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9320" windowHeight="7845" tabRatio="356" activeTab="0"/>
  </bookViews>
  <sheets>
    <sheet name="FormatoDES" sheetId="1" r:id="rId1"/>
    <sheet name="FormatoPE" sheetId="2" r:id="rId2"/>
  </sheets>
  <definedNames>
    <definedName name="_xlfn.IFERROR" hidden="1">#NAME?</definedName>
    <definedName name="_xlnm.Print_Area" localSheetId="0">'FormatoDES'!$A$1:$Y$415</definedName>
    <definedName name="_xlnm.Print_Area" localSheetId="1">'FormatoPE'!$A$1:$W$262</definedName>
    <definedName name="_xlnm.Print_Titles" localSheetId="0">'FormatoDES'!$1:$12</definedName>
    <definedName name="_xlnm.Print_Titles" localSheetId="1">'FormatoPE'!$1:$17</definedName>
  </definedNames>
  <calcPr fullCalcOnLoad="1"/>
</workbook>
</file>

<file path=xl/comments1.xml><?xml version="1.0" encoding="utf-8"?>
<comments xmlns="http://schemas.openxmlformats.org/spreadsheetml/2006/main">
  <authors>
    <author>jgc</author>
    <author>Sergio Pascual Conde Maldonado</author>
  </authors>
  <commentList>
    <comment ref="B3" authorId="0">
      <text>
        <r>
          <rPr>
            <sz val="8"/>
            <rFont val="Tahoma"/>
            <family val="2"/>
          </rPr>
          <t xml:space="preserve">FAVOR DE COLOCAR LOS DATOS DENTRO DE CADA CELDA O CASILLA Y NO MODIFICAR EL FORMATO
</t>
        </r>
      </text>
    </comment>
    <comment ref="W278" authorId="1">
      <text>
        <r>
          <rPr>
            <b/>
            <sz val="9"/>
            <rFont val="Tahoma"/>
            <family val="2"/>
          </rPr>
          <t>El indicador se obtiene del número de estudiantes que egresaron o los que están por egresar en el año que se está calculando</t>
        </r>
      </text>
    </comment>
  </commentList>
</comments>
</file>

<file path=xl/comments2.xml><?xml version="1.0" encoding="utf-8"?>
<comments xmlns="http://schemas.openxmlformats.org/spreadsheetml/2006/main">
  <authors>
    <author>jgc</author>
    <author>Sergio Pascual Conde Maldonado</author>
    <author>Serch</author>
  </authors>
  <commentList>
    <comment ref="B2" authorId="0">
      <text>
        <r>
          <rPr>
            <sz val="8"/>
            <rFont val="Tahoma"/>
            <family val="2"/>
          </rPr>
          <t xml:space="preserve">FAVOR DE COLOCAR LOS DATOS DENTRO DE CADA CELDA O CASILLA Y NO MODIFICAR EL FORMATO
</t>
        </r>
      </text>
    </comment>
    <comment ref="V63" authorId="1">
      <text>
        <r>
          <rPr>
            <b/>
            <sz val="8"/>
            <rFont val="Tahoma"/>
            <family val="2"/>
          </rPr>
          <t>Padrón Nacional de Posgrado</t>
        </r>
      </text>
    </comment>
    <comment ref="V65" authorId="1">
      <text>
        <r>
          <rPr>
            <b/>
            <sz val="8"/>
            <rFont val="Tahoma"/>
            <family val="2"/>
          </rPr>
          <t>Programa de Fomento a la Calidad</t>
        </r>
      </text>
    </comment>
    <comment ref="P253" authorId="1">
      <text>
        <r>
          <rPr>
            <b/>
            <sz val="8"/>
            <rFont val="Arial"/>
            <family val="2"/>
          </rPr>
          <t xml:space="preserve">El número y porcentaje de estos indicadores se obtiene a partir del total de alumnos que conforman la cohorte generacional del año que se está calculando (Ver Anexo I de la Guía).  Por ejemplo, en el caso de eficiencia terminal el número de estudiantes que se solicita, son los que ingresaron cinco o cuatro años atrás, según sea el caso, y que concluyeron al 100% los requisitos académicos del PE. </t>
        </r>
      </text>
    </comment>
    <comment ref="P254" authorId="1">
      <text>
        <r>
          <rPr>
            <b/>
            <sz val="8"/>
            <rFont val="Tahoma"/>
            <family val="2"/>
          </rPr>
          <t xml:space="preserve">El número y porcentaje de estos indicadores se obtiene a partir del total de alumnos que conforman la cohorte generacional del año que se está calculando (Ver Anexo I de la Guía).  Por ejemplo, en el caso de eficiencia terminal el número de estudiantes que se solicita, son los que ingresaron cinco o cuatro años atrás, según sea el caso, y que concluyeron al 100% los requisitos académicos del PE. </t>
        </r>
      </text>
    </comment>
    <comment ref="C235" authorId="2">
      <text>
        <r>
          <rPr>
            <b/>
            <sz val="9"/>
            <rFont val="Tahoma"/>
            <family val="2"/>
          </rPr>
          <t>Serch:</t>
        </r>
        <r>
          <rPr>
            <sz val="9"/>
            <rFont val="Tahoma"/>
            <family val="2"/>
          </rPr>
          <t xml:space="preserve">
</t>
        </r>
        <r>
          <rPr>
            <sz val="8"/>
            <rFont val="Tahoma"/>
            <family val="2"/>
          </rPr>
          <t>El valor que se capture es el que corresponde al número de alumnos que permanecen en la carrera.</t>
        </r>
      </text>
    </comment>
    <comment ref="W182" authorId="1">
      <text>
        <r>
          <rPr>
            <b/>
            <sz val="9"/>
            <rFont val="Tahoma"/>
            <family val="2"/>
          </rPr>
          <t>El indicador se obtiene del número de estudiantes que egresaron o los que están por egresar en el año que se está calculando</t>
        </r>
      </text>
    </comment>
  </commentList>
</comments>
</file>

<file path=xl/sharedStrings.xml><?xml version="1.0" encoding="utf-8"?>
<sst xmlns="http://schemas.openxmlformats.org/spreadsheetml/2006/main" count="1481" uniqueCount="317">
  <si>
    <t>Marzo</t>
  </si>
  <si>
    <t>Nombre de la Institución:</t>
  </si>
  <si>
    <t>PROGRAMAS EDUCATIVOS EVALUABLES</t>
  </si>
  <si>
    <t>TSU</t>
  </si>
  <si>
    <t>LICENCIATURA</t>
  </si>
  <si>
    <t>Diciembre</t>
  </si>
  <si>
    <t>MAESTRÍA</t>
  </si>
  <si>
    <t>DOCTORADO</t>
  </si>
  <si>
    <t>TOTAL</t>
  </si>
  <si>
    <t>PROGRAMAS EDUCATIVOS NO EVALUABLES</t>
  </si>
  <si>
    <t>PROGRAMAS EDUCATIVOS (EVALUABLES Y NO EVALUABLES)</t>
  </si>
  <si>
    <t>Nota: Las celdas o casillas sombreadas no deben ser llenadas. Son Fórmulas para calcular automaticamente. Favor de no mover o modificar el formato. Introducir los datos sólo en las casillas en blanco.</t>
  </si>
  <si>
    <t>Área del Conocimiento</t>
  </si>
  <si>
    <t xml:space="preserve">MATRICULA POR ÁREA DEL CONOCIMIENTO Y TIPO </t>
  </si>
  <si>
    <t>TSU/PA</t>
  </si>
  <si>
    <t>Licenciatura</t>
  </si>
  <si>
    <t>Posgrado</t>
  </si>
  <si>
    <t xml:space="preserve">Ciencias Sociales y Administrativas </t>
  </si>
  <si>
    <t xml:space="preserve">Ingeniería y Tecnología </t>
  </si>
  <si>
    <t xml:space="preserve">Ciencias de la Salud </t>
  </si>
  <si>
    <t xml:space="preserve">Educación y Humanidades </t>
  </si>
  <si>
    <t xml:space="preserve">Ciencia Agropecuarias </t>
  </si>
  <si>
    <t xml:space="preserve">Ciencias Exactas y Naturales </t>
  </si>
  <si>
    <t>SI</t>
  </si>
  <si>
    <t>NO</t>
  </si>
  <si>
    <t>PERSONAL ACADÉMICO</t>
  </si>
  <si>
    <t>H</t>
  </si>
  <si>
    <t>M</t>
  </si>
  <si>
    <t>T</t>
  </si>
  <si>
    <t>Número de profesores de tiempo completo</t>
  </si>
  <si>
    <t>Número de profesores de tiempo parcial (PMT y PA)</t>
  </si>
  <si>
    <t>Total de profesores</t>
  </si>
  <si>
    <t>% de profesores de tiempo completo</t>
  </si>
  <si>
    <t>Profesores de Tiempo Completo con:</t>
  </si>
  <si>
    <t>Especialidad</t>
  </si>
  <si>
    <t>Maestría</t>
  </si>
  <si>
    <t>Doctorado</t>
  </si>
  <si>
    <t>Posgrado en el área de su desempeño</t>
  </si>
  <si>
    <t>Doctorado en el área de su desempeño</t>
  </si>
  <si>
    <t>Pertenencia al SNI / SNC</t>
  </si>
  <si>
    <t>Perfil deseable PROMEP, reconocido por la SEP</t>
  </si>
  <si>
    <t>Participación en el programa de tutoría</t>
  </si>
  <si>
    <t>Profesores (PTC, PMT y PA) que reciben capacitación y/o actualización con al menos 40 horas por año</t>
  </si>
  <si>
    <t>% Profesores de Tiempo Completo con:</t>
  </si>
  <si>
    <t>% H</t>
  </si>
  <si>
    <t>% M</t>
  </si>
  <si>
    <t>% T</t>
  </si>
  <si>
    <t>PROGRAMAS EDUCATIVOS</t>
  </si>
  <si>
    <t>Concepto</t>
  </si>
  <si>
    <t>%</t>
  </si>
  <si>
    <t>Número y % de PE que realizaron estudios de factibilidad para buscar su pertinencia</t>
  </si>
  <si>
    <t>Número y % de programas actualizados en los últimos cinco años</t>
  </si>
  <si>
    <t>Número y % de programas de TSU/PA y licenciatura acreditados</t>
  </si>
  <si>
    <t>Número y % de programas de posgrado reconocidos por el Programa Nacional de Posgrado de Calidad (PNPC SEP-CONACYT)</t>
  </si>
  <si>
    <t>Número y % de programas de posgrado incluidos en el Padrón Nacional de Posgrado (PNP SEP-CONACYT)</t>
  </si>
  <si>
    <t>Número y % de programas reconocios por el Programa de Fomento de la Calidad (PFC)</t>
  </si>
  <si>
    <t>Programas y Matrícula Evaluable de Buena Calidad</t>
  </si>
  <si>
    <t>Núm.</t>
  </si>
  <si>
    <t>Número y % de PE de TSU y Lic.  de calidad*</t>
  </si>
  <si>
    <t>Número y % de matrícula de TSU y Lic. atendida en PE (evaluables) de calidad</t>
  </si>
  <si>
    <t>Número y % de Matrícula de PE de posgrado atendida en PE reconocios por el Programa Nacional de Posgrado de Calida (PNPC SEP-CONACyT)</t>
  </si>
  <si>
    <t>Número y % de Matrícula de PE de posgrado atendida en PE reconocidos por el Padrón Nacional de Posgrado (PNP SEP-CONACyT)</t>
  </si>
  <si>
    <t>Número y % de Matrícula de PE de posgrado atendida en PE reconocidos por el Programa de Fomento de la Calidad (PFC)</t>
  </si>
  <si>
    <t>* Considerar PE de buena calidad, los PE de TSU/PA y LIC que se encuentran en el Nivel 1 del padrón de PE evaluados por los CIEES o acreditados por un organismo reconocido por el COPAES.</t>
  </si>
  <si>
    <t>* Considerar PE de buena calidad, los PE de posgrado que están reconocidos en el Padron Nacional de Posgrado de Calidad o en el Padron de Fomento a la Calidad del CONACYT-SEP</t>
  </si>
  <si>
    <t>PROCESOS EDUCATIVOS</t>
  </si>
  <si>
    <t xml:space="preserve">NO. </t>
  </si>
  <si>
    <t>Número y % de becas otorgadas por la institución (TSU/PA, LIC. y Posgrado)</t>
  </si>
  <si>
    <t>Número y % de becas otorgadas por el PRONABES (TSU/PA y LIC)</t>
  </si>
  <si>
    <t>Número y % de becas otorgadas por otros programas o instituciones (TSU/PA, Licenciatura y Posgrado)</t>
  </si>
  <si>
    <t>Total del número de becas</t>
  </si>
  <si>
    <t>Número y % de alumnos que reciben tutoría en PE de TSU/PA y LIC.</t>
  </si>
  <si>
    <t>Número y % de estudiantes realizan movilidad académica</t>
  </si>
  <si>
    <t>Número y % de estudiantes que realizan movilidad nacional y que tiene valor curricular</t>
  </si>
  <si>
    <t>Número y % de estudiantes que realizan movilidad internacional y que tiene valor curricular</t>
  </si>
  <si>
    <t>Número y % de estudiantes de nuevo ingreso</t>
  </si>
  <si>
    <t>Número y % de estudiantes de nuevo ingreso que reciben cursos de regularización para atender sus deficiencias académicas</t>
  </si>
  <si>
    <t>Número y  % de PE que aplican procesos colegiados de evaluación del aprendizaje</t>
  </si>
  <si>
    <t>Número y % de PE que se actualizaron o incorporaron elementos de enfoques centrados en el estudiante o en el aprendizaje</t>
  </si>
  <si>
    <t>Número y % de PE que tienen  el currículo flexible</t>
  </si>
  <si>
    <t>Número y % de programas educativos con tasa de titulación superior al 70 %</t>
  </si>
  <si>
    <t>Número y % de programas educativos con tasa de retención del 1º. al 2do. año superior al 70 %</t>
  </si>
  <si>
    <t>RESULTADOS EDUCATIVOS</t>
  </si>
  <si>
    <t>Número y % de PE que aplican el EGEL a estudiantes egresados (Licenciatura)</t>
  </si>
  <si>
    <t>Número y % de estudiantes que aplicaron el EGEL (Licenciatura)</t>
  </si>
  <si>
    <t>Número y % de estudiantes que aprobaron el EGEL (Licenciatura)</t>
  </si>
  <si>
    <t>Número y % de estudiantes que aprobaron y que obtuvieron un resultado satisfactorio en el EGEL (Licenciatura)</t>
  </si>
  <si>
    <t>Número y % de estudiantes que aprobaron y que obtuvieron un resultado sobresaliente en el EGEL (Licenciatura)</t>
  </si>
  <si>
    <t>Número y % de PE que aplican el EGETSU a estudiantes egresados (TSU/PA)</t>
  </si>
  <si>
    <t>Número y % de estudiantes que aplicaron el EGETSU (TSU/PA)</t>
  </si>
  <si>
    <t>Número y % de estudiantes que aprobaron el EGETSU (TSU/PA)</t>
  </si>
  <si>
    <t>Número y % de estudiantes que aprobaron y que obtuvieron un resultado satisfactorio en el EGETSU (TSU/PA)</t>
  </si>
  <si>
    <t>Número y % de estudiantes que aprobaron y que obtuvieron un resultado sobresalientes en el EGETSU (TSU/PA)</t>
  </si>
  <si>
    <t>Número y % de PE que se actualizarán incorporando el servicio social en el plan de estudios</t>
  </si>
  <si>
    <t>Número y % de PE que se actualizarán incorporando la práctica profesional en el plan de estudios</t>
  </si>
  <si>
    <t>Número y % de PE basados en competencias</t>
  </si>
  <si>
    <t>Número y % de PE que incorporan una segunda lengua (preferentemente el inglés) y que es requisito de egreso</t>
  </si>
  <si>
    <t>Número y % de PE que incorporan la temática del medio ambiente y el desarrollo sustentable en sus planes y/o programas de estudio</t>
  </si>
  <si>
    <t>Número y % de PE en los que el 80 % o más de sus egresados consiguieron empleo en menos de seis meses después de egresar</t>
  </si>
  <si>
    <t>Número y % de PE en los que el 80 % o más de sus titulados realizó alguna actividad laboral durante el primer año después de egresar y que coincidió o tuvo relación con sus estudios</t>
  </si>
  <si>
    <t>Conepto</t>
  </si>
  <si>
    <t>M1</t>
  </si>
  <si>
    <t>M2</t>
  </si>
  <si>
    <t>Núm</t>
  </si>
  <si>
    <t>Número y % de egresados (eficiencia terminal) en TSU/PA (por cohorte generacional)</t>
  </si>
  <si>
    <t>Número y % de egresados de TSU/PA que consiguieron empleo en menos de seis meses despues de egresar</t>
  </si>
  <si>
    <t>Número y % de estudiantes titulados durante el primer año de egreso de TSU/PA (por cohorte generacional)</t>
  </si>
  <si>
    <t>Número y % de titulados de TSU/PA que realizó alguna actividad laboral despues de egresar y que coincidió o tuvo relación con sus estudios</t>
  </si>
  <si>
    <t>Número y % de egresados (eficiencia terminal) en licenciatura (por cohorte generacional)</t>
  </si>
  <si>
    <t>Número y % de egresados de licenciatura que consiguieron empleo en menos de seis meses despues de egresar</t>
  </si>
  <si>
    <t>Número y % de estudiantes titulados durante el primer año de egreso de licenciatura (por cohorte generacional)</t>
  </si>
  <si>
    <t>Número y % de titulados de licenciatura que realizó alguna actividad laboral despues de egresar y que coincidió o tuvo relación con sus estudios</t>
  </si>
  <si>
    <t>Número y % de satisfacción de los egresados (**)</t>
  </si>
  <si>
    <t>Número y % de satisfacción de los empleadores sobre el desempeño de los egresados (**)</t>
  </si>
  <si>
    <t>M1: Corresponde al número inicial con el que se obtiene el porcentaje de cada concepto.</t>
  </si>
  <si>
    <t>M2: Corresponde al número final con el que se obtiene el porcentaje de cada concepto.</t>
  </si>
  <si>
    <t>GENERACIÓN Y APLICACIÓN DEL CONOCIMIENTO</t>
  </si>
  <si>
    <t>Existen estrategias orientas a compensar deficiencias de los estudiantes para evitar la deserción, manteniendo la calidad (**)</t>
  </si>
  <si>
    <t>(**) En caso afirmativo, incluir un texto como ANEXO que describa la forma en que se realiza esta actividad.</t>
  </si>
  <si>
    <t>INFRAESTRUCTURA: CÓMPUTO</t>
  </si>
  <si>
    <t>Total</t>
  </si>
  <si>
    <t>Obsoletas</t>
  </si>
  <si>
    <t>Dedicadas a los alumnos</t>
  </si>
  <si>
    <t>Dedicadas a los profesores</t>
  </si>
  <si>
    <t>Dedicadas al personal de apoyo</t>
  </si>
  <si>
    <t>Número</t>
  </si>
  <si>
    <t>Número y % de computadores por personal de apoyo</t>
  </si>
  <si>
    <t>Matrícula</t>
  </si>
  <si>
    <t>Títulos</t>
  </si>
  <si>
    <t>Volúmenes</t>
  </si>
  <si>
    <t>Suscripciones a revistas</t>
  </si>
  <si>
    <t>INFRAESTRUCTURA: CUBÍCULOS</t>
  </si>
  <si>
    <t xml:space="preserve">Número y % de profesores de tiempo completo con cubículo individual o compartido </t>
  </si>
  <si>
    <t>Nombre de la DES:</t>
  </si>
  <si>
    <t>Nombre de las unidades académicas (escuelas, facultades, institutos) que integran la DES:</t>
  </si>
  <si>
    <t>PROGRAMAS EDUCATIVOS QUE OFRECE LA DES</t>
  </si>
  <si>
    <t>NOMBRE DEL PROGRAMA EDUCATIVO</t>
  </si>
  <si>
    <t>TSU / PA</t>
  </si>
  <si>
    <t>POSGRADO</t>
  </si>
  <si>
    <t>Acreditado</t>
  </si>
  <si>
    <t>Nivel 1</t>
  </si>
  <si>
    <t>Nivel 2</t>
  </si>
  <si>
    <t>Nivel 3</t>
  </si>
  <si>
    <t>Evaluado Si = S; No  = N</t>
  </si>
  <si>
    <t>Registrar todos los programas educativos de la DES, indicar la clasificación de los CIEES, si ha sido acreditado o si no ha sido evaluado. Puede ocurrir más de una categoría. Marque con con una X</t>
  </si>
  <si>
    <t>Nivel</t>
  </si>
  <si>
    <t>ESPECIALIDAD</t>
  </si>
  <si>
    <t>Año</t>
  </si>
  <si>
    <t>2006</t>
  </si>
  <si>
    <t>2007</t>
  </si>
  <si>
    <t>2008</t>
  </si>
  <si>
    <t>2009</t>
  </si>
  <si>
    <t>2010</t>
  </si>
  <si>
    <t>2011</t>
  </si>
  <si>
    <t>2012</t>
  </si>
  <si>
    <t>Número de PE</t>
  </si>
  <si>
    <t>Concepto:</t>
  </si>
  <si>
    <t>Número y % de TSU/PA y LIC en el nivel 1 de los CIEES</t>
  </si>
  <si>
    <t>Número y % de TSU/PA y LIC en el nivel 2 de los CIEES</t>
  </si>
  <si>
    <t>Número y % de TSU/PA y LIC en el nivel 3 de los CIEES</t>
  </si>
  <si>
    <t>Número y % de satisfacción de los estudiantes (**)</t>
  </si>
  <si>
    <t>(**) Si se cuenta con este estudio se debe de incluir un texto como ANEXO al ProDES que describa la forma en que se realiza esta actividad. Para obtener el porcentaje de este indicador hay que considerar el total de encuestados entre los que contestaron positivamente.</t>
  </si>
  <si>
    <t>Número y % de una muestra representativa de la sociedad que tienen una opinión favorable de los resultados de la DES (**)</t>
  </si>
  <si>
    <t>(**) Si se cuenta con este estudio, incluir un texto como ANEXO al ProDES que describa la forma en que se realiza esta actividad. Para obtener el porcentaje de este indicador hay que considerar el total de encuestados entre los que contestaron positivamente.</t>
  </si>
  <si>
    <t>Total de computadoras en la DES</t>
  </si>
  <si>
    <t>Área del conocimiento</t>
  </si>
  <si>
    <t>B  / A</t>
  </si>
  <si>
    <t>C  / A</t>
  </si>
  <si>
    <t>Suscrip-ciones a revistas</t>
  </si>
  <si>
    <t>(A)</t>
  </si>
  <si>
    <t>(B)</t>
  </si>
  <si>
    <t>( C )</t>
  </si>
  <si>
    <t>CIENCIAS SOCIALES Y ADMINISTRATIVAS</t>
  </si>
  <si>
    <t>INGENIERÍA y TECNOLOGÍA</t>
  </si>
  <si>
    <t>CIENCIAS DE LA SALUD</t>
  </si>
  <si>
    <t>EDUCACIÓN Y HUMANIDADES</t>
  </si>
  <si>
    <t>CIENCIAS AGROPECUARIAS</t>
  </si>
  <si>
    <t>CIENCIAS NATURALES Y EXACTAS</t>
  </si>
  <si>
    <t>Nombre del programa educativo:</t>
  </si>
  <si>
    <t>Clave de PE en formato 911:</t>
  </si>
  <si>
    <t>Clave  del formato 911 de la escuela a la que pertenece:</t>
  </si>
  <si>
    <t>DES a la que pertenece:</t>
  </si>
  <si>
    <t>Campus:</t>
  </si>
  <si>
    <t>Municipio en el que se imparte el PE:</t>
  </si>
  <si>
    <t>DESCRIPCIÓN DEL PROGRAMA EDUCATIVO</t>
  </si>
  <si>
    <t>PA</t>
  </si>
  <si>
    <t>LIC</t>
  </si>
  <si>
    <t>ESP</t>
  </si>
  <si>
    <t>MAE</t>
  </si>
  <si>
    <t>DOC</t>
  </si>
  <si>
    <t>Nivel Educativo:</t>
  </si>
  <si>
    <t>Trimestre</t>
  </si>
  <si>
    <t>Cuatrimestre</t>
  </si>
  <si>
    <t>Semestre</t>
  </si>
  <si>
    <t>Anual</t>
  </si>
  <si>
    <t>Período lectivo:</t>
  </si>
  <si>
    <t>Duración en períodos lectivos:</t>
  </si>
  <si>
    <t>Cursos básico</t>
  </si>
  <si>
    <t>Cursos optativos</t>
  </si>
  <si>
    <t>Porcentaje del plan en:</t>
  </si>
  <si>
    <t xml:space="preserve">NO </t>
  </si>
  <si>
    <t>El servicio social está incorporado al PE:</t>
  </si>
  <si>
    <t>El PE aplican procesos colegiados de evaluación del aprendizaje</t>
  </si>
  <si>
    <t>El PE incorporó elementos centrados en el estudiante o en el aprendizaje</t>
  </si>
  <si>
    <t>El PE tiene un curriculum flexible</t>
  </si>
  <si>
    <t>En el PE se ha realizado un estudio de factibilidad que justifica su pertinencia</t>
  </si>
  <si>
    <t>El PE es evaluable</t>
  </si>
  <si>
    <t xml:space="preserve">Año de la última actualización del currículum: </t>
  </si>
  <si>
    <t>El PE se actualizó incorporando los estudios de seguimiento de egresados</t>
  </si>
  <si>
    <t>El PE se actualizó incorporando los estudios de empleadores</t>
  </si>
  <si>
    <t>El PE se actualizó incorporando la práctica profesional en el plan de estudios</t>
  </si>
  <si>
    <t>En su caso, el PE está basado en competencias</t>
  </si>
  <si>
    <t>El PE que incorpora una segunda lengua (preferentemente el inglés) y que es requisito de egreso</t>
  </si>
  <si>
    <t>En su caso, el PE incorpora la temática del medio ambiente y el desarrollo sustentable en su plan y/o programa de estudio</t>
  </si>
  <si>
    <t>EGETSU</t>
  </si>
  <si>
    <t>EGEL</t>
  </si>
  <si>
    <t>Egresados que aplicaron el examen</t>
  </si>
  <si>
    <t>Egresados que aprobaron el examen</t>
  </si>
  <si>
    <t>Egresados que aprobaron el examen con resultado satisfactorio</t>
  </si>
  <si>
    <t>Egresados que aprobaron el examen con resultado sobresaliente</t>
  </si>
  <si>
    <t>El PE aplica a sus estudiantes el examen de egreso (Indique el tipo de examen que se aplica)</t>
  </si>
  <si>
    <t>Competencia Internacional</t>
  </si>
  <si>
    <t>PNP</t>
  </si>
  <si>
    <t>Nivel obtenido</t>
  </si>
  <si>
    <t>Consolidado</t>
  </si>
  <si>
    <t>Nivel PNPC</t>
  </si>
  <si>
    <t>Año de ingreso</t>
  </si>
  <si>
    <t>En Desarrollo</t>
  </si>
  <si>
    <t>PFC</t>
  </si>
  <si>
    <t>Evaluado por los CIEES:</t>
  </si>
  <si>
    <t>El PE tiene reconocimiento de Programa Nacional de Posgrado de Calidad (PNPC SEP - CONACyT)</t>
  </si>
  <si>
    <t>Reciente Creación</t>
  </si>
  <si>
    <t>Organismo</t>
  </si>
  <si>
    <t>Acreditado por un organismo reconocido por el COPAES:</t>
  </si>
  <si>
    <t>La bibliografía recomendada está actualizada:</t>
  </si>
  <si>
    <t>Listar opciones de titulación:</t>
  </si>
  <si>
    <t>1</t>
  </si>
  <si>
    <t>7</t>
  </si>
  <si>
    <t>2</t>
  </si>
  <si>
    <t>8</t>
  </si>
  <si>
    <t>3</t>
  </si>
  <si>
    <t>9</t>
  </si>
  <si>
    <t>4</t>
  </si>
  <si>
    <t>10</t>
  </si>
  <si>
    <t>5</t>
  </si>
  <si>
    <t>11</t>
  </si>
  <si>
    <t>6</t>
  </si>
  <si>
    <t>12</t>
  </si>
  <si>
    <t>Matrícula del PE:</t>
  </si>
  <si>
    <t>Número de profesores de tiempo completo que participan en el PE</t>
  </si>
  <si>
    <t>Total de profesores que participan en el PE</t>
  </si>
  <si>
    <t>% de profesores de tiempo completo que participan en el PE</t>
  </si>
  <si>
    <t>Número de profesores visitantes que participan en las actividades del PE</t>
  </si>
  <si>
    <t>Miembros del SNI</t>
  </si>
  <si>
    <t>Miembros del SNC</t>
  </si>
  <si>
    <t>PROCESO EDUCATIVO</t>
  </si>
  <si>
    <t>Número y % de becas otorgadas por la institución</t>
  </si>
  <si>
    <t>Número y % de becas otorgadas por el PRONABES</t>
  </si>
  <si>
    <t>Número y % de becas otorgadas por el CONACyT</t>
  </si>
  <si>
    <t>Número y % de becas otorgadas por otros programas o instituciones</t>
  </si>
  <si>
    <t>Número y % de alumnos que reciben tutoría</t>
  </si>
  <si>
    <t>Número y porcentaje de satisfacción de los estudiantes (**)</t>
  </si>
  <si>
    <t>Tiempo promedio empleado por los estudiantes para cursar y aprobar la totalidad de las materias del plan de estudios</t>
  </si>
  <si>
    <t xml:space="preserve">* El número y porcentaje de estos indicadores se obtiene a partir del total de alumnos que conforman la cohorte generacional del año que se está calculando (Ver Anexo I de la Guía).  Por ejemplo, en el caso de eficiencia terminal el número de estudiantes que se solicita, son los que ingresaron cinco atrás y que concluyeron al 100% los requisitos académicos del PE. </t>
  </si>
  <si>
    <t>(**) Si se cuenta con este estudio se debe de incluir un texto como ANEXO que describa la forma en que se realiza esta actividad. Para obtener el porcentaje de este indicador hay que considerar el total de encuestados entre los que contestaron positivamente.</t>
  </si>
  <si>
    <t>Número y % de eficiencia terminal (por cohorte generacional)</t>
  </si>
  <si>
    <t>Número y % de estudiantes titulados durante el primer año de egreso (por cohorte generacional)</t>
  </si>
  <si>
    <t>Número y % de egresados que consiguieron empleo en menos de seis meses despues de egresar</t>
  </si>
  <si>
    <t>Número y % de titulados que realizó alguna actividad laboral despues de egresar y que coincidió o tuvo relación con sus estudios</t>
  </si>
  <si>
    <t>Número y % de una muestra representativa de la sociedad que tienen una opinión favorable de los resultados del PE (**)</t>
  </si>
  <si>
    <t>Número y % de satisfacción de los empleadores sobre el desempeño de los egresados del PE (**)</t>
  </si>
  <si>
    <t>(**) Si se cuenta con este estudio, incluir un texto como ANEXO del ProDES que describa la forma en que se realiza esta actividad. Para obtener el porcentaje de este indicador hay que considerar el total de encuestados entre los que contestaron positivamente.</t>
  </si>
  <si>
    <t>Número y % de PE que se actualizarán incorporando estudios de empleadores</t>
  </si>
  <si>
    <t>Número y % de PE de licenciatura/campus con estándar 1 del IDAP del CENEVAL</t>
  </si>
  <si>
    <t>Número y % de PE de licenciatura/campus con estándar 2 del IDAP del CENEVAL</t>
  </si>
  <si>
    <t>El PE participó en la convocatoria del Padrón de Programas de Licenciatura de Alto Rendimiento Académico de los EGEL.</t>
  </si>
  <si>
    <t>Estandar 1</t>
  </si>
  <si>
    <t>Estandar 2</t>
  </si>
  <si>
    <t>Otro</t>
  </si>
  <si>
    <t>2013</t>
  </si>
  <si>
    <t>2014</t>
  </si>
  <si>
    <t>2015</t>
  </si>
  <si>
    <t>Disciplinar</t>
  </si>
  <si>
    <t>Multidisciplnar (que cuentan con PE de diferentes áreas del conocimiento)</t>
  </si>
  <si>
    <t>M3</t>
  </si>
  <si>
    <t>M4</t>
  </si>
  <si>
    <t>M5</t>
  </si>
  <si>
    <t>M6</t>
  </si>
  <si>
    <t>Para obtener el número y porcentaje de estos indicadores se debe considerar el calculo de la tasa de titulación conforme a lo que se indicia en el Anexo I de la Guía.</t>
  </si>
  <si>
    <t>Número y % de estudiantes realizan movilidad académica nacional</t>
  </si>
  <si>
    <t>Número y % de estudiantes realizan movilidad académica internacional</t>
  </si>
  <si>
    <t>Reciente creación</t>
  </si>
  <si>
    <t>DES multidisciplinar que cuentan con PE en más de una área del conocimiento.</t>
  </si>
  <si>
    <t>Número y % de PE de TSU y Licenciatura evaluados por los CIEES</t>
  </si>
  <si>
    <t>Reciente creación*</t>
  </si>
  <si>
    <t>Año*</t>
  </si>
  <si>
    <t>Número y % de PE posgrado que se actualizarán incorporando estudios de seguimiento de egresados (graduados)</t>
  </si>
  <si>
    <t>Número y % de la tasa de retención del 1ro. al 2do. Año (por cohorte generacional)</t>
  </si>
  <si>
    <t>Número y % de la tasa de retención del 1ro. al 2do. Año en TSU/PA (por cohorte generacional)</t>
  </si>
  <si>
    <t>Número y % de la tasa de retención del 1ro. al 2do. Año en licenciatura (por cohorte generacional)</t>
  </si>
  <si>
    <t>Duración</t>
  </si>
  <si>
    <t>Número y % de opiniones favorables de los resultados de los PE de la DES, de una muestra representativa de la sociedad (**)</t>
  </si>
  <si>
    <t>Número y % de opiniones favorables de los resultados del PE, de una muestra representativa de la sociedad(**)</t>
  </si>
  <si>
    <t>Número y % de cuerpos académicos en formación registrados en el PROMEP</t>
  </si>
  <si>
    <t>Número y % de cuerpos académicos en consolidación registrados en el PROMEP</t>
  </si>
  <si>
    <t>Número y % de cuerpos académicos consolidados registrados en el PROMEP</t>
  </si>
  <si>
    <t>Número de LGAC registradas en el PROMEP</t>
  </si>
  <si>
    <t>Total de cuerpos académicos registrados en el PROMEP</t>
  </si>
  <si>
    <t>Relación de computadoras por profesor</t>
  </si>
  <si>
    <t>Relación de computadoras por alumno</t>
  </si>
  <si>
    <t>Número y % de PE actualizados</t>
  </si>
  <si>
    <t>FORMATO PARA CAPTURAR INFORMACIÓN E INDICADORES BÁSICOS DE LA DES. PIFI 2012-2013</t>
  </si>
  <si>
    <t>FORMATO PARA CAPTURAR INFORMACIÓN E INDICADORES BÁSICOS DEL PROGRAMA EDUCATIVO. PIFI 2012-2013</t>
  </si>
  <si>
    <r>
      <t xml:space="preserve">INFRAESTRUCTURA: ACERVOS </t>
    </r>
    <r>
      <rPr>
        <b/>
        <sz val="11"/>
        <color indexed="8"/>
        <rFont val="Arial Narrow"/>
        <family val="2"/>
      </rPr>
      <t>Libros y revistas en las bibliotecas de la DES</t>
    </r>
  </si>
  <si>
    <t>Número y % de becas otorgadas por el CONACyT (Esp. Maest. y Doc.)</t>
  </si>
  <si>
    <t>Número y % de PE que se actualizarán incorporando estudios de seguimiento de egresados</t>
  </si>
  <si>
    <t>Número y porcentaje de la tasa de retención del 1ro. al 2do. Año (por cohorte generacional).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</si>
</sst>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58">
    <font>
      <sz val="11"/>
      <color theme="1"/>
      <name val="Arial"/>
      <family val="2"/>
    </font>
    <font>
      <sz val="11"/>
      <color indexed="8"/>
      <name val="Calibri"/>
      <family val="2"/>
    </font>
    <font>
      <b/>
      <sz val="10"/>
      <name val="Arial"/>
      <family val="2"/>
    </font>
    <font>
      <b/>
      <sz val="10"/>
      <name val="Arial Narrow"/>
      <family val="2"/>
    </font>
    <font>
      <sz val="10"/>
      <name val="Arial Narrow"/>
      <family val="2"/>
    </font>
    <font>
      <b/>
      <sz val="11"/>
      <name val="Arial Narrow"/>
      <family val="2"/>
    </font>
    <font>
      <sz val="8"/>
      <name val="Arial Narrow"/>
      <family val="2"/>
    </font>
    <font>
      <sz val="8"/>
      <name val="Tahoma"/>
      <family val="2"/>
    </font>
    <font>
      <b/>
      <sz val="9"/>
      <name val="Tahoma"/>
      <family val="2"/>
    </font>
    <font>
      <b/>
      <sz val="12"/>
      <color indexed="9"/>
      <name val="Arial Narrow"/>
      <family val="2"/>
    </font>
    <font>
      <sz val="11"/>
      <name val="Arial Narrow"/>
      <family val="2"/>
    </font>
    <font>
      <b/>
      <sz val="8"/>
      <name val="Tahoma"/>
      <family val="2"/>
    </font>
    <font>
      <b/>
      <sz val="8"/>
      <name val="Arial"/>
      <family val="2"/>
    </font>
    <font>
      <sz val="9"/>
      <name val="Tahoma"/>
      <family val="2"/>
    </font>
    <font>
      <b/>
      <sz val="11"/>
      <color indexed="9"/>
      <name val="Arial Narrow"/>
      <family val="2"/>
    </font>
    <font>
      <b/>
      <sz val="11"/>
      <color indexed="8"/>
      <name val="Arial Narrow"/>
      <family val="2"/>
    </font>
    <font>
      <sz val="11"/>
      <color indexed="8"/>
      <name val="Arial"/>
      <family val="2"/>
    </font>
    <font>
      <b/>
      <sz val="10"/>
      <color indexed="8"/>
      <name val="Arial Narrow"/>
      <family val="2"/>
    </font>
    <font>
      <sz val="11"/>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
      <sz val="9"/>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Narrow"/>
      <family val="2"/>
    </font>
    <font>
      <sz val="11"/>
      <color theme="1"/>
      <name val="Arial Narrow"/>
      <family val="2"/>
    </font>
    <font>
      <b/>
      <sz val="11"/>
      <color theme="1"/>
      <name val="Arial Narrow"/>
      <family val="2"/>
    </font>
    <font>
      <b/>
      <sz val="11"/>
      <color theme="0"/>
      <name val="Arial Narrow"/>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rgb="FF0000FF"/>
        <bgColor indexed="64"/>
      </patternFill>
    </fill>
    <fill>
      <patternFill patternType="solid">
        <fgColor indexed="43"/>
        <bgColor indexed="64"/>
      </patternFill>
    </fill>
    <fill>
      <patternFill patternType="solid">
        <fgColor rgb="FF808000"/>
        <bgColor indexed="64"/>
      </patternFill>
    </fill>
    <fill>
      <patternFill patternType="solid">
        <fgColor indexed="8"/>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hair"/>
      <top style="thin"/>
      <bottom style="hair"/>
    </border>
    <border>
      <left style="thin"/>
      <right style="thin"/>
      <top style="thin"/>
      <bottom style="thin"/>
    </border>
    <border>
      <left style="thin"/>
      <right style="hair"/>
      <top style="hair"/>
      <bottom style="hair"/>
    </border>
    <border>
      <left style="hair"/>
      <right style="hair"/>
      <top style="hair"/>
      <bottom style="hair"/>
    </border>
    <border>
      <left style="thin"/>
      <right style="hair"/>
      <top style="hair"/>
      <bottom style="thin"/>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thin"/>
      <bottom style="hair"/>
    </border>
    <border>
      <left style="hair"/>
      <right style="thin"/>
      <top style="thin"/>
      <bottom style="hair"/>
    </border>
    <border>
      <left style="hair"/>
      <right style="hair"/>
      <top style="thin"/>
      <bottom style="thin"/>
    </border>
    <border>
      <left style="hair"/>
      <right style="thin"/>
      <top style="thin"/>
      <bottom style="thin"/>
    </border>
    <border>
      <left style="thin"/>
      <right/>
      <top style="thin"/>
      <bottom style="thin"/>
    </border>
    <border>
      <left style="thin"/>
      <right style="hair"/>
      <top style="thin"/>
      <bottom style="thin"/>
    </border>
    <border>
      <left style="thin"/>
      <right/>
      <top/>
      <bottom/>
    </border>
    <border>
      <left style="thin"/>
      <right style="thin"/>
      <top style="thin"/>
      <bottom/>
    </border>
    <border>
      <left/>
      <right style="thin"/>
      <top style="thin"/>
      <bottom style="thin"/>
    </border>
    <border>
      <left/>
      <right style="hair"/>
      <top style="hair"/>
      <bottom style="thin"/>
    </border>
    <border>
      <left/>
      <right style="thin"/>
      <top style="hair"/>
      <bottom style="thin"/>
    </border>
    <border>
      <left style="thin"/>
      <right style="thin"/>
      <top/>
      <bottom style="thin"/>
    </border>
    <border>
      <left/>
      <right/>
      <top/>
      <bottom style="thin"/>
    </border>
    <border>
      <left style="medium"/>
      <right style="thin"/>
      <top style="medium"/>
      <bottom style="medium"/>
    </border>
    <border>
      <left/>
      <right/>
      <top style="thin"/>
      <bottom style="thin"/>
    </border>
    <border>
      <left style="thin"/>
      <right style="hair"/>
      <top/>
      <bottom style="hair"/>
    </border>
    <border>
      <left/>
      <right style="hair"/>
      <top/>
      <bottom style="hair"/>
    </border>
    <border>
      <left style="hair"/>
      <right style="hair"/>
      <top/>
      <bottom style="hair"/>
    </border>
    <border>
      <left style="hair"/>
      <right style="thin"/>
      <top/>
      <bottom style="hair"/>
    </border>
    <border>
      <left/>
      <right style="hair"/>
      <top style="hair"/>
      <bottom style="hair"/>
    </border>
    <border>
      <left style="thin"/>
      <right/>
      <top/>
      <bottom style="thin">
        <color indexed="23"/>
      </bottom>
    </border>
    <border>
      <left/>
      <right style="thin"/>
      <top style="thin"/>
      <bottom/>
    </border>
    <border>
      <left/>
      <right/>
      <top style="thin"/>
      <bottom/>
    </border>
    <border>
      <left style="thin"/>
      <right style="hair"/>
      <top style="hair"/>
      <bottom/>
    </border>
    <border>
      <left style="hair"/>
      <right style="hair"/>
      <top style="hair"/>
      <bottom/>
    </border>
    <border>
      <left style="hair"/>
      <right style="thin"/>
      <top style="hair"/>
      <bottom/>
    </border>
    <border>
      <left style="thin"/>
      <right/>
      <top style="thin"/>
      <bottom/>
    </border>
    <border>
      <left style="hair"/>
      <right/>
      <top/>
      <bottom/>
    </border>
    <border>
      <left/>
      <right style="thin"/>
      <top/>
      <bottom/>
    </border>
    <border>
      <left/>
      <right/>
      <top style="thin"/>
      <bottom style="hair"/>
    </border>
    <border>
      <left style="thin"/>
      <right style="hair"/>
      <top/>
      <bottom style="thin"/>
    </border>
    <border>
      <left style="thin"/>
      <right/>
      <top/>
      <bottom style="thin"/>
    </border>
    <border>
      <left style="thin"/>
      <right style="thin"/>
      <top/>
      <bottom/>
    </border>
    <border>
      <left/>
      <right style="thin"/>
      <top/>
      <bottom style="thin"/>
    </border>
    <border>
      <left style="hair"/>
      <right/>
      <top style="hair"/>
      <bottom/>
    </border>
    <border>
      <left/>
      <right/>
      <top style="hair"/>
      <bottom/>
    </border>
    <border>
      <left/>
      <right style="hair"/>
      <top style="hair"/>
      <bottom/>
    </border>
    <border>
      <left/>
      <right style="hair"/>
      <top/>
      <bottom/>
    </border>
    <border>
      <left style="hair"/>
      <right/>
      <top/>
      <bottom style="thin"/>
    </border>
    <border>
      <left/>
      <right style="hair"/>
      <top/>
      <bottom style="thin"/>
    </border>
    <border>
      <left style="thin"/>
      <right/>
      <top style="medium"/>
      <bottom style="medium"/>
    </border>
    <border>
      <left/>
      <right/>
      <top style="medium"/>
      <bottom style="medium"/>
    </border>
    <border>
      <left/>
      <right style="medium"/>
      <top style="medium"/>
      <bottom style="medium"/>
    </border>
    <border>
      <left style="thin"/>
      <right style="thin"/>
      <top style="medium"/>
      <bottom style="medium"/>
    </border>
    <border>
      <left style="thin"/>
      <right style="medium"/>
      <top style="medium"/>
      <bottom style="medium"/>
    </border>
    <border>
      <left style="medium"/>
      <right/>
      <top/>
      <bottom style="hair"/>
    </border>
    <border>
      <left/>
      <right/>
      <top/>
      <bottom style="hair"/>
    </border>
    <border>
      <left/>
      <right style="medium"/>
      <top/>
      <bottom style="hair"/>
    </border>
    <border>
      <left style="medium"/>
      <right/>
      <top style="hair"/>
      <bottom style="hair"/>
    </border>
    <border>
      <left/>
      <right/>
      <top style="hair"/>
      <bottom style="hair"/>
    </border>
    <border>
      <left/>
      <right style="medium"/>
      <top style="hair"/>
      <bottom style="hair"/>
    </border>
    <border>
      <left style="medium"/>
      <right/>
      <top style="hair"/>
      <bottom style="medium"/>
    </border>
    <border>
      <left/>
      <right/>
      <top style="hair"/>
      <bottom style="medium"/>
    </border>
    <border>
      <left/>
      <right style="medium"/>
      <top style="hair"/>
      <bottom style="medium"/>
    </border>
    <border>
      <left style="hair"/>
      <right/>
      <top/>
      <bottom style="hair"/>
    </border>
    <border>
      <left style="hair"/>
      <right/>
      <top style="thin"/>
      <bottom style="hair"/>
    </border>
    <border>
      <left/>
      <right style="thin"/>
      <top style="thin"/>
      <bottom style="hair"/>
    </border>
    <border>
      <left/>
      <right style="hair"/>
      <top style="thin"/>
      <bottom style="hair"/>
    </border>
    <border>
      <left style="hair"/>
      <right/>
      <top style="hair"/>
      <bottom style="thin"/>
    </border>
    <border>
      <left style="hair"/>
      <right style="hair"/>
      <top style="thin"/>
      <bottom/>
    </border>
    <border>
      <left style="thin"/>
      <right style="hair"/>
      <top style="thin"/>
      <bottom/>
    </border>
    <border>
      <left style="hair"/>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804">
    <xf numFmtId="0" fontId="0" fillId="0" borderId="0" xfId="0" applyAlignment="1">
      <alignment/>
    </xf>
    <xf numFmtId="0" fontId="4" fillId="0" borderId="10" xfId="0" applyFont="1" applyFill="1" applyBorder="1" applyAlignment="1">
      <alignment horizontal="justify" vertical="justify"/>
    </xf>
    <xf numFmtId="0" fontId="4" fillId="0" borderId="0" xfId="0" applyFont="1" applyFill="1" applyBorder="1" applyAlignment="1">
      <alignment horizontal="justify" vertical="justify"/>
    </xf>
    <xf numFmtId="0" fontId="4" fillId="0" borderId="0" xfId="0" applyFont="1" applyBorder="1" applyAlignment="1">
      <alignment/>
    </xf>
    <xf numFmtId="0" fontId="3" fillId="33" borderId="11" xfId="0" applyFont="1" applyFill="1" applyBorder="1" applyAlignment="1">
      <alignment horizontal="center" vertical="center"/>
    </xf>
    <xf numFmtId="0" fontId="4" fillId="0" borderId="12" xfId="0" applyFont="1" applyFill="1" applyBorder="1" applyAlignment="1">
      <alignment horizontal="justify" vertical="justify"/>
    </xf>
    <xf numFmtId="0" fontId="4" fillId="0" borderId="13" xfId="0" applyFont="1" applyBorder="1" applyAlignment="1">
      <alignment/>
    </xf>
    <xf numFmtId="0" fontId="4" fillId="0" borderId="11" xfId="0" applyFont="1" applyBorder="1" applyAlignment="1">
      <alignment/>
    </xf>
    <xf numFmtId="0" fontId="4" fillId="34" borderId="11" xfId="0" applyFont="1" applyFill="1" applyBorder="1" applyAlignment="1">
      <alignment horizontal="center"/>
    </xf>
    <xf numFmtId="0" fontId="54" fillId="0" borderId="12" xfId="0" applyFont="1" applyFill="1" applyBorder="1" applyAlignment="1">
      <alignment horizontal="justify" vertical="justify"/>
    </xf>
    <xf numFmtId="0" fontId="54" fillId="0" borderId="14" xfId="0" applyFont="1" applyFill="1" applyBorder="1" applyAlignment="1">
      <alignment horizontal="justify" vertical="justify"/>
    </xf>
    <xf numFmtId="0" fontId="54" fillId="0" borderId="14" xfId="0" applyFont="1" applyFill="1" applyBorder="1" applyAlignment="1">
      <alignment horizontal="justify" vertical="justify" wrapText="1"/>
    </xf>
    <xf numFmtId="0" fontId="3" fillId="0" borderId="0" xfId="0" applyFont="1" applyAlignment="1">
      <alignment/>
    </xf>
    <xf numFmtId="165" fontId="4" fillId="35" borderId="13" xfId="0" applyNumberFormat="1" applyFont="1" applyFill="1" applyBorder="1" applyAlignment="1">
      <alignment horizontal="right" vertical="center"/>
    </xf>
    <xf numFmtId="165" fontId="4" fillId="35" borderId="15" xfId="0" applyNumberFormat="1" applyFont="1" applyFill="1" applyBorder="1" applyAlignment="1">
      <alignment horizontal="right" vertical="center"/>
    </xf>
    <xf numFmtId="165" fontId="4" fillId="0" borderId="13" xfId="0" applyNumberFormat="1" applyFont="1" applyFill="1" applyBorder="1" applyAlignment="1">
      <alignment horizontal="right" vertical="center"/>
    </xf>
    <xf numFmtId="165" fontId="4" fillId="35" borderId="16" xfId="0" applyNumberFormat="1" applyFont="1" applyFill="1" applyBorder="1" applyAlignment="1">
      <alignment horizontal="right" vertical="center"/>
    </xf>
    <xf numFmtId="165" fontId="4" fillId="35" borderId="17" xfId="0" applyNumberFormat="1" applyFont="1" applyFill="1" applyBorder="1" applyAlignment="1">
      <alignment horizontal="right" vertical="center"/>
    </xf>
    <xf numFmtId="0" fontId="4" fillId="36" borderId="13" xfId="0" applyFont="1" applyFill="1" applyBorder="1" applyAlignment="1">
      <alignment horizontal="center" vertical="center"/>
    </xf>
    <xf numFmtId="3" fontId="4" fillId="36" borderId="13" xfId="0" applyNumberFormat="1" applyFont="1" applyFill="1" applyBorder="1" applyAlignment="1">
      <alignment horizontal="center" vertical="center"/>
    </xf>
    <xf numFmtId="0" fontId="3" fillId="0" borderId="0" xfId="0" applyFont="1" applyFill="1" applyBorder="1" applyAlignment="1">
      <alignment horizontal="justify" vertical="justify"/>
    </xf>
    <xf numFmtId="0" fontId="4" fillId="35" borderId="18" xfId="0" applyFont="1" applyFill="1" applyBorder="1" applyAlignment="1">
      <alignment horizontal="right" vertical="center"/>
    </xf>
    <xf numFmtId="0" fontId="4" fillId="0" borderId="18" xfId="0" applyFont="1" applyFill="1" applyBorder="1" applyAlignment="1">
      <alignment horizontal="right" vertical="center"/>
    </xf>
    <xf numFmtId="0" fontId="4" fillId="35" borderId="19" xfId="0" applyFont="1" applyFill="1" applyBorder="1" applyAlignment="1">
      <alignment horizontal="right" vertical="center"/>
    </xf>
    <xf numFmtId="0" fontId="0" fillId="0" borderId="0" xfId="0" applyAlignment="1">
      <alignment/>
    </xf>
    <xf numFmtId="0" fontId="3" fillId="0" borderId="12" xfId="0" applyFont="1" applyFill="1" applyBorder="1" applyAlignment="1">
      <alignment horizontal="justify" vertical="justify"/>
    </xf>
    <xf numFmtId="0" fontId="4" fillId="0" borderId="13" xfId="0" applyFont="1" applyFill="1" applyBorder="1" applyAlignment="1">
      <alignment horizontal="justify" vertical="justify"/>
    </xf>
    <xf numFmtId="165" fontId="4" fillId="0" borderId="15" xfId="0" applyNumberFormat="1" applyFont="1" applyFill="1" applyBorder="1" applyAlignment="1">
      <alignment horizontal="right" vertical="center"/>
    </xf>
    <xf numFmtId="165" fontId="4" fillId="0" borderId="13" xfId="0" applyNumberFormat="1" applyFont="1" applyBorder="1" applyAlignment="1">
      <alignment horizontal="right" vertical="center"/>
    </xf>
    <xf numFmtId="0" fontId="3" fillId="0" borderId="0" xfId="0" applyFont="1" applyBorder="1" applyAlignment="1">
      <alignment vertical="center" wrapText="1"/>
    </xf>
    <xf numFmtId="0" fontId="4" fillId="0" borderId="16" xfId="0" applyFont="1" applyFill="1" applyBorder="1" applyAlignment="1">
      <alignment horizontal="justify" vertical="justify"/>
    </xf>
    <xf numFmtId="165" fontId="4" fillId="0" borderId="16" xfId="0" applyNumberFormat="1" applyFont="1" applyBorder="1" applyAlignment="1">
      <alignment horizontal="right" vertical="center"/>
    </xf>
    <xf numFmtId="0" fontId="4" fillId="35" borderId="13" xfId="0" applyFont="1" applyFill="1" applyBorder="1" applyAlignment="1">
      <alignment horizontal="justify" vertical="justify"/>
    </xf>
    <xf numFmtId="0" fontId="4" fillId="0" borderId="0" xfId="0" applyFont="1" applyAlignment="1">
      <alignment/>
    </xf>
    <xf numFmtId="0" fontId="4" fillId="33" borderId="11" xfId="0" applyFont="1" applyFill="1" applyBorder="1" applyAlignment="1">
      <alignment horizontal="center"/>
    </xf>
    <xf numFmtId="0" fontId="0" fillId="0" borderId="20" xfId="0" applyBorder="1" applyAlignment="1">
      <alignment/>
    </xf>
    <xf numFmtId="0" fontId="0" fillId="0" borderId="21" xfId="0" applyBorder="1" applyAlignment="1">
      <alignment/>
    </xf>
    <xf numFmtId="0" fontId="3" fillId="0" borderId="0" xfId="0" applyFont="1" applyAlignment="1">
      <alignment horizontal="justify" wrapText="1"/>
    </xf>
    <xf numFmtId="0" fontId="6" fillId="0" borderId="0" xfId="0" applyFont="1" applyAlignment="1">
      <alignment/>
    </xf>
    <xf numFmtId="0" fontId="4" fillId="0" borderId="12" xfId="0" applyFont="1" applyBorder="1" applyAlignment="1">
      <alignment horizontal="justify" vertical="top"/>
    </xf>
    <xf numFmtId="0" fontId="4" fillId="0" borderId="18" xfId="0" applyFont="1" applyBorder="1" applyAlignment="1">
      <alignment horizontal="justify" vertical="justify"/>
    </xf>
    <xf numFmtId="0" fontId="4" fillId="0" borderId="13" xfId="0" applyFont="1" applyBorder="1" applyAlignment="1">
      <alignment horizontal="justify" vertical="justify"/>
    </xf>
    <xf numFmtId="0" fontId="4" fillId="0" borderId="16" xfId="0" applyFont="1" applyBorder="1" applyAlignment="1">
      <alignment horizontal="justify" vertical="justify"/>
    </xf>
    <xf numFmtId="165" fontId="4" fillId="37" borderId="13" xfId="0" applyNumberFormat="1" applyFont="1" applyFill="1" applyBorder="1" applyAlignment="1">
      <alignment horizontal="right" vertical="center"/>
    </xf>
    <xf numFmtId="165" fontId="4" fillId="37" borderId="16" xfId="0" applyNumberFormat="1" applyFont="1" applyFill="1" applyBorder="1" applyAlignment="1">
      <alignment horizontal="right" vertical="center"/>
    </xf>
    <xf numFmtId="0" fontId="4" fillId="0" borderId="10" xfId="0" applyFont="1" applyBorder="1" applyAlignment="1">
      <alignment horizontal="justify" vertical="top"/>
    </xf>
    <xf numFmtId="0" fontId="4" fillId="0" borderId="14" xfId="0" applyFont="1" applyBorder="1" applyAlignment="1">
      <alignment horizontal="justify" vertical="top"/>
    </xf>
    <xf numFmtId="0" fontId="3" fillId="33" borderId="11" xfId="0" applyFont="1" applyFill="1" applyBorder="1" applyAlignment="1">
      <alignment horizontal="center"/>
    </xf>
    <xf numFmtId="0" fontId="3" fillId="33" borderId="22" xfId="0" applyFont="1" applyFill="1" applyBorder="1" applyAlignment="1">
      <alignment/>
    </xf>
    <xf numFmtId="0" fontId="4" fillId="0" borderId="11" xfId="0" applyFont="1" applyBorder="1" applyAlignment="1">
      <alignment horizontal="center"/>
    </xf>
    <xf numFmtId="0" fontId="3" fillId="33" borderId="23" xfId="0" applyFont="1" applyFill="1" applyBorder="1" applyAlignment="1">
      <alignment/>
    </xf>
    <xf numFmtId="0" fontId="4" fillId="0" borderId="20" xfId="0" applyFont="1" applyBorder="1" applyAlignment="1">
      <alignment horizontal="center"/>
    </xf>
    <xf numFmtId="0" fontId="4" fillId="0" borderId="21" xfId="0" applyFont="1" applyBorder="1" applyAlignment="1">
      <alignment horizontal="center"/>
    </xf>
    <xf numFmtId="0" fontId="3" fillId="33" borderId="23" xfId="0" applyFont="1" applyFill="1" applyBorder="1" applyAlignment="1">
      <alignment horizontal="justify" vertical="justify"/>
    </xf>
    <xf numFmtId="0" fontId="4" fillId="0" borderId="21" xfId="0" applyFont="1" applyBorder="1" applyAlignment="1">
      <alignment/>
    </xf>
    <xf numFmtId="0" fontId="4" fillId="0" borderId="0" xfId="0" applyFont="1" applyFill="1" applyBorder="1" applyAlignment="1">
      <alignment/>
    </xf>
    <xf numFmtId="0" fontId="4" fillId="0" borderId="24" xfId="0" applyFont="1" applyBorder="1" applyAlignment="1">
      <alignment/>
    </xf>
    <xf numFmtId="0" fontId="3" fillId="33" borderId="11" xfId="0" applyFont="1" applyFill="1" applyBorder="1" applyAlignment="1">
      <alignment horizontal="center" vertical="justify"/>
    </xf>
    <xf numFmtId="0" fontId="4" fillId="0" borderId="20" xfId="0" applyFont="1" applyBorder="1" applyAlignment="1">
      <alignment/>
    </xf>
    <xf numFmtId="0" fontId="3" fillId="33" borderId="25" xfId="0" applyFont="1" applyFill="1" applyBorder="1" applyAlignment="1">
      <alignment horizontal="center" vertical="justify"/>
    </xf>
    <xf numFmtId="0" fontId="4" fillId="0" borderId="0" xfId="0" applyFont="1" applyFill="1" applyBorder="1" applyAlignment="1">
      <alignment horizontal="center"/>
    </xf>
    <xf numFmtId="0" fontId="4" fillId="0" borderId="0" xfId="0" applyFont="1" applyFill="1" applyAlignment="1">
      <alignment/>
    </xf>
    <xf numFmtId="0" fontId="3" fillId="33" borderId="23" xfId="0" applyFont="1" applyFill="1" applyBorder="1" applyAlignment="1">
      <alignment horizontal="justify" vertical="center"/>
    </xf>
    <xf numFmtId="0" fontId="3" fillId="33" borderId="23" xfId="0" applyFont="1" applyFill="1" applyBorder="1" applyAlignment="1">
      <alignment wrapText="1"/>
    </xf>
    <xf numFmtId="49" fontId="4" fillId="0" borderId="26" xfId="0" applyNumberFormat="1" applyFont="1" applyBorder="1" applyAlignment="1">
      <alignment/>
    </xf>
    <xf numFmtId="0" fontId="4" fillId="0" borderId="11" xfId="0" applyFont="1" applyBorder="1" applyAlignment="1">
      <alignment horizontal="center" vertical="center"/>
    </xf>
    <xf numFmtId="0" fontId="3" fillId="33" borderId="23" xfId="0" applyFont="1" applyFill="1" applyBorder="1" applyAlignment="1">
      <alignment vertical="center"/>
    </xf>
    <xf numFmtId="0" fontId="4" fillId="0" borderId="23" xfId="0" applyFont="1" applyBorder="1" applyAlignment="1">
      <alignment horizontal="center" vertical="center"/>
    </xf>
    <xf numFmtId="0" fontId="4" fillId="0" borderId="20" xfId="0" applyFont="1" applyBorder="1" applyAlignment="1">
      <alignment horizontal="center" vertical="center"/>
    </xf>
    <xf numFmtId="0" fontId="3" fillId="0" borderId="0" xfId="0" applyFont="1" applyFill="1" applyBorder="1" applyAlignment="1">
      <alignment/>
    </xf>
    <xf numFmtId="0" fontId="4" fillId="0" borderId="0" xfId="0" applyFont="1" applyBorder="1" applyAlignment="1">
      <alignment horizontal="center"/>
    </xf>
    <xf numFmtId="0" fontId="3" fillId="33" borderId="11" xfId="0" applyFont="1" applyFill="1" applyBorder="1" applyAlignment="1">
      <alignment/>
    </xf>
    <xf numFmtId="0" fontId="2" fillId="33" borderId="11" xfId="0" applyFont="1" applyFill="1" applyBorder="1" applyAlignment="1">
      <alignment horizontal="center"/>
    </xf>
    <xf numFmtId="0" fontId="2" fillId="33" borderId="22" xfId="0" applyFont="1" applyFill="1" applyBorder="1" applyAlignment="1">
      <alignment/>
    </xf>
    <xf numFmtId="0" fontId="4" fillId="0" borderId="10" xfId="0" applyFont="1" applyFill="1" applyBorder="1" applyAlignment="1">
      <alignment horizontal="justify" vertical="top"/>
    </xf>
    <xf numFmtId="0" fontId="4" fillId="0" borderId="18" xfId="0" applyFont="1" applyFill="1" applyBorder="1" applyAlignment="1">
      <alignment horizontal="center" vertical="center"/>
    </xf>
    <xf numFmtId="3" fontId="4" fillId="35" borderId="18" xfId="0" applyNumberFormat="1" applyFont="1" applyFill="1" applyBorder="1" applyAlignment="1">
      <alignment horizontal="center" vertical="center"/>
    </xf>
    <xf numFmtId="3" fontId="4" fillId="0" borderId="18" xfId="0" applyNumberFormat="1" applyFont="1" applyFill="1" applyBorder="1" applyAlignment="1">
      <alignment horizontal="center" vertical="center"/>
    </xf>
    <xf numFmtId="3" fontId="4" fillId="35" borderId="19" xfId="0" applyNumberFormat="1" applyFont="1" applyFill="1" applyBorder="1" applyAlignment="1">
      <alignment horizontal="center" vertical="center"/>
    </xf>
    <xf numFmtId="0" fontId="4" fillId="0" borderId="13" xfId="0" applyFont="1" applyFill="1" applyBorder="1" applyAlignment="1">
      <alignment horizontal="center" vertical="center"/>
    </xf>
    <xf numFmtId="3" fontId="4" fillId="35" borderId="13"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3" fontId="4" fillId="35" borderId="15" xfId="0" applyNumberFormat="1" applyFont="1" applyFill="1" applyBorder="1" applyAlignment="1">
      <alignment horizontal="center" vertical="center"/>
    </xf>
    <xf numFmtId="0" fontId="4" fillId="0" borderId="12" xfId="0" applyFont="1" applyFill="1" applyBorder="1" applyAlignment="1">
      <alignment horizontal="justify" vertical="top"/>
    </xf>
    <xf numFmtId="0" fontId="4" fillId="35" borderId="13" xfId="0" applyFont="1" applyFill="1" applyBorder="1" applyAlignment="1">
      <alignment horizontal="center" vertical="center"/>
    </xf>
    <xf numFmtId="165" fontId="4" fillId="35" borderId="13" xfId="0" applyNumberFormat="1" applyFont="1" applyFill="1" applyBorder="1" applyAlignment="1">
      <alignment horizontal="center" vertical="center"/>
    </xf>
    <xf numFmtId="165" fontId="4" fillId="35" borderId="15" xfId="0" applyNumberFormat="1" applyFont="1" applyFill="1" applyBorder="1" applyAlignment="1">
      <alignment horizontal="center" vertical="center"/>
    </xf>
    <xf numFmtId="0" fontId="4" fillId="0" borderId="14" xfId="0" applyFont="1" applyFill="1" applyBorder="1" applyAlignment="1">
      <alignment horizontal="justify" vertical="top"/>
    </xf>
    <xf numFmtId="0" fontId="4" fillId="0" borderId="16" xfId="0" applyFont="1" applyFill="1" applyBorder="1" applyAlignment="1">
      <alignment horizontal="center" vertical="center"/>
    </xf>
    <xf numFmtId="3" fontId="4" fillId="0" borderId="16" xfId="0" applyNumberFormat="1" applyFont="1" applyBorder="1" applyAlignment="1">
      <alignment horizontal="center" vertical="center"/>
    </xf>
    <xf numFmtId="3" fontId="4" fillId="0" borderId="17" xfId="0" applyNumberFormat="1" applyFont="1" applyBorder="1" applyAlignment="1">
      <alignment horizontal="center" vertical="center"/>
    </xf>
    <xf numFmtId="0" fontId="3" fillId="34" borderId="11" xfId="0" applyFont="1" applyFill="1" applyBorder="1" applyAlignment="1">
      <alignment horizontal="center"/>
    </xf>
    <xf numFmtId="0" fontId="4" fillId="0" borderId="10" xfId="0" applyFont="1" applyBorder="1" applyAlignment="1">
      <alignment horizontal="justify" vertical="center"/>
    </xf>
    <xf numFmtId="1" fontId="4" fillId="35" borderId="18" xfId="0" applyNumberFormat="1" applyFont="1" applyFill="1" applyBorder="1" applyAlignment="1">
      <alignment horizontal="center" vertical="center"/>
    </xf>
    <xf numFmtId="1" fontId="4" fillId="0" borderId="18" xfId="0" applyNumberFormat="1" applyFont="1" applyFill="1" applyBorder="1" applyAlignment="1">
      <alignment horizontal="center" vertical="center"/>
    </xf>
    <xf numFmtId="1" fontId="4" fillId="35" borderId="19" xfId="0" applyNumberFormat="1" applyFont="1" applyFill="1" applyBorder="1" applyAlignment="1">
      <alignment horizontal="center" vertical="center"/>
    </xf>
    <xf numFmtId="0" fontId="4" fillId="0" borderId="12" xfId="0" applyFont="1" applyBorder="1" applyAlignment="1">
      <alignment horizontal="justify" vertical="center"/>
    </xf>
    <xf numFmtId="1" fontId="4" fillId="35" borderId="13" xfId="0" applyNumberFormat="1" applyFont="1" applyFill="1" applyBorder="1" applyAlignment="1">
      <alignment horizontal="center" vertical="center"/>
    </xf>
    <xf numFmtId="1" fontId="4" fillId="0" borderId="13" xfId="0" applyNumberFormat="1" applyFont="1" applyFill="1" applyBorder="1" applyAlignment="1">
      <alignment horizontal="center" vertical="center"/>
    </xf>
    <xf numFmtId="1" fontId="4" fillId="35" borderId="15" xfId="0" applyNumberFormat="1" applyFont="1" applyFill="1" applyBorder="1" applyAlignment="1">
      <alignment horizontal="center" vertical="center"/>
    </xf>
    <xf numFmtId="0" fontId="3" fillId="0" borderId="12" xfId="0" applyFont="1" applyBorder="1" applyAlignment="1">
      <alignment horizontal="justify" vertical="center"/>
    </xf>
    <xf numFmtId="3" fontId="4" fillId="0" borderId="16" xfId="0" applyNumberFormat="1" applyFont="1" applyFill="1" applyBorder="1" applyAlignment="1">
      <alignment horizontal="center" vertical="center"/>
    </xf>
    <xf numFmtId="1" fontId="4" fillId="35" borderId="16" xfId="0" applyNumberFormat="1" applyFont="1" applyFill="1" applyBorder="1" applyAlignment="1">
      <alignment horizontal="center" vertical="center"/>
    </xf>
    <xf numFmtId="1" fontId="4" fillId="0" borderId="16" xfId="0" applyNumberFormat="1" applyFont="1" applyFill="1" applyBorder="1" applyAlignment="1">
      <alignment horizontal="center" vertical="center"/>
    </xf>
    <xf numFmtId="0" fontId="4" fillId="0" borderId="0" xfId="0" applyFont="1" applyFill="1" applyBorder="1" applyAlignment="1">
      <alignment horizontal="justify" vertical="center"/>
    </xf>
    <xf numFmtId="3" fontId="4" fillId="0" borderId="0" xfId="0" applyNumberFormat="1" applyFont="1" applyFill="1" applyBorder="1" applyAlignment="1">
      <alignment/>
    </xf>
    <xf numFmtId="165" fontId="4" fillId="0" borderId="0" xfId="0" applyNumberFormat="1" applyFont="1" applyFill="1" applyBorder="1" applyAlignment="1">
      <alignment/>
    </xf>
    <xf numFmtId="2" fontId="4" fillId="35" borderId="18" xfId="0" applyNumberFormat="1" applyFont="1" applyFill="1" applyBorder="1" applyAlignment="1">
      <alignment horizontal="center" vertical="center"/>
    </xf>
    <xf numFmtId="2" fontId="4" fillId="35" borderId="19" xfId="0" applyNumberFormat="1" applyFont="1" applyFill="1" applyBorder="1" applyAlignment="1">
      <alignment horizontal="center" vertical="center"/>
    </xf>
    <xf numFmtId="2" fontId="4" fillId="35" borderId="13" xfId="0" applyNumberFormat="1" applyFont="1" applyFill="1" applyBorder="1" applyAlignment="1">
      <alignment horizontal="center" vertical="center"/>
    </xf>
    <xf numFmtId="2" fontId="4" fillId="35" borderId="15" xfId="0" applyNumberFormat="1" applyFont="1" applyFill="1" applyBorder="1" applyAlignment="1">
      <alignment horizontal="center" vertical="center"/>
    </xf>
    <xf numFmtId="2" fontId="4" fillId="35" borderId="16" xfId="0" applyNumberFormat="1" applyFont="1" applyFill="1" applyBorder="1" applyAlignment="1">
      <alignment horizontal="center" vertical="center"/>
    </xf>
    <xf numFmtId="2" fontId="4" fillId="35" borderId="17" xfId="0" applyNumberFormat="1" applyFont="1" applyFill="1" applyBorder="1" applyAlignment="1">
      <alignment horizontal="center" vertical="center"/>
    </xf>
    <xf numFmtId="0" fontId="4" fillId="33" borderId="11" xfId="0" applyFont="1" applyFill="1" applyBorder="1" applyAlignment="1">
      <alignment horizontal="center" vertical="center"/>
    </xf>
    <xf numFmtId="1" fontId="4" fillId="35" borderId="18" xfId="0" applyNumberFormat="1" applyFont="1" applyFill="1" applyBorder="1" applyAlignment="1">
      <alignment vertical="center"/>
    </xf>
    <xf numFmtId="1" fontId="4" fillId="0" borderId="18" xfId="0" applyNumberFormat="1" applyFont="1" applyBorder="1" applyAlignment="1">
      <alignment vertical="center"/>
    </xf>
    <xf numFmtId="1" fontId="4" fillId="35" borderId="19" xfId="0" applyNumberFormat="1" applyFont="1" applyFill="1" applyBorder="1" applyAlignment="1">
      <alignment vertical="center"/>
    </xf>
    <xf numFmtId="1" fontId="4" fillId="35" borderId="13" xfId="0" applyNumberFormat="1" applyFont="1" applyFill="1" applyBorder="1" applyAlignment="1">
      <alignment vertical="center"/>
    </xf>
    <xf numFmtId="1" fontId="4" fillId="0" borderId="13" xfId="0" applyNumberFormat="1" applyFont="1" applyBorder="1" applyAlignment="1">
      <alignment vertical="center"/>
    </xf>
    <xf numFmtId="1" fontId="4" fillId="35" borderId="15" xfId="0" applyNumberFormat="1" applyFont="1" applyFill="1" applyBorder="1" applyAlignment="1">
      <alignment vertical="center"/>
    </xf>
    <xf numFmtId="0" fontId="4" fillId="0" borderId="13" xfId="0" applyFont="1" applyFill="1" applyBorder="1" applyAlignment="1">
      <alignment horizontal="justify" vertical="center"/>
    </xf>
    <xf numFmtId="2" fontId="4" fillId="35" borderId="13" xfId="0" applyNumberFormat="1" applyFont="1" applyFill="1" applyBorder="1" applyAlignment="1">
      <alignment vertical="center"/>
    </xf>
    <xf numFmtId="2" fontId="4" fillId="35" borderId="15" xfId="0" applyNumberFormat="1" applyFont="1" applyFill="1" applyBorder="1" applyAlignment="1">
      <alignment vertical="center"/>
    </xf>
    <xf numFmtId="165" fontId="4" fillId="0" borderId="13" xfId="0" applyNumberFormat="1" applyFont="1" applyBorder="1" applyAlignment="1">
      <alignment vertical="center"/>
    </xf>
    <xf numFmtId="165" fontId="4" fillId="0" borderId="15" xfId="0" applyNumberFormat="1" applyFont="1" applyBorder="1" applyAlignment="1">
      <alignment vertical="center"/>
    </xf>
    <xf numFmtId="0" fontId="4" fillId="0" borderId="14" xfId="0" applyFont="1" applyBorder="1" applyAlignment="1">
      <alignment horizontal="justify" vertical="center"/>
    </xf>
    <xf numFmtId="0" fontId="3" fillId="0" borderId="0" xfId="0" applyFont="1" applyAlignment="1">
      <alignment wrapText="1"/>
    </xf>
    <xf numFmtId="0" fontId="4" fillId="35" borderId="13" xfId="0" applyFont="1" applyFill="1" applyBorder="1" applyAlignment="1">
      <alignment horizontal="right" vertical="center"/>
    </xf>
    <xf numFmtId="0" fontId="4" fillId="0" borderId="13" xfId="0" applyFont="1" applyBorder="1" applyAlignment="1">
      <alignment horizontal="right" vertical="center"/>
    </xf>
    <xf numFmtId="0" fontId="4" fillId="0" borderId="13" xfId="0" applyFont="1" applyFill="1" applyBorder="1" applyAlignment="1">
      <alignment horizontal="right" vertical="center"/>
    </xf>
    <xf numFmtId="0" fontId="4" fillId="35" borderId="15" xfId="0" applyFont="1" applyFill="1" applyBorder="1" applyAlignment="1">
      <alignment horizontal="right" vertical="center"/>
    </xf>
    <xf numFmtId="0" fontId="3" fillId="0" borderId="0" xfId="0" applyFont="1" applyAlignment="1">
      <alignment horizontal="justify" vertical="top" wrapText="1"/>
    </xf>
    <xf numFmtId="0" fontId="4" fillId="35" borderId="16" xfId="0" applyFont="1" applyFill="1" applyBorder="1" applyAlignment="1">
      <alignment horizontal="right" vertical="center"/>
    </xf>
    <xf numFmtId="0" fontId="4" fillId="0" borderId="16" xfId="0" applyFont="1" applyBorder="1" applyAlignment="1">
      <alignment horizontal="right" vertical="center"/>
    </xf>
    <xf numFmtId="0" fontId="4" fillId="0" borderId="16" xfId="0" applyFont="1" applyFill="1" applyBorder="1" applyAlignment="1">
      <alignment horizontal="right" vertical="center"/>
    </xf>
    <xf numFmtId="0" fontId="4" fillId="35" borderId="17" xfId="0" applyFont="1" applyFill="1" applyBorder="1" applyAlignment="1">
      <alignment horizontal="right" vertical="center"/>
    </xf>
    <xf numFmtId="0" fontId="3" fillId="33" borderId="22" xfId="0" applyFont="1" applyFill="1" applyBorder="1" applyAlignment="1">
      <alignment vertical="center" wrapText="1"/>
    </xf>
    <xf numFmtId="0" fontId="3" fillId="0" borderId="0" xfId="0" applyFont="1" applyFill="1" applyBorder="1" applyAlignment="1">
      <alignment horizontal="left" vertical="top"/>
    </xf>
    <xf numFmtId="1" fontId="4" fillId="0" borderId="27" xfId="0" applyNumberFormat="1" applyFont="1" applyBorder="1" applyAlignment="1">
      <alignment horizontal="center" vertical="center"/>
    </xf>
    <xf numFmtId="1" fontId="4" fillId="35" borderId="17" xfId="0" applyNumberFormat="1" applyFont="1" applyFill="1" applyBorder="1" applyAlignment="1">
      <alignment horizontal="center" vertical="center"/>
    </xf>
    <xf numFmtId="1" fontId="4" fillId="0" borderId="28" xfId="0" applyNumberFormat="1" applyFont="1" applyBorder="1" applyAlignment="1">
      <alignment horizontal="center" vertical="center"/>
    </xf>
    <xf numFmtId="1" fontId="4" fillId="36" borderId="13" xfId="0" applyNumberFormat="1" applyFont="1" applyFill="1" applyBorder="1" applyAlignment="1">
      <alignment horizontal="center" vertical="center"/>
    </xf>
    <xf numFmtId="1" fontId="4" fillId="36" borderId="15" xfId="0" applyNumberFormat="1" applyFont="1" applyFill="1" applyBorder="1" applyAlignment="1">
      <alignment horizontal="center" vertical="center"/>
    </xf>
    <xf numFmtId="1" fontId="4" fillId="35" borderId="13" xfId="0" applyNumberFormat="1" applyFont="1" applyFill="1" applyBorder="1" applyAlignment="1">
      <alignment horizontal="justify" vertical="justify"/>
    </xf>
    <xf numFmtId="0" fontId="3" fillId="0" borderId="0" xfId="0" applyFont="1" applyBorder="1" applyAlignment="1">
      <alignment wrapText="1"/>
    </xf>
    <xf numFmtId="0" fontId="55" fillId="0" borderId="0" xfId="0" applyFont="1" applyAlignment="1">
      <alignment/>
    </xf>
    <xf numFmtId="0" fontId="3" fillId="33" borderId="23" xfId="0" applyFont="1" applyFill="1" applyBorder="1" applyAlignment="1">
      <alignment horizontal="justify" vertical="center" wrapText="1"/>
    </xf>
    <xf numFmtId="0" fontId="3" fillId="33" borderId="23" xfId="0" applyFont="1" applyFill="1" applyBorder="1" applyAlignment="1">
      <alignment vertical="center" wrapText="1"/>
    </xf>
    <xf numFmtId="0" fontId="4" fillId="33" borderId="25" xfId="0" applyFont="1" applyFill="1" applyBorder="1" applyAlignment="1">
      <alignment horizontal="center" vertical="justify"/>
    </xf>
    <xf numFmtId="0" fontId="4" fillId="33" borderId="25" xfId="0" applyFont="1" applyFill="1" applyBorder="1" applyAlignment="1">
      <alignment horizontal="center"/>
    </xf>
    <xf numFmtId="0" fontId="4" fillId="0" borderId="18" xfId="0" applyFont="1" applyBorder="1" applyAlignment="1">
      <alignment horizontal="right" vertical="center"/>
    </xf>
    <xf numFmtId="0" fontId="4" fillId="36" borderId="13" xfId="0" applyFont="1" applyFill="1" applyBorder="1" applyAlignment="1">
      <alignment horizontal="justify" vertical="justify"/>
    </xf>
    <xf numFmtId="0" fontId="3" fillId="33" borderId="22" xfId="0" applyFont="1" applyFill="1" applyBorder="1" applyAlignment="1">
      <alignment horizontal="justify" vertical="justify"/>
    </xf>
    <xf numFmtId="0" fontId="4" fillId="0" borderId="26" xfId="0" applyFont="1" applyBorder="1" applyAlignment="1">
      <alignment/>
    </xf>
    <xf numFmtId="0" fontId="3" fillId="33" borderId="11" xfId="0" applyFont="1" applyFill="1" applyBorder="1" applyAlignment="1">
      <alignment horizontal="center" vertical="center" wrapText="1"/>
    </xf>
    <xf numFmtId="0" fontId="3" fillId="33" borderId="25" xfId="0" applyFont="1" applyFill="1" applyBorder="1" applyAlignment="1">
      <alignment horizontal="center" vertical="center"/>
    </xf>
    <xf numFmtId="0" fontId="3" fillId="38" borderId="11" xfId="0" applyFont="1" applyFill="1" applyBorder="1" applyAlignment="1">
      <alignment horizontal="center" vertical="center"/>
    </xf>
    <xf numFmtId="0" fontId="3" fillId="38" borderId="29" xfId="0" applyFont="1" applyFill="1" applyBorder="1" applyAlignment="1">
      <alignment horizontal="center" vertical="center"/>
    </xf>
    <xf numFmtId="0" fontId="54" fillId="0" borderId="12" xfId="0" applyFont="1" applyFill="1" applyBorder="1" applyAlignment="1">
      <alignment horizontal="left" vertical="center" wrapText="1"/>
    </xf>
    <xf numFmtId="0" fontId="54" fillId="0"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4" fillId="0" borderId="0" xfId="0" applyFont="1" applyAlignment="1">
      <alignment/>
    </xf>
    <xf numFmtId="0" fontId="55" fillId="0" borderId="0" xfId="0" applyFont="1" applyAlignment="1">
      <alignment vertical="center"/>
    </xf>
    <xf numFmtId="0" fontId="54" fillId="0" borderId="14" xfId="0" applyFont="1" applyFill="1" applyBorder="1" applyAlignment="1">
      <alignment horizontal="justify" vertical="center"/>
    </xf>
    <xf numFmtId="0" fontId="4" fillId="0" borderId="12" xfId="0" applyFont="1" applyFill="1" applyBorder="1" applyAlignment="1">
      <alignment horizontal="justify" vertical="center" wrapText="1"/>
    </xf>
    <xf numFmtId="0" fontId="54" fillId="0" borderId="12" xfId="0" applyFont="1" applyFill="1" applyBorder="1" applyAlignment="1">
      <alignment horizontal="justify" vertical="center"/>
    </xf>
    <xf numFmtId="0" fontId="10" fillId="33" borderId="11" xfId="0" applyFont="1" applyFill="1" applyBorder="1" applyAlignment="1">
      <alignment horizontal="center" vertical="center"/>
    </xf>
    <xf numFmtId="0" fontId="10" fillId="33" borderId="11" xfId="0" applyFont="1" applyFill="1" applyBorder="1" applyAlignment="1">
      <alignment horizontal="center"/>
    </xf>
    <xf numFmtId="0" fontId="10" fillId="0" borderId="10" xfId="0" applyFont="1" applyFill="1" applyBorder="1" applyAlignment="1">
      <alignment horizontal="justify" vertical="justify"/>
    </xf>
    <xf numFmtId="0" fontId="10" fillId="0" borderId="18" xfId="0" applyFont="1" applyFill="1" applyBorder="1" applyAlignment="1">
      <alignment horizontal="justify" vertical="justify"/>
    </xf>
    <xf numFmtId="1" fontId="10" fillId="35" borderId="18" xfId="0" applyNumberFormat="1" applyFont="1" applyFill="1" applyBorder="1" applyAlignment="1">
      <alignment vertical="center"/>
    </xf>
    <xf numFmtId="1" fontId="10" fillId="0" borderId="18" xfId="0" applyNumberFormat="1" applyFont="1" applyBorder="1" applyAlignment="1">
      <alignment vertical="center"/>
    </xf>
    <xf numFmtId="1" fontId="10" fillId="0" borderId="18" xfId="0" applyNumberFormat="1" applyFont="1" applyFill="1" applyBorder="1" applyAlignment="1">
      <alignment vertical="center"/>
    </xf>
    <xf numFmtId="1" fontId="10" fillId="35" borderId="19" xfId="0" applyNumberFormat="1" applyFont="1" applyFill="1" applyBorder="1" applyAlignment="1">
      <alignment vertical="center"/>
    </xf>
    <xf numFmtId="0" fontId="10" fillId="0" borderId="12" xfId="0" applyFont="1" applyFill="1" applyBorder="1" applyAlignment="1">
      <alignment horizontal="justify" vertical="justify"/>
    </xf>
    <xf numFmtId="0" fontId="10" fillId="0" borderId="13" xfId="0" applyFont="1" applyFill="1" applyBorder="1" applyAlignment="1">
      <alignment horizontal="justify" vertical="justify"/>
    </xf>
    <xf numFmtId="1" fontId="10" fillId="35" borderId="13" xfId="0" applyNumberFormat="1" applyFont="1" applyFill="1" applyBorder="1" applyAlignment="1">
      <alignment vertical="center"/>
    </xf>
    <xf numFmtId="1" fontId="10" fillId="0" borderId="13" xfId="0" applyNumberFormat="1" applyFont="1" applyBorder="1" applyAlignment="1">
      <alignment vertical="center"/>
    </xf>
    <xf numFmtId="1" fontId="10" fillId="0" borderId="13" xfId="0" applyNumberFormat="1" applyFont="1" applyFill="1" applyBorder="1" applyAlignment="1">
      <alignment vertical="center"/>
    </xf>
    <xf numFmtId="1" fontId="10" fillId="35" borderId="15" xfId="0" applyNumberFormat="1" applyFont="1" applyFill="1" applyBorder="1" applyAlignment="1">
      <alignment vertical="center"/>
    </xf>
    <xf numFmtId="0" fontId="10" fillId="35" borderId="13" xfId="0" applyFont="1" applyFill="1" applyBorder="1" applyAlignment="1">
      <alignment horizontal="justify" vertical="justify"/>
    </xf>
    <xf numFmtId="1" fontId="10" fillId="35" borderId="13" xfId="0" applyNumberFormat="1" applyFont="1" applyFill="1" applyBorder="1" applyAlignment="1">
      <alignment horizontal="justify" vertical="justify"/>
    </xf>
    <xf numFmtId="0" fontId="10" fillId="0" borderId="12" xfId="0" applyFont="1" applyBorder="1" applyAlignment="1">
      <alignment horizontal="justify" vertical="center"/>
    </xf>
    <xf numFmtId="0" fontId="10" fillId="0" borderId="13" xfId="0" applyFont="1" applyFill="1" applyBorder="1" applyAlignment="1">
      <alignment horizontal="justify" vertical="center"/>
    </xf>
    <xf numFmtId="0" fontId="56" fillId="0" borderId="12" xfId="0" applyFont="1" applyFill="1" applyBorder="1" applyAlignment="1">
      <alignment horizontal="justify" vertical="center"/>
    </xf>
    <xf numFmtId="0" fontId="56" fillId="0" borderId="12" xfId="0" applyFont="1" applyFill="1" applyBorder="1" applyAlignment="1">
      <alignment horizontal="justify" vertical="justify"/>
    </xf>
    <xf numFmtId="2" fontId="10" fillId="35" borderId="13" xfId="0" applyNumberFormat="1" applyFont="1" applyFill="1" applyBorder="1" applyAlignment="1">
      <alignment vertical="center"/>
    </xf>
    <xf numFmtId="2" fontId="10" fillId="35" borderId="15" xfId="0" applyNumberFormat="1" applyFont="1" applyFill="1" applyBorder="1" applyAlignment="1">
      <alignment vertical="center"/>
    </xf>
    <xf numFmtId="0" fontId="10" fillId="0" borderId="13" xfId="0" applyFont="1" applyBorder="1" applyAlignment="1">
      <alignment horizontal="justify" vertical="center"/>
    </xf>
    <xf numFmtId="165" fontId="10" fillId="0" borderId="13" xfId="0" applyNumberFormat="1" applyFont="1" applyBorder="1" applyAlignment="1">
      <alignment vertical="center"/>
    </xf>
    <xf numFmtId="165" fontId="10" fillId="0" borderId="15" xfId="0" applyNumberFormat="1" applyFont="1" applyBorder="1" applyAlignment="1">
      <alignment vertical="center"/>
    </xf>
    <xf numFmtId="0" fontId="10" fillId="0" borderId="14" xfId="0" applyFont="1" applyBorder="1" applyAlignment="1">
      <alignment horizontal="justify" vertical="center"/>
    </xf>
    <xf numFmtId="0" fontId="5" fillId="0" borderId="0" xfId="0" applyFont="1" applyAlignment="1">
      <alignment/>
    </xf>
    <xf numFmtId="0" fontId="10" fillId="0" borderId="0" xfId="0" applyFont="1" applyAlignment="1">
      <alignment/>
    </xf>
    <xf numFmtId="0" fontId="5" fillId="0" borderId="30" xfId="0" applyFont="1" applyBorder="1" applyAlignment="1">
      <alignment/>
    </xf>
    <xf numFmtId="0" fontId="10" fillId="0" borderId="30" xfId="0" applyFont="1" applyBorder="1" applyAlignment="1">
      <alignment/>
    </xf>
    <xf numFmtId="0" fontId="10" fillId="0" borderId="0" xfId="0" applyFont="1" applyBorder="1" applyAlignment="1">
      <alignment/>
    </xf>
    <xf numFmtId="49" fontId="5" fillId="0" borderId="31" xfId="0" applyNumberFormat="1" applyFont="1" applyBorder="1" applyAlignment="1">
      <alignment horizontal="justify" vertical="justify"/>
    </xf>
    <xf numFmtId="49" fontId="5" fillId="0" borderId="0" xfId="0" applyNumberFormat="1" applyFont="1" applyBorder="1" applyAlignment="1">
      <alignment horizontal="justify" vertical="justify"/>
    </xf>
    <xf numFmtId="49" fontId="10" fillId="0" borderId="0" xfId="0" applyNumberFormat="1" applyFont="1" applyBorder="1" applyAlignment="1">
      <alignment horizontal="justify" vertical="center"/>
    </xf>
    <xf numFmtId="49" fontId="5" fillId="0" borderId="11" xfId="0" applyNumberFormat="1" applyFont="1" applyBorder="1" applyAlignment="1">
      <alignment horizontal="justify" vertical="justify"/>
    </xf>
    <xf numFmtId="49" fontId="10" fillId="0" borderId="11" xfId="0" applyNumberFormat="1" applyFont="1" applyBorder="1" applyAlignment="1">
      <alignment horizontal="justify" vertical="center"/>
    </xf>
    <xf numFmtId="49" fontId="5" fillId="0" borderId="11" xfId="0" applyNumberFormat="1" applyFont="1" applyBorder="1" applyAlignment="1">
      <alignment horizontal="left" vertical="center" wrapText="1"/>
    </xf>
    <xf numFmtId="0" fontId="5" fillId="39" borderId="32" xfId="0" applyFont="1" applyFill="1" applyBorder="1" applyAlignment="1">
      <alignment/>
    </xf>
    <xf numFmtId="0" fontId="5" fillId="39" borderId="26" xfId="0" applyFont="1" applyFill="1" applyBorder="1" applyAlignment="1">
      <alignment/>
    </xf>
    <xf numFmtId="0" fontId="10" fillId="39" borderId="11" xfId="0" applyFont="1" applyFill="1" applyBorder="1" applyAlignment="1">
      <alignment horizontal="center" vertical="center" wrapText="1"/>
    </xf>
    <xf numFmtId="49" fontId="10" fillId="0" borderId="33" xfId="0" applyNumberFormat="1" applyFont="1" applyBorder="1" applyAlignment="1">
      <alignment horizontal="justify" vertical="justify"/>
    </xf>
    <xf numFmtId="49" fontId="10" fillId="0" borderId="34" xfId="0" applyNumberFormat="1" applyFont="1" applyBorder="1" applyAlignment="1">
      <alignment horizontal="justify" vertical="justify"/>
    </xf>
    <xf numFmtId="0" fontId="10" fillId="0" borderId="18" xfId="0" applyFont="1" applyBorder="1" applyAlignment="1">
      <alignment/>
    </xf>
    <xf numFmtId="0" fontId="10" fillId="0" borderId="35" xfId="0" applyFont="1" applyBorder="1" applyAlignment="1">
      <alignment horizontal="center"/>
    </xf>
    <xf numFmtId="0" fontId="10" fillId="0" borderId="36" xfId="0" applyFont="1" applyBorder="1" applyAlignment="1">
      <alignment horizontal="center"/>
    </xf>
    <xf numFmtId="49" fontId="10" fillId="0" borderId="12" xfId="0" applyNumberFormat="1" applyFont="1" applyBorder="1" applyAlignment="1">
      <alignment horizontal="justify" vertical="justify"/>
    </xf>
    <xf numFmtId="49" fontId="10" fillId="0" borderId="37" xfId="0" applyNumberFormat="1" applyFont="1" applyBorder="1" applyAlignment="1">
      <alignment horizontal="justify" vertical="justify"/>
    </xf>
    <xf numFmtId="0" fontId="10" fillId="0" borderId="13" xfId="0" applyFont="1" applyBorder="1" applyAlignment="1">
      <alignment/>
    </xf>
    <xf numFmtId="0" fontId="10" fillId="0" borderId="13" xfId="0" applyFont="1" applyBorder="1" applyAlignment="1">
      <alignment horizontal="center"/>
    </xf>
    <xf numFmtId="0" fontId="10" fillId="0" borderId="15" xfId="0" applyFont="1" applyBorder="1" applyAlignment="1">
      <alignment horizontal="center"/>
    </xf>
    <xf numFmtId="49" fontId="10" fillId="0" borderId="14" xfId="0" applyNumberFormat="1" applyFont="1" applyBorder="1" applyAlignment="1">
      <alignment horizontal="justify" vertical="justify"/>
    </xf>
    <xf numFmtId="49" fontId="10" fillId="0" borderId="27" xfId="0" applyNumberFormat="1" applyFont="1" applyBorder="1" applyAlignment="1">
      <alignment horizontal="justify" vertical="justify"/>
    </xf>
    <xf numFmtId="0" fontId="10" fillId="0" borderId="16" xfId="0" applyFont="1" applyBorder="1" applyAlignment="1">
      <alignment/>
    </xf>
    <xf numFmtId="0" fontId="10" fillId="0" borderId="16" xfId="0" applyFont="1" applyBorder="1" applyAlignment="1">
      <alignment horizontal="center"/>
    </xf>
    <xf numFmtId="0" fontId="10" fillId="0" borderId="17" xfId="0" applyFont="1" applyBorder="1" applyAlignment="1">
      <alignment horizontal="center"/>
    </xf>
    <xf numFmtId="49" fontId="5" fillId="0" borderId="0" xfId="0" applyNumberFormat="1" applyFont="1" applyFill="1" applyBorder="1" applyAlignment="1">
      <alignment/>
    </xf>
    <xf numFmtId="0" fontId="5" fillId="40" borderId="29" xfId="0" applyFont="1" applyFill="1" applyBorder="1" applyAlignment="1">
      <alignment horizontal="center" wrapText="1"/>
    </xf>
    <xf numFmtId="49" fontId="5" fillId="40" borderId="11" xfId="0" applyNumberFormat="1" applyFont="1" applyFill="1" applyBorder="1" applyAlignment="1">
      <alignment horizontal="center" wrapText="1"/>
    </xf>
    <xf numFmtId="49" fontId="10" fillId="0" borderId="0" xfId="0" applyNumberFormat="1" applyFont="1" applyAlignment="1">
      <alignment/>
    </xf>
    <xf numFmtId="49" fontId="10" fillId="40" borderId="11" xfId="0" applyNumberFormat="1" applyFont="1" applyFill="1" applyBorder="1" applyAlignment="1">
      <alignment horizontal="center" wrapText="1"/>
    </xf>
    <xf numFmtId="0" fontId="5" fillId="0" borderId="33" xfId="0" applyFont="1" applyFill="1" applyBorder="1" applyAlignment="1">
      <alignment wrapText="1"/>
    </xf>
    <xf numFmtId="3" fontId="10" fillId="0" borderId="35" xfId="0" applyNumberFormat="1" applyFont="1" applyBorder="1" applyAlignment="1">
      <alignment/>
    </xf>
    <xf numFmtId="3" fontId="10" fillId="0" borderId="36" xfId="0" applyNumberFormat="1" applyFont="1" applyBorder="1" applyAlignment="1">
      <alignment/>
    </xf>
    <xf numFmtId="0" fontId="5" fillId="0" borderId="14" xfId="0" applyFont="1" applyFill="1" applyBorder="1" applyAlignment="1">
      <alignment wrapText="1"/>
    </xf>
    <xf numFmtId="3" fontId="10" fillId="0" borderId="16" xfId="0" applyNumberFormat="1" applyFont="1" applyBorder="1" applyAlignment="1">
      <alignment/>
    </xf>
    <xf numFmtId="3" fontId="10" fillId="0" borderId="17" xfId="0" applyNumberFormat="1" applyFont="1" applyBorder="1" applyAlignment="1">
      <alignment/>
    </xf>
    <xf numFmtId="0" fontId="5" fillId="0" borderId="0" xfId="0" applyFont="1" applyFill="1" applyBorder="1" applyAlignment="1">
      <alignment wrapText="1"/>
    </xf>
    <xf numFmtId="3" fontId="10" fillId="0" borderId="0" xfId="0" applyNumberFormat="1" applyFont="1" applyBorder="1" applyAlignment="1">
      <alignment/>
    </xf>
    <xf numFmtId="49" fontId="5" fillId="40" borderId="22" xfId="0" applyNumberFormat="1" applyFont="1" applyFill="1" applyBorder="1" applyAlignment="1">
      <alignment horizontal="center" wrapText="1"/>
    </xf>
    <xf numFmtId="49" fontId="5" fillId="40" borderId="24" xfId="0" applyNumberFormat="1" applyFont="1" applyFill="1" applyBorder="1" applyAlignment="1">
      <alignment horizontal="center" wrapText="1"/>
    </xf>
    <xf numFmtId="0" fontId="5" fillId="40" borderId="38" xfId="0" applyFont="1" applyFill="1" applyBorder="1" applyAlignment="1">
      <alignment horizontal="center" wrapText="1"/>
    </xf>
    <xf numFmtId="49" fontId="10" fillId="40" borderId="39" xfId="0" applyNumberFormat="1" applyFont="1" applyFill="1" applyBorder="1" applyAlignment="1">
      <alignment horizontal="center" wrapText="1"/>
    </xf>
    <xf numFmtId="49" fontId="10" fillId="40" borderId="25" xfId="0" applyNumberFormat="1" applyFont="1" applyFill="1" applyBorder="1" applyAlignment="1">
      <alignment horizontal="center" wrapText="1"/>
    </xf>
    <xf numFmtId="49" fontId="10" fillId="40" borderId="40" xfId="0" applyNumberFormat="1" applyFont="1" applyFill="1" applyBorder="1" applyAlignment="1">
      <alignment horizontal="center" wrapText="1"/>
    </xf>
    <xf numFmtId="0" fontId="5" fillId="0" borderId="10" xfId="0" applyFont="1" applyFill="1" applyBorder="1" applyAlignment="1">
      <alignment wrapText="1"/>
    </xf>
    <xf numFmtId="3" fontId="10" fillId="0" borderId="18" xfId="0" applyNumberFormat="1" applyFont="1" applyFill="1" applyBorder="1" applyAlignment="1">
      <alignment/>
    </xf>
    <xf numFmtId="3" fontId="10" fillId="35" borderId="18" xfId="0" applyNumberFormat="1" applyFont="1" applyFill="1" applyBorder="1" applyAlignment="1">
      <alignment/>
    </xf>
    <xf numFmtId="3" fontId="10" fillId="35" borderId="19" xfId="0" applyNumberFormat="1" applyFont="1" applyFill="1" applyBorder="1" applyAlignment="1">
      <alignment/>
    </xf>
    <xf numFmtId="3" fontId="10" fillId="0" borderId="16" xfId="0" applyNumberFormat="1" applyFont="1" applyFill="1" applyBorder="1" applyAlignment="1">
      <alignment/>
    </xf>
    <xf numFmtId="3" fontId="10" fillId="35" borderId="16" xfId="0" applyNumberFormat="1" applyFont="1" applyFill="1" applyBorder="1" applyAlignment="1">
      <alignment/>
    </xf>
    <xf numFmtId="3" fontId="10" fillId="35" borderId="17" xfId="0" applyNumberFormat="1" applyFont="1" applyFill="1" applyBorder="1" applyAlignment="1">
      <alignment/>
    </xf>
    <xf numFmtId="3" fontId="10" fillId="0" borderId="0" xfId="0" applyNumberFormat="1" applyFont="1" applyFill="1" applyBorder="1" applyAlignment="1">
      <alignment/>
    </xf>
    <xf numFmtId="0" fontId="5" fillId="41" borderId="11" xfId="0" applyFont="1" applyFill="1" applyBorder="1" applyAlignment="1">
      <alignment horizontal="center" wrapText="1"/>
    </xf>
    <xf numFmtId="49" fontId="10" fillId="41" borderId="11" xfId="0" applyNumberFormat="1" applyFont="1" applyFill="1" applyBorder="1" applyAlignment="1">
      <alignment horizontal="center" wrapText="1"/>
    </xf>
    <xf numFmtId="3" fontId="10" fillId="0" borderId="18" xfId="0" applyNumberFormat="1" applyFont="1" applyBorder="1" applyAlignment="1">
      <alignment/>
    </xf>
    <xf numFmtId="3" fontId="10" fillId="0" borderId="19" xfId="0" applyNumberFormat="1" applyFont="1" applyBorder="1" applyAlignment="1">
      <alignment/>
    </xf>
    <xf numFmtId="0" fontId="5" fillId="0" borderId="24" xfId="0" applyFont="1" applyFill="1" applyBorder="1" applyAlignment="1">
      <alignment wrapText="1"/>
    </xf>
    <xf numFmtId="0" fontId="5" fillId="0" borderId="41" xfId="0" applyFont="1" applyFill="1" applyBorder="1" applyAlignment="1">
      <alignment wrapText="1"/>
    </xf>
    <xf numFmtId="3" fontId="10" fillId="0" borderId="42" xfId="0" applyNumberFormat="1" applyFont="1" applyBorder="1" applyAlignment="1">
      <alignment/>
    </xf>
    <xf numFmtId="3" fontId="10" fillId="0" borderId="43" xfId="0" applyNumberFormat="1" applyFont="1" applyBorder="1" applyAlignment="1">
      <alignment/>
    </xf>
    <xf numFmtId="0" fontId="5" fillId="0" borderId="40" xfId="0" applyFont="1" applyFill="1" applyBorder="1" applyAlignment="1">
      <alignment wrapText="1"/>
    </xf>
    <xf numFmtId="3" fontId="10" fillId="0" borderId="40" xfId="0" applyNumberFormat="1" applyFont="1" applyBorder="1" applyAlignment="1">
      <alignment/>
    </xf>
    <xf numFmtId="0" fontId="5" fillId="0" borderId="30" xfId="0" applyFont="1" applyFill="1" applyBorder="1" applyAlignment="1">
      <alignment wrapText="1"/>
    </xf>
    <xf numFmtId="3" fontId="10" fillId="0" borderId="30" xfId="0" applyNumberFormat="1" applyFont="1" applyBorder="1" applyAlignment="1">
      <alignment/>
    </xf>
    <xf numFmtId="0" fontId="5" fillId="41" borderId="29" xfId="0" applyFont="1" applyFill="1" applyBorder="1" applyAlignment="1">
      <alignment horizontal="center" wrapText="1"/>
    </xf>
    <xf numFmtId="0" fontId="10" fillId="0" borderId="0" xfId="0" applyFont="1" applyFill="1" applyAlignment="1">
      <alignment/>
    </xf>
    <xf numFmtId="0" fontId="5" fillId="33" borderId="11" xfId="0" applyFont="1" applyFill="1" applyBorder="1" applyAlignment="1">
      <alignment horizontal="center" wrapText="1"/>
    </xf>
    <xf numFmtId="49" fontId="10" fillId="33" borderId="11" xfId="0" applyNumberFormat="1" applyFont="1" applyFill="1" applyBorder="1" applyAlignment="1">
      <alignment horizontal="center" wrapText="1"/>
    </xf>
    <xf numFmtId="49" fontId="5" fillId="33" borderId="22" xfId="0" applyNumberFormat="1" applyFont="1" applyFill="1" applyBorder="1" applyAlignment="1">
      <alignment horizontal="center" wrapText="1"/>
    </xf>
    <xf numFmtId="49" fontId="5" fillId="33" borderId="44" xfId="0" applyNumberFormat="1" applyFont="1" applyFill="1" applyBorder="1" applyAlignment="1">
      <alignment horizontal="center" wrapText="1"/>
    </xf>
    <xf numFmtId="0" fontId="5" fillId="0" borderId="0" xfId="0" applyFont="1" applyFill="1" applyAlignment="1">
      <alignment/>
    </xf>
    <xf numFmtId="0" fontId="0" fillId="0" borderId="0" xfId="0" applyFont="1" applyAlignment="1">
      <alignment/>
    </xf>
    <xf numFmtId="0" fontId="5" fillId="0" borderId="0" xfId="0" applyFont="1" applyFill="1" applyBorder="1" applyAlignment="1">
      <alignment horizontal="center" vertical="justify"/>
    </xf>
    <xf numFmtId="0" fontId="5" fillId="0" borderId="30" xfId="0" applyFont="1" applyFill="1" applyBorder="1" applyAlignment="1">
      <alignment horizontal="center" vertical="justify"/>
    </xf>
    <xf numFmtId="0" fontId="5" fillId="40" borderId="11" xfId="0" applyFont="1" applyFill="1" applyBorder="1" applyAlignment="1">
      <alignment horizontal="center" vertical="center"/>
    </xf>
    <xf numFmtId="3" fontId="10" fillId="0" borderId="13" xfId="0" applyNumberFormat="1" applyFont="1" applyBorder="1" applyAlignment="1">
      <alignment/>
    </xf>
    <xf numFmtId="3" fontId="10" fillId="0" borderId="15" xfId="0" applyNumberFormat="1" applyFont="1" applyBorder="1" applyAlignment="1">
      <alignment/>
    </xf>
    <xf numFmtId="0" fontId="5" fillId="0" borderId="14" xfId="0" applyFont="1" applyFill="1" applyBorder="1" applyAlignment="1">
      <alignment horizontal="right" vertical="justify"/>
    </xf>
    <xf numFmtId="0" fontId="5" fillId="0" borderId="40" xfId="0" applyFont="1" applyBorder="1" applyAlignment="1">
      <alignment/>
    </xf>
    <xf numFmtId="0" fontId="5" fillId="0" borderId="0" xfId="0" applyFont="1" applyBorder="1" applyAlignment="1">
      <alignment/>
    </xf>
    <xf numFmtId="0" fontId="5" fillId="0" borderId="0" xfId="0" applyFont="1" applyBorder="1" applyAlignment="1">
      <alignment horizontal="left" vertical="center"/>
    </xf>
    <xf numFmtId="0" fontId="10" fillId="34" borderId="11" xfId="0" applyFont="1" applyFill="1" applyBorder="1" applyAlignment="1">
      <alignment vertical="justify" wrapText="1"/>
    </xf>
    <xf numFmtId="0" fontId="10" fillId="34" borderId="11" xfId="0" applyFont="1" applyFill="1" applyBorder="1" applyAlignment="1">
      <alignment horizontal="center"/>
    </xf>
    <xf numFmtId="3" fontId="10" fillId="0" borderId="18" xfId="0" applyNumberFormat="1" applyFont="1" applyBorder="1" applyAlignment="1">
      <alignment horizontal="right" wrapText="1"/>
    </xf>
    <xf numFmtId="3" fontId="10" fillId="35" borderId="18" xfId="0" applyNumberFormat="1" applyFont="1" applyFill="1" applyBorder="1" applyAlignment="1">
      <alignment horizontal="right" wrapText="1"/>
    </xf>
    <xf numFmtId="3" fontId="10" fillId="0" borderId="18" xfId="0" applyNumberFormat="1" applyFont="1" applyFill="1" applyBorder="1" applyAlignment="1">
      <alignment horizontal="right" wrapText="1"/>
    </xf>
    <xf numFmtId="3" fontId="10" fillId="35" borderId="19" xfId="0" applyNumberFormat="1" applyFont="1" applyFill="1" applyBorder="1" applyAlignment="1">
      <alignment horizontal="right" wrapText="1"/>
    </xf>
    <xf numFmtId="0" fontId="5" fillId="0" borderId="12" xfId="0" applyFont="1" applyFill="1" applyBorder="1" applyAlignment="1">
      <alignment horizontal="justify" vertical="justify"/>
    </xf>
    <xf numFmtId="3" fontId="10" fillId="0" borderId="13" xfId="0" applyNumberFormat="1" applyFont="1" applyBorder="1" applyAlignment="1">
      <alignment horizontal="right" wrapText="1"/>
    </xf>
    <xf numFmtId="3" fontId="10" fillId="35" borderId="13" xfId="0" applyNumberFormat="1" applyFont="1" applyFill="1" applyBorder="1" applyAlignment="1">
      <alignment horizontal="right" wrapText="1"/>
    </xf>
    <xf numFmtId="3" fontId="10" fillId="0" borderId="13" xfId="0" applyNumberFormat="1" applyFont="1" applyFill="1" applyBorder="1" applyAlignment="1">
      <alignment horizontal="right" wrapText="1"/>
    </xf>
    <xf numFmtId="3" fontId="10" fillId="35" borderId="15" xfId="0" applyNumberFormat="1" applyFont="1" applyFill="1" applyBorder="1" applyAlignment="1">
      <alignment horizontal="right" wrapText="1"/>
    </xf>
    <xf numFmtId="0" fontId="10" fillId="0" borderId="14" xfId="0" applyFont="1" applyFill="1" applyBorder="1" applyAlignment="1">
      <alignment horizontal="justify" vertical="justify"/>
    </xf>
    <xf numFmtId="3" fontId="10" fillId="35" borderId="16" xfId="0" applyNumberFormat="1" applyFont="1" applyFill="1" applyBorder="1" applyAlignment="1">
      <alignment horizontal="right" wrapText="1"/>
    </xf>
    <xf numFmtId="3" fontId="10" fillId="35" borderId="17" xfId="0" applyNumberFormat="1" applyFont="1" applyFill="1" applyBorder="1" applyAlignment="1">
      <alignment horizontal="right" wrapText="1"/>
    </xf>
    <xf numFmtId="0" fontId="0" fillId="0" borderId="24" xfId="0" applyFont="1" applyBorder="1" applyAlignment="1">
      <alignment/>
    </xf>
    <xf numFmtId="0" fontId="0" fillId="0" borderId="0" xfId="0" applyFont="1" applyBorder="1" applyAlignment="1">
      <alignment/>
    </xf>
    <xf numFmtId="0" fontId="5" fillId="0" borderId="0" xfId="0" applyFont="1" applyBorder="1" applyAlignment="1">
      <alignment horizontal="justify" vertical="top"/>
    </xf>
    <xf numFmtId="3" fontId="10" fillId="36" borderId="13" xfId="0" applyNumberFormat="1" applyFont="1" applyFill="1" applyBorder="1" applyAlignment="1">
      <alignment horizontal="right" wrapText="1"/>
    </xf>
    <xf numFmtId="3" fontId="10" fillId="36" borderId="15" xfId="0" applyNumberFormat="1" applyFont="1" applyFill="1" applyBorder="1" applyAlignment="1">
      <alignment horizontal="right" wrapText="1"/>
    </xf>
    <xf numFmtId="0" fontId="56" fillId="0" borderId="14" xfId="0" applyFont="1" applyFill="1" applyBorder="1" applyAlignment="1">
      <alignment horizontal="justify" vertical="center"/>
    </xf>
    <xf numFmtId="3" fontId="10" fillId="0" borderId="16" xfId="0" applyNumberFormat="1" applyFont="1" applyBorder="1" applyAlignment="1">
      <alignment horizontal="right" wrapText="1"/>
    </xf>
    <xf numFmtId="3" fontId="10" fillId="0" borderId="16" xfId="0" applyNumberFormat="1" applyFont="1" applyFill="1" applyBorder="1" applyAlignment="1">
      <alignment horizontal="right" wrapText="1"/>
    </xf>
    <xf numFmtId="0" fontId="0" fillId="0" borderId="0" xfId="0" applyFont="1" applyAlignment="1">
      <alignment horizontal="justify" vertical="justify"/>
    </xf>
    <xf numFmtId="0" fontId="10" fillId="34" borderId="11" xfId="0" applyFont="1" applyFill="1" applyBorder="1" applyAlignment="1">
      <alignment horizontal="center" vertical="center"/>
    </xf>
    <xf numFmtId="0" fontId="10" fillId="34" borderId="18" xfId="0" applyFont="1" applyFill="1" applyBorder="1" applyAlignment="1">
      <alignment horizontal="center"/>
    </xf>
    <xf numFmtId="0" fontId="10" fillId="34" borderId="19" xfId="0" applyFont="1" applyFill="1" applyBorder="1" applyAlignment="1">
      <alignment horizontal="center"/>
    </xf>
    <xf numFmtId="0" fontId="10" fillId="0" borderId="10" xfId="0" applyFont="1" applyFill="1" applyBorder="1" applyAlignment="1">
      <alignment horizontal="justify" vertical="justify" wrapText="1"/>
    </xf>
    <xf numFmtId="164" fontId="10" fillId="35" borderId="18" xfId="0" applyNumberFormat="1" applyFont="1" applyFill="1" applyBorder="1" applyAlignment="1">
      <alignment horizontal="right" wrapText="1"/>
    </xf>
    <xf numFmtId="164" fontId="10" fillId="35" borderId="19" xfId="0" applyNumberFormat="1" applyFont="1" applyFill="1" applyBorder="1" applyAlignment="1">
      <alignment horizontal="right" wrapText="1"/>
    </xf>
    <xf numFmtId="0" fontId="10" fillId="0" borderId="12" xfId="0" applyFont="1" applyFill="1" applyBorder="1" applyAlignment="1">
      <alignment horizontal="justify" vertical="justify" wrapText="1"/>
    </xf>
    <xf numFmtId="164" fontId="10" fillId="35" borderId="13" xfId="0" applyNumberFormat="1" applyFont="1" applyFill="1" applyBorder="1" applyAlignment="1">
      <alignment horizontal="right" wrapText="1"/>
    </xf>
    <xf numFmtId="164" fontId="10" fillId="35" borderId="15" xfId="0" applyNumberFormat="1" applyFont="1" applyFill="1" applyBorder="1" applyAlignment="1">
      <alignment horizontal="right" wrapText="1"/>
    </xf>
    <xf numFmtId="164" fontId="10" fillId="35" borderId="16" xfId="0" applyNumberFormat="1" applyFont="1" applyFill="1" applyBorder="1" applyAlignment="1">
      <alignment horizontal="right" wrapText="1"/>
    </xf>
    <xf numFmtId="164" fontId="10" fillId="35" borderId="17" xfId="0" applyNumberFormat="1" applyFont="1" applyFill="1" applyBorder="1" applyAlignment="1">
      <alignment horizontal="right" wrapText="1"/>
    </xf>
    <xf numFmtId="0" fontId="56" fillId="0" borderId="14" xfId="0" applyFont="1" applyFill="1" applyBorder="1" applyAlignment="1">
      <alignment horizontal="left" vertical="center" wrapText="1"/>
    </xf>
    <xf numFmtId="0" fontId="10" fillId="39" borderId="11" xfId="0" applyFont="1" applyFill="1" applyBorder="1" applyAlignment="1">
      <alignment horizontal="center"/>
    </xf>
    <xf numFmtId="0" fontId="10" fillId="0" borderId="10" xfId="0" applyFont="1" applyFill="1" applyBorder="1" applyAlignment="1">
      <alignment horizontal="justify" vertical="center" wrapText="1"/>
    </xf>
    <xf numFmtId="0" fontId="10" fillId="0" borderId="18" xfId="0" applyFont="1" applyFill="1" applyBorder="1" applyAlignment="1">
      <alignment horizontal="center"/>
    </xf>
    <xf numFmtId="0" fontId="10" fillId="35" borderId="18" xfId="0" applyFont="1" applyFill="1" applyBorder="1" applyAlignment="1">
      <alignment horizontal="center"/>
    </xf>
    <xf numFmtId="0" fontId="10" fillId="35" borderId="19" xfId="0" applyFont="1" applyFill="1" applyBorder="1" applyAlignment="1">
      <alignment horizontal="center"/>
    </xf>
    <xf numFmtId="0" fontId="10" fillId="0" borderId="33" xfId="0" applyFont="1" applyFill="1" applyBorder="1" applyAlignment="1">
      <alignment horizontal="justify" vertical="center"/>
    </xf>
    <xf numFmtId="0" fontId="10" fillId="0" borderId="35" xfId="0" applyFont="1" applyFill="1" applyBorder="1" applyAlignment="1">
      <alignment horizontal="center"/>
    </xf>
    <xf numFmtId="0" fontId="10" fillId="35" borderId="35" xfId="0" applyFont="1" applyFill="1" applyBorder="1" applyAlignment="1">
      <alignment horizontal="center"/>
    </xf>
    <xf numFmtId="0" fontId="10" fillId="35" borderId="36" xfId="0" applyFont="1" applyFill="1" applyBorder="1" applyAlignment="1">
      <alignment horizontal="center"/>
    </xf>
    <xf numFmtId="0" fontId="10" fillId="0" borderId="12" xfId="0" applyFont="1" applyBorder="1" applyAlignment="1">
      <alignment horizontal="justify" vertical="top"/>
    </xf>
    <xf numFmtId="165" fontId="10" fillId="0" borderId="13" xfId="0" applyNumberFormat="1" applyFont="1" applyFill="1" applyBorder="1" applyAlignment="1">
      <alignment horizontal="right" vertical="center"/>
    </xf>
    <xf numFmtId="165" fontId="10" fillId="35" borderId="13" xfId="0" applyNumberFormat="1" applyFont="1" applyFill="1" applyBorder="1" applyAlignment="1">
      <alignment horizontal="right" vertical="center"/>
    </xf>
    <xf numFmtId="3" fontId="10" fillId="0" borderId="13" xfId="0" applyNumberFormat="1" applyFont="1" applyBorder="1" applyAlignment="1">
      <alignment horizontal="right" vertical="center"/>
    </xf>
    <xf numFmtId="165" fontId="10" fillId="35" borderId="15" xfId="0" applyNumberFormat="1" applyFont="1" applyFill="1" applyBorder="1" applyAlignment="1">
      <alignment horizontal="right" vertical="center"/>
    </xf>
    <xf numFmtId="0" fontId="10" fillId="0" borderId="12" xfId="0" applyFont="1" applyFill="1" applyBorder="1" applyAlignment="1">
      <alignment horizontal="justify" vertical="top"/>
    </xf>
    <xf numFmtId="0" fontId="10" fillId="0" borderId="12" xfId="0" applyFont="1" applyFill="1" applyBorder="1" applyAlignment="1">
      <alignment horizontal="justify" vertical="center" wrapText="1"/>
    </xf>
    <xf numFmtId="3" fontId="10" fillId="36" borderId="16" xfId="0" applyNumberFormat="1" applyFont="1" applyFill="1" applyBorder="1" applyAlignment="1">
      <alignment horizontal="right" vertical="center"/>
    </xf>
    <xf numFmtId="165" fontId="10" fillId="36" borderId="16" xfId="0" applyNumberFormat="1" applyFont="1" applyFill="1" applyBorder="1" applyAlignment="1">
      <alignment horizontal="right" vertical="center"/>
    </xf>
    <xf numFmtId="165" fontId="10" fillId="35" borderId="16" xfId="0" applyNumberFormat="1" applyFont="1" applyFill="1" applyBorder="1" applyAlignment="1">
      <alignment horizontal="right" vertical="center"/>
    </xf>
    <xf numFmtId="165" fontId="10" fillId="35" borderId="17" xfId="0" applyNumberFormat="1" applyFont="1" applyFill="1" applyBorder="1" applyAlignment="1">
      <alignment horizontal="right" vertical="center"/>
    </xf>
    <xf numFmtId="0" fontId="5" fillId="39" borderId="11" xfId="0" applyFont="1" applyFill="1" applyBorder="1" applyAlignment="1">
      <alignment horizontal="center"/>
    </xf>
    <xf numFmtId="0" fontId="5" fillId="39" borderId="29" xfId="0" applyFont="1" applyFill="1" applyBorder="1" applyAlignment="1">
      <alignment horizontal="center"/>
    </xf>
    <xf numFmtId="0" fontId="10" fillId="0" borderId="12" xfId="0" applyFont="1" applyFill="1" applyBorder="1" applyAlignment="1">
      <alignment vertical="center" wrapText="1"/>
    </xf>
    <xf numFmtId="0" fontId="10" fillId="0" borderId="13" xfId="0" applyFont="1" applyFill="1" applyBorder="1" applyAlignment="1">
      <alignment vertical="justify"/>
    </xf>
    <xf numFmtId="0" fontId="10" fillId="35" borderId="13" xfId="0" applyFont="1" applyFill="1" applyBorder="1" applyAlignment="1">
      <alignment vertical="justify"/>
    </xf>
    <xf numFmtId="3" fontId="10" fillId="35" borderId="13" xfId="0" applyNumberFormat="1" applyFont="1" applyFill="1" applyBorder="1" applyAlignment="1">
      <alignment horizontal="right"/>
    </xf>
    <xf numFmtId="0" fontId="0" fillId="0" borderId="13" xfId="0" applyFont="1" applyBorder="1" applyAlignment="1">
      <alignment/>
    </xf>
    <xf numFmtId="0" fontId="0" fillId="35" borderId="13" xfId="0" applyFont="1" applyFill="1" applyBorder="1" applyAlignment="1">
      <alignment/>
    </xf>
    <xf numFmtId="0" fontId="10" fillId="36" borderId="13" xfId="0" applyFont="1" applyFill="1" applyBorder="1" applyAlignment="1">
      <alignment horizontal="center" vertical="center"/>
    </xf>
    <xf numFmtId="0" fontId="10" fillId="36" borderId="13" xfId="0" applyFont="1" applyFill="1" applyBorder="1" applyAlignment="1">
      <alignment vertical="justify"/>
    </xf>
    <xf numFmtId="0" fontId="57" fillId="42" borderId="11" xfId="0" applyFont="1" applyFill="1" applyBorder="1" applyAlignment="1">
      <alignment horizontal="center" vertical="justify"/>
    </xf>
    <xf numFmtId="0" fontId="57" fillId="42" borderId="11" xfId="0" applyFont="1" applyFill="1" applyBorder="1" applyAlignment="1">
      <alignment horizontal="center"/>
    </xf>
    <xf numFmtId="0" fontId="10" fillId="0" borderId="18" xfId="0" applyFont="1" applyBorder="1" applyAlignment="1">
      <alignment horizontal="justify" vertical="justify"/>
    </xf>
    <xf numFmtId="0" fontId="10" fillId="0" borderId="13" xfId="0" applyFont="1" applyBorder="1" applyAlignment="1">
      <alignment horizontal="justify" vertical="justify"/>
    </xf>
    <xf numFmtId="3" fontId="10" fillId="35" borderId="13" xfId="0" applyNumberFormat="1" applyFont="1" applyFill="1" applyBorder="1" applyAlignment="1">
      <alignment/>
    </xf>
    <xf numFmtId="0" fontId="10" fillId="0" borderId="12" xfId="0" applyFont="1" applyBorder="1" applyAlignment="1">
      <alignment horizontal="left" vertical="center" wrapText="1"/>
    </xf>
    <xf numFmtId="3" fontId="10" fillId="36" borderId="13" xfId="0" applyNumberFormat="1" applyFont="1" applyFill="1" applyBorder="1" applyAlignment="1">
      <alignment horizontal="right" vertical="center"/>
    </xf>
    <xf numFmtId="0" fontId="5" fillId="0" borderId="45" xfId="0" applyFont="1" applyBorder="1" applyAlignment="1">
      <alignment vertical="center" wrapText="1"/>
    </xf>
    <xf numFmtId="0" fontId="5" fillId="0" borderId="0" xfId="0" applyFont="1" applyBorder="1" applyAlignment="1">
      <alignment vertical="center" wrapText="1"/>
    </xf>
    <xf numFmtId="0" fontId="10" fillId="0" borderId="12" xfId="0" applyFont="1" applyFill="1" applyBorder="1" applyAlignment="1">
      <alignment horizontal="justify" vertical="center"/>
    </xf>
    <xf numFmtId="0" fontId="10" fillId="0" borderId="14" xfId="0" applyFont="1" applyFill="1" applyBorder="1" applyAlignment="1">
      <alignment horizontal="justify" vertical="center"/>
    </xf>
    <xf numFmtId="0" fontId="10" fillId="0" borderId="16" xfId="0" applyFont="1" applyBorder="1" applyAlignment="1">
      <alignment horizontal="justify" vertical="justify"/>
    </xf>
    <xf numFmtId="0" fontId="5" fillId="0" borderId="0" xfId="0" applyFont="1" applyBorder="1" applyAlignment="1">
      <alignment vertical="justify"/>
    </xf>
    <xf numFmtId="0" fontId="5" fillId="0" borderId="0" xfId="0" applyFont="1" applyFill="1" applyBorder="1" applyAlignment="1">
      <alignment vertical="center" wrapText="1"/>
    </xf>
    <xf numFmtId="0" fontId="10" fillId="0" borderId="0" xfId="0" applyFont="1" applyBorder="1" applyAlignment="1">
      <alignment horizontal="justify" vertical="justify"/>
    </xf>
    <xf numFmtId="0" fontId="5" fillId="38" borderId="11" xfId="0" applyFont="1" applyFill="1" applyBorder="1" applyAlignment="1">
      <alignment horizontal="center" vertical="center"/>
    </xf>
    <xf numFmtId="0" fontId="5" fillId="38" borderId="29" xfId="0" applyFont="1" applyFill="1" applyBorder="1" applyAlignment="1">
      <alignment horizontal="center" vertical="center"/>
    </xf>
    <xf numFmtId="0" fontId="10" fillId="0" borderId="10" xfId="0" applyFont="1" applyFill="1" applyBorder="1" applyAlignment="1">
      <alignment horizontal="left" vertical="center" wrapText="1"/>
    </xf>
    <xf numFmtId="165" fontId="10" fillId="35" borderId="18" xfId="0" applyNumberFormat="1" applyFont="1" applyFill="1" applyBorder="1" applyAlignment="1">
      <alignment horizontal="right" vertical="center"/>
    </xf>
    <xf numFmtId="165" fontId="10" fillId="0" borderId="18" xfId="0" applyNumberFormat="1" applyFont="1" applyBorder="1" applyAlignment="1">
      <alignment horizontal="right" vertical="center"/>
    </xf>
    <xf numFmtId="165" fontId="10" fillId="37" borderId="18" xfId="0" applyNumberFormat="1" applyFont="1" applyFill="1" applyBorder="1" applyAlignment="1">
      <alignment horizontal="right" vertical="center"/>
    </xf>
    <xf numFmtId="165" fontId="10" fillId="35" borderId="19" xfId="0" applyNumberFormat="1" applyFont="1" applyFill="1" applyBorder="1" applyAlignment="1">
      <alignment horizontal="right" vertical="center"/>
    </xf>
    <xf numFmtId="0" fontId="0" fillId="0" borderId="0" xfId="0" applyFont="1" applyAlignment="1">
      <alignment/>
    </xf>
    <xf numFmtId="165" fontId="10" fillId="0" borderId="15" xfId="0" applyNumberFormat="1" applyFont="1" applyFill="1" applyBorder="1" applyAlignment="1">
      <alignment horizontal="right" vertical="center"/>
    </xf>
    <xf numFmtId="165" fontId="10" fillId="0" borderId="13" xfId="0" applyNumberFormat="1" applyFont="1" applyBorder="1" applyAlignment="1">
      <alignment horizontal="right" vertical="center"/>
    </xf>
    <xf numFmtId="165" fontId="10" fillId="37" borderId="13" xfId="0" applyNumberFormat="1" applyFont="1" applyFill="1" applyBorder="1" applyAlignment="1">
      <alignment horizontal="right" vertical="center"/>
    </xf>
    <xf numFmtId="0" fontId="10" fillId="0" borderId="12" xfId="0" applyFont="1" applyFill="1" applyBorder="1" applyAlignment="1">
      <alignment horizontal="left" vertical="center" wrapText="1"/>
    </xf>
    <xf numFmtId="0" fontId="10" fillId="0" borderId="16" xfId="0" applyFont="1" applyFill="1" applyBorder="1" applyAlignment="1">
      <alignment horizontal="justify" vertical="justify"/>
    </xf>
    <xf numFmtId="165" fontId="10" fillId="0" borderId="16" xfId="0" applyNumberFormat="1" applyFont="1" applyBorder="1" applyAlignment="1">
      <alignment horizontal="right" vertical="center"/>
    </xf>
    <xf numFmtId="165" fontId="10" fillId="37" borderId="16" xfId="0" applyNumberFormat="1" applyFont="1" applyFill="1" applyBorder="1" applyAlignment="1">
      <alignment horizontal="right" vertical="center"/>
    </xf>
    <xf numFmtId="0" fontId="10" fillId="0" borderId="0" xfId="0" applyFont="1" applyFill="1" applyBorder="1" applyAlignment="1">
      <alignment horizontal="justify" vertical="justify"/>
    </xf>
    <xf numFmtId="165" fontId="10" fillId="0" borderId="0" xfId="0" applyNumberFormat="1" applyFont="1" applyFill="1" applyBorder="1" applyAlignment="1">
      <alignment horizontal="right" vertical="center"/>
    </xf>
    <xf numFmtId="0" fontId="5" fillId="0" borderId="35" xfId="0" applyFont="1" applyFill="1" applyBorder="1" applyAlignment="1">
      <alignment horizontal="center" vertical="center"/>
    </xf>
    <xf numFmtId="165" fontId="10" fillId="35" borderId="35" xfId="0" applyNumberFormat="1" applyFont="1" applyFill="1" applyBorder="1" applyAlignment="1">
      <alignment horizontal="right" vertical="center"/>
    </xf>
    <xf numFmtId="165" fontId="10" fillId="35" borderId="36" xfId="0" applyNumberFormat="1" applyFont="1" applyFill="1" applyBorder="1" applyAlignment="1">
      <alignment horizontal="right" vertical="center"/>
    </xf>
    <xf numFmtId="0" fontId="0" fillId="0" borderId="0" xfId="0" applyFont="1" applyFill="1" applyBorder="1" applyAlignment="1">
      <alignment/>
    </xf>
    <xf numFmtId="0" fontId="0" fillId="0" borderId="0" xfId="0" applyFont="1" applyFill="1" applyAlignment="1">
      <alignment/>
    </xf>
    <xf numFmtId="165" fontId="10" fillId="35" borderId="13" xfId="0" applyNumberFormat="1" applyFont="1" applyFill="1" applyBorder="1" applyAlignment="1">
      <alignment horizontal="justify" vertical="justify"/>
    </xf>
    <xf numFmtId="0" fontId="5" fillId="0" borderId="13" xfId="0" applyFont="1" applyFill="1" applyBorder="1" applyAlignment="1">
      <alignment horizontal="center" vertical="center"/>
    </xf>
    <xf numFmtId="165" fontId="10" fillId="0" borderId="16" xfId="0" applyNumberFormat="1" applyFont="1" applyFill="1" applyBorder="1" applyAlignment="1">
      <alignment horizontal="right" vertical="center"/>
    </xf>
    <xf numFmtId="0" fontId="5" fillId="0" borderId="18" xfId="0" applyFont="1" applyFill="1" applyBorder="1" applyAlignment="1">
      <alignment horizontal="center" vertical="center"/>
    </xf>
    <xf numFmtId="165" fontId="10" fillId="0" borderId="35" xfId="0" applyNumberFormat="1" applyFont="1" applyBorder="1" applyAlignment="1">
      <alignment horizontal="right" vertical="center"/>
    </xf>
    <xf numFmtId="0" fontId="5" fillId="0" borderId="0" xfId="0" applyFont="1" applyBorder="1" applyAlignment="1">
      <alignment horizontal="left" wrapText="1"/>
    </xf>
    <xf numFmtId="0" fontId="5" fillId="40" borderId="46" xfId="0" applyFont="1" applyFill="1" applyBorder="1" applyAlignment="1">
      <alignment horizontal="center"/>
    </xf>
    <xf numFmtId="0" fontId="10" fillId="0" borderId="10" xfId="0" applyFont="1" applyBorder="1" applyAlignment="1">
      <alignment horizontal="justify" vertical="center"/>
    </xf>
    <xf numFmtId="3" fontId="10" fillId="0" borderId="47" xfId="0" applyNumberFormat="1" applyFont="1" applyBorder="1" applyAlignment="1">
      <alignment horizontal="center"/>
    </xf>
    <xf numFmtId="165" fontId="10" fillId="35" borderId="13" xfId="0" applyNumberFormat="1" applyFont="1" applyFill="1" applyBorder="1" applyAlignment="1">
      <alignment/>
    </xf>
    <xf numFmtId="165" fontId="10" fillId="0" borderId="13" xfId="0" applyNumberFormat="1" applyFont="1" applyFill="1" applyBorder="1" applyAlignment="1">
      <alignment/>
    </xf>
    <xf numFmtId="0" fontId="10" fillId="0" borderId="48" xfId="0" applyFont="1" applyFill="1" applyBorder="1" applyAlignment="1">
      <alignment horizontal="justify" vertical="center"/>
    </xf>
    <xf numFmtId="49" fontId="10" fillId="0" borderId="16" xfId="0" applyNumberFormat="1" applyFont="1" applyBorder="1" applyAlignment="1">
      <alignment horizontal="center" vertical="center"/>
    </xf>
    <xf numFmtId="49" fontId="10" fillId="0" borderId="17" xfId="0" applyNumberFormat="1" applyFont="1" applyBorder="1" applyAlignment="1">
      <alignment horizontal="center" vertical="center"/>
    </xf>
    <xf numFmtId="0" fontId="10" fillId="43" borderId="46" xfId="0" applyFont="1" applyFill="1" applyBorder="1" applyAlignment="1">
      <alignment horizontal="center"/>
    </xf>
    <xf numFmtId="0" fontId="10" fillId="0" borderId="13" xfId="0" applyFont="1" applyBorder="1" applyAlignment="1">
      <alignment vertical="center"/>
    </xf>
    <xf numFmtId="0" fontId="10" fillId="0" borderId="15" xfId="0" applyFont="1" applyBorder="1" applyAlignment="1">
      <alignment vertical="center"/>
    </xf>
    <xf numFmtId="0" fontId="10" fillId="0" borderId="0" xfId="0" applyFont="1" applyAlignment="1">
      <alignment vertical="center"/>
    </xf>
    <xf numFmtId="0" fontId="10" fillId="35" borderId="16" xfId="0" applyFont="1" applyFill="1" applyBorder="1" applyAlignment="1">
      <alignment vertical="center"/>
    </xf>
    <xf numFmtId="0" fontId="10" fillId="35" borderId="17" xfId="0" applyFont="1" applyFill="1" applyBorder="1" applyAlignment="1">
      <alignment vertical="center"/>
    </xf>
    <xf numFmtId="0" fontId="5" fillId="18" borderId="22" xfId="0" applyFont="1" applyFill="1" applyBorder="1" applyAlignment="1">
      <alignment/>
    </xf>
    <xf numFmtId="0" fontId="5" fillId="18" borderId="11" xfId="0" applyFont="1" applyFill="1" applyBorder="1" applyAlignment="1">
      <alignment horizontal="center"/>
    </xf>
    <xf numFmtId="0" fontId="56" fillId="0" borderId="10" xfId="0" applyFont="1" applyBorder="1" applyAlignment="1">
      <alignment vertical="center"/>
    </xf>
    <xf numFmtId="0" fontId="55" fillId="36" borderId="18" xfId="0" applyFont="1" applyFill="1" applyBorder="1" applyAlignment="1">
      <alignment vertical="center"/>
    </xf>
    <xf numFmtId="0" fontId="55" fillId="36" borderId="19" xfId="0" applyFont="1" applyFill="1" applyBorder="1" applyAlignment="1">
      <alignment vertical="center"/>
    </xf>
    <xf numFmtId="0" fontId="0" fillId="0" borderId="0" xfId="0" applyFont="1" applyAlignment="1">
      <alignment vertical="center"/>
    </xf>
    <xf numFmtId="0" fontId="56" fillId="0" borderId="14" xfId="0" applyFont="1" applyBorder="1" applyAlignment="1">
      <alignment vertical="center"/>
    </xf>
    <xf numFmtId="0" fontId="55" fillId="36" borderId="16" xfId="0" applyFont="1" applyFill="1" applyBorder="1" applyAlignment="1">
      <alignment vertical="center"/>
    </xf>
    <xf numFmtId="0" fontId="55" fillId="36" borderId="17" xfId="0" applyFont="1" applyFill="1" applyBorder="1" applyAlignment="1">
      <alignment vertical="center"/>
    </xf>
    <xf numFmtId="0" fontId="55" fillId="0" borderId="20" xfId="0" applyFont="1" applyFill="1" applyBorder="1" applyAlignment="1">
      <alignment vertical="center"/>
    </xf>
    <xf numFmtId="0" fontId="10" fillId="40" borderId="11" xfId="0" applyFont="1" applyFill="1" applyBorder="1" applyAlignment="1">
      <alignment horizontal="center" vertical="center" textRotation="90"/>
    </xf>
    <xf numFmtId="0" fontId="10" fillId="40" borderId="11" xfId="0" applyFont="1" applyFill="1" applyBorder="1" applyAlignment="1">
      <alignment horizontal="justify" vertical="center" textRotation="90"/>
    </xf>
    <xf numFmtId="0" fontId="10" fillId="40" borderId="11" xfId="0" applyFont="1" applyFill="1" applyBorder="1" applyAlignment="1">
      <alignment horizontal="center" vertical="center"/>
    </xf>
    <xf numFmtId="0" fontId="10" fillId="40" borderId="11" xfId="0" applyFont="1" applyFill="1" applyBorder="1" applyAlignment="1">
      <alignment horizontal="center" vertical="justify"/>
    </xf>
    <xf numFmtId="0" fontId="10" fillId="40" borderId="11" xfId="0" applyFont="1" applyFill="1" applyBorder="1" applyAlignment="1">
      <alignment horizontal="justify" vertical="justify"/>
    </xf>
    <xf numFmtId="3" fontId="10" fillId="36" borderId="18" xfId="0" applyNumberFormat="1" applyFont="1" applyFill="1" applyBorder="1" applyAlignment="1">
      <alignment vertical="center"/>
    </xf>
    <xf numFmtId="0" fontId="10" fillId="0" borderId="18" xfId="0" applyFont="1" applyBorder="1" applyAlignment="1">
      <alignment vertical="center"/>
    </xf>
    <xf numFmtId="0" fontId="10" fillId="35" borderId="18" xfId="0" applyFont="1" applyFill="1" applyBorder="1" applyAlignment="1">
      <alignment vertical="center"/>
    </xf>
    <xf numFmtId="0" fontId="10" fillId="35" borderId="19" xfId="0" applyFont="1" applyFill="1" applyBorder="1" applyAlignment="1">
      <alignment vertical="center"/>
    </xf>
    <xf numFmtId="0" fontId="10" fillId="36" borderId="13" xfId="0" applyFont="1" applyFill="1" applyBorder="1" applyAlignment="1">
      <alignment vertical="center"/>
    </xf>
    <xf numFmtId="0" fontId="10" fillId="35" borderId="13" xfId="0" applyFont="1" applyFill="1" applyBorder="1" applyAlignment="1">
      <alignment vertical="center"/>
    </xf>
    <xf numFmtId="0" fontId="10" fillId="35" borderId="15" xfId="0" applyFont="1" applyFill="1" applyBorder="1" applyAlignment="1">
      <alignment vertical="center"/>
    </xf>
    <xf numFmtId="0" fontId="10" fillId="36" borderId="16" xfId="0" applyFont="1" applyFill="1" applyBorder="1" applyAlignment="1">
      <alignment vertical="center"/>
    </xf>
    <xf numFmtId="0" fontId="10" fillId="0" borderId="16" xfId="0" applyFont="1" applyBorder="1" applyAlignment="1">
      <alignment vertical="center"/>
    </xf>
    <xf numFmtId="3" fontId="10" fillId="0" borderId="18" xfId="0" applyNumberFormat="1" applyFont="1" applyFill="1" applyBorder="1" applyAlignment="1">
      <alignment vertical="center"/>
    </xf>
    <xf numFmtId="0" fontId="10" fillId="0" borderId="18" xfId="0" applyFont="1" applyFill="1" applyBorder="1" applyAlignment="1">
      <alignment vertical="center"/>
    </xf>
    <xf numFmtId="0" fontId="10" fillId="0" borderId="13" xfId="0" applyFont="1" applyFill="1" applyBorder="1" applyAlignment="1">
      <alignment vertical="center"/>
    </xf>
    <xf numFmtId="0" fontId="10" fillId="0" borderId="16" xfId="0" applyFont="1" applyFill="1" applyBorder="1" applyAlignment="1">
      <alignment vertical="center"/>
    </xf>
    <xf numFmtId="3" fontId="10" fillId="0" borderId="18" xfId="0" applyNumberFormat="1" applyFont="1" applyBorder="1" applyAlignment="1">
      <alignment vertical="center"/>
    </xf>
    <xf numFmtId="0" fontId="10" fillId="44" borderId="11" xfId="0" applyFont="1" applyFill="1" applyBorder="1" applyAlignment="1">
      <alignment horizontal="center"/>
    </xf>
    <xf numFmtId="0" fontId="10" fillId="0" borderId="23" xfId="0" applyFont="1" applyBorder="1" applyAlignment="1">
      <alignment horizontal="justify" vertical="center"/>
    </xf>
    <xf numFmtId="0" fontId="10" fillId="0" borderId="20" xfId="0" applyFont="1" applyBorder="1" applyAlignment="1">
      <alignment horizontal="right" vertical="center"/>
    </xf>
    <xf numFmtId="0" fontId="10" fillId="35" borderId="20" xfId="0" applyFont="1" applyFill="1" applyBorder="1" applyAlignment="1">
      <alignment horizontal="right" vertical="center"/>
    </xf>
    <xf numFmtId="0" fontId="10" fillId="0" borderId="20" xfId="0" applyFont="1" applyFill="1" applyBorder="1" applyAlignment="1">
      <alignment horizontal="right" vertical="center"/>
    </xf>
    <xf numFmtId="0" fontId="10" fillId="35" borderId="21" xfId="0" applyFont="1" applyFill="1" applyBorder="1" applyAlignment="1">
      <alignment horizontal="right" vertical="center"/>
    </xf>
    <xf numFmtId="49" fontId="10" fillId="40" borderId="11" xfId="0" applyNumberFormat="1" applyFont="1" applyFill="1" applyBorder="1" applyAlignment="1">
      <alignment horizontal="center" vertical="center" wrapText="1"/>
    </xf>
    <xf numFmtId="49" fontId="10" fillId="41" borderId="11" xfId="0" applyNumberFormat="1" applyFont="1" applyFill="1" applyBorder="1" applyAlignment="1">
      <alignment horizontal="center" vertical="center" wrapText="1"/>
    </xf>
    <xf numFmtId="0" fontId="5" fillId="0" borderId="0" xfId="0" applyFont="1" applyBorder="1" applyAlignment="1">
      <alignment vertical="center"/>
    </xf>
    <xf numFmtId="0" fontId="56" fillId="0" borderId="12" xfId="0" applyFont="1" applyFill="1" applyBorder="1" applyAlignment="1">
      <alignment horizontal="left" vertical="center" wrapText="1"/>
    </xf>
    <xf numFmtId="0" fontId="5" fillId="0" borderId="12" xfId="0" applyFont="1" applyFill="1" applyBorder="1" applyAlignment="1">
      <alignment horizontal="justify" vertical="center"/>
    </xf>
    <xf numFmtId="0" fontId="3" fillId="0" borderId="0" xfId="0" applyFont="1" applyBorder="1" applyAlignment="1">
      <alignment horizontal="left" vertical="center" wrapText="1"/>
    </xf>
    <xf numFmtId="0" fontId="3" fillId="33" borderId="11"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9" xfId="0" applyFont="1" applyFill="1" applyBorder="1" applyAlignment="1">
      <alignment horizontal="center" vertical="center"/>
    </xf>
    <xf numFmtId="0" fontId="5" fillId="40" borderId="11" xfId="0" applyFont="1" applyFill="1" applyBorder="1" applyAlignment="1">
      <alignment horizontal="center"/>
    </xf>
    <xf numFmtId="0" fontId="4" fillId="34" borderId="44"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49" xfId="0" applyFont="1" applyFill="1" applyBorder="1" applyAlignment="1">
      <alignment horizontal="center" vertical="center"/>
    </xf>
    <xf numFmtId="0" fontId="4" fillId="34" borderId="30"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50" xfId="0" applyFont="1" applyFill="1" applyBorder="1" applyAlignment="1">
      <alignment horizontal="center" vertical="center"/>
    </xf>
    <xf numFmtId="0" fontId="4" fillId="34" borderId="29" xfId="0" applyFont="1" applyFill="1" applyBorder="1" applyAlignment="1">
      <alignment horizontal="center" vertical="center"/>
    </xf>
    <xf numFmtId="0" fontId="4" fillId="34" borderId="39" xfId="0" applyFont="1" applyFill="1" applyBorder="1" applyAlignment="1">
      <alignment horizontal="center" vertical="center"/>
    </xf>
    <xf numFmtId="0" fontId="55" fillId="0" borderId="49" xfId="0" applyFont="1" applyBorder="1" applyAlignment="1">
      <alignment horizontal="center" vertical="center"/>
    </xf>
    <xf numFmtId="0" fontId="55" fillId="0" borderId="51" xfId="0" applyFont="1" applyBorder="1" applyAlignment="1">
      <alignment horizontal="center" vertical="center"/>
    </xf>
    <xf numFmtId="0" fontId="3" fillId="0" borderId="0" xfId="0" applyFont="1" applyAlignment="1">
      <alignment horizontal="left"/>
    </xf>
    <xf numFmtId="0" fontId="4" fillId="34" borderId="22" xfId="0" applyFont="1" applyFill="1" applyBorder="1" applyAlignment="1">
      <alignment horizontal="center"/>
    </xf>
    <xf numFmtId="0" fontId="4" fillId="34" borderId="32" xfId="0" applyFont="1" applyFill="1" applyBorder="1" applyAlignment="1">
      <alignment horizontal="center"/>
    </xf>
    <xf numFmtId="0" fontId="4" fillId="34" borderId="26" xfId="0" applyFont="1" applyFill="1" applyBorder="1" applyAlignment="1">
      <alignment horizontal="center"/>
    </xf>
    <xf numFmtId="0" fontId="3" fillId="38" borderId="11" xfId="0" applyFont="1" applyFill="1" applyBorder="1" applyAlignment="1">
      <alignment horizontal="center" vertical="center"/>
    </xf>
    <xf numFmtId="0" fontId="3" fillId="38" borderId="25"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39" xfId="0" applyFont="1" applyFill="1" applyBorder="1" applyAlignment="1">
      <alignment horizontal="center" vertical="center"/>
    </xf>
    <xf numFmtId="0" fontId="4" fillId="33" borderId="49" xfId="0" applyFont="1" applyFill="1" applyBorder="1" applyAlignment="1">
      <alignment horizontal="center" vertical="center"/>
    </xf>
    <xf numFmtId="0" fontId="4" fillId="33" borderId="51" xfId="0" applyFont="1" applyFill="1" applyBorder="1" applyAlignment="1">
      <alignment horizontal="center" vertical="center"/>
    </xf>
    <xf numFmtId="0" fontId="4" fillId="33" borderId="11" xfId="0" applyFont="1" applyFill="1" applyBorder="1" applyAlignment="1">
      <alignment horizontal="center"/>
    </xf>
    <xf numFmtId="0" fontId="5" fillId="40" borderId="22" xfId="0" applyFont="1" applyFill="1" applyBorder="1" applyAlignment="1">
      <alignment horizontal="center" vertical="center"/>
    </xf>
    <xf numFmtId="0" fontId="5" fillId="40" borderId="32" xfId="0" applyFont="1" applyFill="1" applyBorder="1" applyAlignment="1">
      <alignment horizontal="center" vertical="center"/>
    </xf>
    <xf numFmtId="0" fontId="5" fillId="40" borderId="26" xfId="0" applyFont="1" applyFill="1" applyBorder="1" applyAlignment="1">
      <alignment horizontal="center" vertical="center"/>
    </xf>
    <xf numFmtId="0" fontId="5" fillId="40" borderId="11" xfId="0" applyFont="1" applyFill="1" applyBorder="1" applyAlignment="1">
      <alignment horizontal="center" vertical="center"/>
    </xf>
    <xf numFmtId="0" fontId="5" fillId="40" borderId="22" xfId="0" applyFont="1" applyFill="1" applyBorder="1" applyAlignment="1">
      <alignment horizontal="center"/>
    </xf>
    <xf numFmtId="0" fontId="5" fillId="40" borderId="32" xfId="0" applyFont="1" applyFill="1" applyBorder="1" applyAlignment="1">
      <alignment horizontal="center"/>
    </xf>
    <xf numFmtId="0" fontId="5" fillId="40" borderId="26" xfId="0" applyFont="1" applyFill="1" applyBorder="1" applyAlignment="1">
      <alignment horizontal="center"/>
    </xf>
    <xf numFmtId="0" fontId="10" fillId="34" borderId="11" xfId="0" applyFont="1" applyFill="1" applyBorder="1" applyAlignment="1">
      <alignment horizontal="center" vertical="center"/>
    </xf>
    <xf numFmtId="0" fontId="0" fillId="0" borderId="11" xfId="0" applyFont="1" applyBorder="1" applyAlignment="1">
      <alignment horizontal="center" vertical="center"/>
    </xf>
    <xf numFmtId="0" fontId="10" fillId="34" borderId="44" xfId="0" applyFont="1" applyFill="1" applyBorder="1" applyAlignment="1">
      <alignment horizontal="center" vertical="center"/>
    </xf>
    <xf numFmtId="0" fontId="10" fillId="34" borderId="40" xfId="0" applyFont="1" applyFill="1" applyBorder="1" applyAlignment="1">
      <alignment horizontal="center" vertical="center"/>
    </xf>
    <xf numFmtId="0" fontId="10" fillId="34" borderId="39" xfId="0" applyFont="1" applyFill="1" applyBorder="1" applyAlignment="1">
      <alignment horizontal="center" vertical="center"/>
    </xf>
    <xf numFmtId="0" fontId="10" fillId="34" borderId="49" xfId="0" applyFont="1" applyFill="1" applyBorder="1" applyAlignment="1">
      <alignment horizontal="center" vertical="center"/>
    </xf>
    <xf numFmtId="0" fontId="10" fillId="34" borderId="30" xfId="0" applyFont="1" applyFill="1" applyBorder="1" applyAlignment="1">
      <alignment horizontal="center" vertical="center"/>
    </xf>
    <xf numFmtId="0" fontId="10" fillId="34" borderId="51" xfId="0" applyFont="1" applyFill="1" applyBorder="1" applyAlignment="1">
      <alignment horizontal="center" vertical="center"/>
    </xf>
    <xf numFmtId="0" fontId="10" fillId="34" borderId="22" xfId="0" applyFont="1" applyFill="1" applyBorder="1" applyAlignment="1">
      <alignment horizontal="center" vertical="center"/>
    </xf>
    <xf numFmtId="0" fontId="10" fillId="34" borderId="32" xfId="0" applyFont="1" applyFill="1" applyBorder="1" applyAlignment="1">
      <alignment horizontal="center" vertical="center"/>
    </xf>
    <xf numFmtId="0" fontId="10" fillId="34" borderId="26" xfId="0" applyFont="1" applyFill="1" applyBorder="1" applyAlignment="1">
      <alignment horizontal="center" vertical="center"/>
    </xf>
    <xf numFmtId="0" fontId="10" fillId="34" borderId="22" xfId="0" applyFont="1" applyFill="1" applyBorder="1" applyAlignment="1">
      <alignment horizontal="center" vertical="justify"/>
    </xf>
    <xf numFmtId="0" fontId="10" fillId="34" borderId="32" xfId="0" applyFont="1" applyFill="1" applyBorder="1" applyAlignment="1">
      <alignment horizontal="center" vertical="justify"/>
    </xf>
    <xf numFmtId="0" fontId="10" fillId="34" borderId="26" xfId="0" applyFont="1" applyFill="1" applyBorder="1" applyAlignment="1">
      <alignment horizontal="center" vertical="justify"/>
    </xf>
    <xf numFmtId="0" fontId="5" fillId="40" borderId="25" xfId="0" applyFont="1" applyFill="1" applyBorder="1" applyAlignment="1">
      <alignment horizontal="center" vertical="center"/>
    </xf>
    <xf numFmtId="0" fontId="5" fillId="40" borderId="50" xfId="0" applyFont="1" applyFill="1" applyBorder="1" applyAlignment="1">
      <alignment horizontal="center" vertical="center"/>
    </xf>
    <xf numFmtId="0" fontId="5" fillId="40" borderId="29" xfId="0" applyFont="1" applyFill="1" applyBorder="1" applyAlignment="1">
      <alignment horizontal="center" vertical="center"/>
    </xf>
    <xf numFmtId="0" fontId="10" fillId="39" borderId="44" xfId="0" applyFont="1" applyFill="1" applyBorder="1" applyAlignment="1">
      <alignment horizontal="center" vertical="center"/>
    </xf>
    <xf numFmtId="0" fontId="10" fillId="39" borderId="39" xfId="0" applyFont="1" applyFill="1" applyBorder="1" applyAlignment="1">
      <alignment horizontal="center" vertical="center"/>
    </xf>
    <xf numFmtId="0" fontId="0" fillId="0" borderId="49" xfId="0" applyFont="1" applyBorder="1" applyAlignment="1">
      <alignment horizontal="center" vertical="center"/>
    </xf>
    <xf numFmtId="0" fontId="0" fillId="0" borderId="51" xfId="0" applyFont="1" applyBorder="1" applyAlignment="1">
      <alignment horizontal="center" vertical="center"/>
    </xf>
    <xf numFmtId="0" fontId="10" fillId="34" borderId="25" xfId="0" applyFont="1" applyFill="1" applyBorder="1" applyAlignment="1">
      <alignment horizontal="center" vertical="center" wrapText="1"/>
    </xf>
    <xf numFmtId="0" fontId="10" fillId="34" borderId="50" xfId="0" applyFont="1" applyFill="1" applyBorder="1" applyAlignment="1">
      <alignment horizontal="center" vertical="center" wrapText="1"/>
    </xf>
    <xf numFmtId="0" fontId="10" fillId="34" borderId="29" xfId="0" applyFont="1" applyFill="1" applyBorder="1" applyAlignment="1">
      <alignment horizontal="center" vertical="center" wrapText="1"/>
    </xf>
    <xf numFmtId="0" fontId="0" fillId="0" borderId="30" xfId="0" applyFont="1" applyBorder="1" applyAlignment="1">
      <alignment horizontal="center" vertical="center"/>
    </xf>
    <xf numFmtId="0" fontId="5" fillId="0" borderId="0" xfId="0" applyFont="1" applyBorder="1" applyAlignment="1">
      <alignment horizontal="left" vertical="center"/>
    </xf>
    <xf numFmtId="0" fontId="10" fillId="34" borderId="25" xfId="0" applyFont="1" applyFill="1" applyBorder="1" applyAlignment="1">
      <alignment horizontal="center" vertical="center"/>
    </xf>
    <xf numFmtId="0" fontId="10" fillId="34" borderId="50" xfId="0" applyFont="1" applyFill="1" applyBorder="1" applyAlignment="1">
      <alignment horizontal="center" vertical="center"/>
    </xf>
    <xf numFmtId="0" fontId="10" fillId="34" borderId="29" xfId="0" applyFont="1" applyFill="1" applyBorder="1" applyAlignment="1">
      <alignment horizontal="center" vertical="center"/>
    </xf>
    <xf numFmtId="3" fontId="10" fillId="0" borderId="52" xfId="0" applyNumberFormat="1" applyFont="1" applyBorder="1" applyAlignment="1">
      <alignment horizontal="center" vertical="center"/>
    </xf>
    <xf numFmtId="3" fontId="10" fillId="0" borderId="53" xfId="0" applyNumberFormat="1" applyFont="1" applyBorder="1" applyAlignment="1">
      <alignment horizontal="center" vertical="center"/>
    </xf>
    <xf numFmtId="3" fontId="10" fillId="0" borderId="54" xfId="0" applyNumberFormat="1" applyFont="1" applyBorder="1" applyAlignment="1">
      <alignment horizontal="center" vertical="center"/>
    </xf>
    <xf numFmtId="3" fontId="10" fillId="0" borderId="45" xfId="0" applyNumberFormat="1" applyFont="1" applyBorder="1" applyAlignment="1">
      <alignment horizontal="center" vertical="center"/>
    </xf>
    <xf numFmtId="3" fontId="10" fillId="0" borderId="0" xfId="0" applyNumberFormat="1" applyFont="1" applyBorder="1" applyAlignment="1">
      <alignment horizontal="center" vertical="center"/>
    </xf>
    <xf numFmtId="3" fontId="10" fillId="0" borderId="55" xfId="0" applyNumberFormat="1" applyFont="1" applyBorder="1" applyAlignment="1">
      <alignment horizontal="center" vertical="center"/>
    </xf>
    <xf numFmtId="3" fontId="10" fillId="0" borderId="56" xfId="0" applyNumberFormat="1" applyFont="1" applyBorder="1" applyAlignment="1">
      <alignment horizontal="center" vertical="center"/>
    </xf>
    <xf numFmtId="3" fontId="10" fillId="0" borderId="30" xfId="0" applyNumberFormat="1" applyFont="1" applyBorder="1" applyAlignment="1">
      <alignment horizontal="center" vertical="center"/>
    </xf>
    <xf numFmtId="3" fontId="10" fillId="0" borderId="57" xfId="0" applyNumberFormat="1" applyFont="1" applyBorder="1" applyAlignment="1">
      <alignment horizontal="center" vertical="center"/>
    </xf>
    <xf numFmtId="0" fontId="10" fillId="34" borderId="22" xfId="0" applyFont="1" applyFill="1" applyBorder="1" applyAlignment="1">
      <alignment horizontal="center"/>
    </xf>
    <xf numFmtId="0" fontId="10" fillId="34" borderId="32" xfId="0" applyFont="1" applyFill="1" applyBorder="1" applyAlignment="1">
      <alignment horizontal="center"/>
    </xf>
    <xf numFmtId="0" fontId="10" fillId="34" borderId="26" xfId="0" applyFont="1" applyFill="1" applyBorder="1" applyAlignment="1">
      <alignment horizontal="center"/>
    </xf>
    <xf numFmtId="0" fontId="14" fillId="45" borderId="0" xfId="0" applyFont="1" applyFill="1" applyAlignment="1">
      <alignment horizontal="center"/>
    </xf>
    <xf numFmtId="0" fontId="5" fillId="0" borderId="0" xfId="0" applyFont="1" applyAlignment="1">
      <alignment horizontal="left"/>
    </xf>
    <xf numFmtId="49" fontId="10" fillId="0" borderId="58" xfId="0" applyNumberFormat="1" applyFont="1" applyBorder="1" applyAlignment="1">
      <alignment horizontal="justify" vertical="center"/>
    </xf>
    <xf numFmtId="49" fontId="10" fillId="0" borderId="59" xfId="0" applyNumberFormat="1" applyFont="1" applyBorder="1" applyAlignment="1">
      <alignment horizontal="justify" vertical="center"/>
    </xf>
    <xf numFmtId="49" fontId="10" fillId="0" borderId="60" xfId="0" applyNumberFormat="1" applyFont="1" applyBorder="1" applyAlignment="1">
      <alignment horizontal="justify" vertical="center"/>
    </xf>
    <xf numFmtId="0" fontId="5" fillId="39" borderId="31" xfId="0" applyFont="1" applyFill="1" applyBorder="1" applyAlignment="1">
      <alignment horizontal="center"/>
    </xf>
    <xf numFmtId="0" fontId="5" fillId="39" borderId="61" xfId="0" applyFont="1" applyFill="1" applyBorder="1" applyAlignment="1">
      <alignment horizontal="center"/>
    </xf>
    <xf numFmtId="0" fontId="5" fillId="39" borderId="62" xfId="0" applyFont="1" applyFill="1" applyBorder="1" applyAlignment="1">
      <alignment horizontal="center"/>
    </xf>
    <xf numFmtId="49" fontId="10" fillId="0" borderId="63" xfId="0" applyNumberFormat="1" applyFont="1" applyBorder="1" applyAlignment="1">
      <alignment horizontal="justify" vertical="justify"/>
    </xf>
    <xf numFmtId="49" fontId="10" fillId="0" borderId="64" xfId="0" applyNumberFormat="1" applyFont="1" applyBorder="1" applyAlignment="1">
      <alignment horizontal="justify" vertical="justify"/>
    </xf>
    <xf numFmtId="49" fontId="10" fillId="0" borderId="65" xfId="0" applyNumberFormat="1" applyFont="1" applyBorder="1" applyAlignment="1">
      <alignment horizontal="justify" vertical="justify"/>
    </xf>
    <xf numFmtId="49" fontId="10" fillId="0" borderId="66" xfId="0" applyNumberFormat="1" applyFont="1" applyBorder="1" applyAlignment="1">
      <alignment horizontal="justify" vertical="justify"/>
    </xf>
    <xf numFmtId="49" fontId="10" fillId="0" borderId="67" xfId="0" applyNumberFormat="1" applyFont="1" applyBorder="1" applyAlignment="1">
      <alignment horizontal="justify" vertical="justify"/>
    </xf>
    <xf numFmtId="49" fontId="10" fillId="0" borderId="68" xfId="0" applyNumberFormat="1" applyFont="1" applyBorder="1" applyAlignment="1">
      <alignment horizontal="justify" vertical="justify"/>
    </xf>
    <xf numFmtId="49" fontId="10" fillId="0" borderId="69" xfId="0" applyNumberFormat="1" applyFont="1" applyBorder="1" applyAlignment="1">
      <alignment horizontal="justify" vertical="justify"/>
    </xf>
    <xf numFmtId="49" fontId="10" fillId="0" borderId="70" xfId="0" applyNumberFormat="1" applyFont="1" applyBorder="1" applyAlignment="1">
      <alignment horizontal="justify" vertical="justify"/>
    </xf>
    <xf numFmtId="49" fontId="10" fillId="0" borderId="71" xfId="0" applyNumberFormat="1" applyFont="1" applyBorder="1" applyAlignment="1">
      <alignment horizontal="justify" vertical="justify"/>
    </xf>
    <xf numFmtId="0" fontId="5" fillId="39" borderId="11" xfId="0" applyFont="1" applyFill="1" applyBorder="1" applyAlignment="1">
      <alignment horizontal="center" vertical="center" wrapText="1"/>
    </xf>
    <xf numFmtId="0" fontId="5" fillId="39" borderId="11" xfId="0" applyFont="1" applyFill="1" applyBorder="1" applyAlignment="1">
      <alignment horizontal="center"/>
    </xf>
    <xf numFmtId="0" fontId="5" fillId="39" borderId="22" xfId="0" applyFont="1" applyFill="1" applyBorder="1" applyAlignment="1">
      <alignment horizontal="center"/>
    </xf>
    <xf numFmtId="0" fontId="5" fillId="39" borderId="32" xfId="0" applyFont="1" applyFill="1" applyBorder="1" applyAlignment="1">
      <alignment horizontal="center"/>
    </xf>
    <xf numFmtId="0" fontId="5" fillId="39" borderId="26" xfId="0" applyFont="1" applyFill="1" applyBorder="1" applyAlignment="1">
      <alignment horizontal="center"/>
    </xf>
    <xf numFmtId="0" fontId="5" fillId="39" borderId="44" xfId="0" applyFont="1" applyFill="1" applyBorder="1" applyAlignment="1">
      <alignment horizontal="center" vertical="center" wrapText="1"/>
    </xf>
    <xf numFmtId="0" fontId="5" fillId="39" borderId="49" xfId="0" applyFont="1" applyFill="1" applyBorder="1" applyAlignment="1">
      <alignment horizontal="center" vertical="center" wrapText="1"/>
    </xf>
    <xf numFmtId="49" fontId="10" fillId="40" borderId="25" xfId="0" applyNumberFormat="1" applyFont="1" applyFill="1" applyBorder="1" applyAlignment="1">
      <alignment horizontal="center" vertical="center" wrapText="1"/>
    </xf>
    <xf numFmtId="0" fontId="0" fillId="0" borderId="29" xfId="0" applyFont="1" applyBorder="1" applyAlignment="1">
      <alignment horizontal="center" vertical="center" wrapText="1"/>
    </xf>
    <xf numFmtId="49" fontId="10" fillId="41" borderId="25" xfId="0" applyNumberFormat="1" applyFont="1" applyFill="1" applyBorder="1" applyAlignment="1">
      <alignment horizontal="center" vertical="center" wrapText="1"/>
    </xf>
    <xf numFmtId="49" fontId="10" fillId="40" borderId="11" xfId="0" applyNumberFormat="1" applyFont="1" applyFill="1" applyBorder="1" applyAlignment="1">
      <alignment horizontal="center" vertical="center" wrapText="1"/>
    </xf>
    <xf numFmtId="0" fontId="10" fillId="40" borderId="25" xfId="0" applyNumberFormat="1" applyFont="1" applyFill="1" applyBorder="1" applyAlignment="1">
      <alignment horizontal="center" vertical="center" wrapText="1"/>
    </xf>
    <xf numFmtId="0" fontId="10" fillId="40" borderId="11" xfId="0" applyNumberFormat="1" applyFont="1" applyFill="1" applyBorder="1" applyAlignment="1">
      <alignment horizontal="center" vertical="center" wrapText="1"/>
    </xf>
    <xf numFmtId="0" fontId="5" fillId="41" borderId="22" xfId="0" applyFont="1" applyFill="1" applyBorder="1" applyAlignment="1">
      <alignment horizontal="center"/>
    </xf>
    <xf numFmtId="0" fontId="5" fillId="41" borderId="32" xfId="0" applyFont="1" applyFill="1" applyBorder="1" applyAlignment="1">
      <alignment horizontal="center"/>
    </xf>
    <xf numFmtId="0" fontId="5" fillId="41" borderId="26" xfId="0" applyFont="1" applyFill="1" applyBorder="1" applyAlignment="1">
      <alignment horizontal="center"/>
    </xf>
    <xf numFmtId="0" fontId="5" fillId="41" borderId="22" xfId="0" applyFont="1" applyFill="1" applyBorder="1" applyAlignment="1">
      <alignment horizontal="center" wrapText="1"/>
    </xf>
    <xf numFmtId="0" fontId="5" fillId="41" borderId="32" xfId="0" applyFont="1" applyFill="1" applyBorder="1" applyAlignment="1">
      <alignment horizontal="center" wrapText="1"/>
    </xf>
    <xf numFmtId="0" fontId="5" fillId="41" borderId="26" xfId="0" applyFont="1" applyFill="1" applyBorder="1" applyAlignment="1">
      <alignment horizontal="center" wrapText="1"/>
    </xf>
    <xf numFmtId="49" fontId="10" fillId="41" borderId="11" xfId="0" applyNumberFormat="1" applyFont="1" applyFill="1" applyBorder="1" applyAlignment="1">
      <alignment horizontal="center" vertical="center" wrapText="1"/>
    </xf>
    <xf numFmtId="49" fontId="5" fillId="41" borderId="44" xfId="0" applyNumberFormat="1" applyFont="1" applyFill="1" applyBorder="1" applyAlignment="1">
      <alignment horizontal="center" vertical="center" wrapText="1"/>
    </xf>
    <xf numFmtId="49" fontId="5" fillId="41" borderId="49"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49" fontId="10" fillId="33" borderId="25" xfId="0" applyNumberFormat="1" applyFont="1" applyFill="1" applyBorder="1" applyAlignment="1">
      <alignment horizontal="center" vertical="center" wrapText="1"/>
    </xf>
    <xf numFmtId="49" fontId="10" fillId="33" borderId="29" xfId="0" applyNumberFormat="1" applyFont="1" applyFill="1" applyBorder="1" applyAlignment="1">
      <alignment horizontal="center" vertical="center" wrapText="1"/>
    </xf>
    <xf numFmtId="0" fontId="5" fillId="33" borderId="22" xfId="0" applyFont="1" applyFill="1" applyBorder="1" applyAlignment="1">
      <alignment horizontal="center" wrapText="1"/>
    </xf>
    <xf numFmtId="0" fontId="5" fillId="33" borderId="32" xfId="0" applyFont="1" applyFill="1" applyBorder="1" applyAlignment="1">
      <alignment horizontal="center" wrapText="1"/>
    </xf>
    <xf numFmtId="0" fontId="5" fillId="33" borderId="26" xfId="0" applyFont="1" applyFill="1" applyBorder="1" applyAlignment="1">
      <alignment horizontal="center" wrapText="1"/>
    </xf>
    <xf numFmtId="49" fontId="10" fillId="41" borderId="29" xfId="0" applyNumberFormat="1" applyFont="1" applyFill="1" applyBorder="1" applyAlignment="1">
      <alignment horizontal="center" vertical="center" wrapText="1"/>
    </xf>
    <xf numFmtId="49" fontId="5" fillId="41" borderId="25" xfId="0" applyNumberFormat="1" applyFont="1" applyFill="1" applyBorder="1" applyAlignment="1">
      <alignment horizontal="center" vertical="center" wrapText="1"/>
    </xf>
    <xf numFmtId="49" fontId="5" fillId="41" borderId="29" xfId="0" applyNumberFormat="1" applyFont="1" applyFill="1" applyBorder="1" applyAlignment="1">
      <alignment horizontal="center" vertical="center" wrapText="1"/>
    </xf>
    <xf numFmtId="0" fontId="10" fillId="40" borderId="44" xfId="0" applyFont="1" applyFill="1" applyBorder="1" applyAlignment="1">
      <alignment horizontal="center" vertical="center"/>
    </xf>
    <xf numFmtId="0" fontId="10" fillId="40" borderId="40" xfId="0" applyFont="1" applyFill="1" applyBorder="1" applyAlignment="1">
      <alignment horizontal="center" vertical="center"/>
    </xf>
    <xf numFmtId="0" fontId="10" fillId="40" borderId="39" xfId="0" applyFont="1" applyFill="1" applyBorder="1" applyAlignment="1">
      <alignment horizontal="center" vertical="center"/>
    </xf>
    <xf numFmtId="0" fontId="10" fillId="40" borderId="49" xfId="0" applyFont="1" applyFill="1" applyBorder="1" applyAlignment="1">
      <alignment horizontal="center" vertical="center"/>
    </xf>
    <xf numFmtId="0" fontId="10" fillId="40" borderId="30" xfId="0" applyFont="1" applyFill="1" applyBorder="1" applyAlignment="1">
      <alignment horizontal="center" vertical="center"/>
    </xf>
    <xf numFmtId="0" fontId="10" fillId="40" borderId="51" xfId="0" applyFont="1" applyFill="1" applyBorder="1" applyAlignment="1">
      <alignment horizontal="center" vertical="center"/>
    </xf>
    <xf numFmtId="0" fontId="10" fillId="40" borderId="11" xfId="0" applyFont="1" applyFill="1" applyBorder="1" applyAlignment="1">
      <alignment horizontal="center"/>
    </xf>
    <xf numFmtId="0" fontId="5" fillId="18" borderId="11" xfId="0" applyFont="1" applyFill="1" applyBorder="1" applyAlignment="1">
      <alignment horizontal="justify" vertical="justify"/>
    </xf>
    <xf numFmtId="0" fontId="5" fillId="18" borderId="44" xfId="0" applyFont="1" applyFill="1" applyBorder="1" applyAlignment="1">
      <alignment horizontal="center" vertical="center"/>
    </xf>
    <xf numFmtId="0" fontId="5" fillId="18" borderId="39" xfId="0" applyFont="1" applyFill="1" applyBorder="1" applyAlignment="1">
      <alignment horizontal="center" vertical="center"/>
    </xf>
    <xf numFmtId="0" fontId="5" fillId="40" borderId="22" xfId="0" applyFont="1" applyFill="1" applyBorder="1" applyAlignment="1">
      <alignment horizontal="center" vertical="justify"/>
    </xf>
    <xf numFmtId="0" fontId="5" fillId="40" borderId="32" xfId="0" applyFont="1" applyFill="1" applyBorder="1" applyAlignment="1">
      <alignment horizontal="center" vertical="justify"/>
    </xf>
    <xf numFmtId="0" fontId="5" fillId="40" borderId="26" xfId="0" applyFont="1" applyFill="1" applyBorder="1" applyAlignment="1">
      <alignment horizontal="center" vertical="justify"/>
    </xf>
    <xf numFmtId="0" fontId="5" fillId="18" borderId="22" xfId="0" applyFont="1" applyFill="1" applyBorder="1" applyAlignment="1">
      <alignment horizontal="center"/>
    </xf>
    <xf numFmtId="0" fontId="5" fillId="18" borderId="26" xfId="0" applyFont="1" applyFill="1" applyBorder="1" applyAlignment="1">
      <alignment horizontal="center"/>
    </xf>
    <xf numFmtId="0" fontId="5" fillId="0" borderId="0" xfId="0" applyFont="1" applyBorder="1" applyAlignment="1">
      <alignment horizontal="justify" vertical="top"/>
    </xf>
    <xf numFmtId="0" fontId="5" fillId="0" borderId="0" xfId="0" applyFont="1" applyBorder="1" applyAlignment="1">
      <alignment horizontal="center" vertical="center"/>
    </xf>
    <xf numFmtId="0" fontId="10" fillId="40" borderId="22" xfId="0" applyFont="1" applyFill="1" applyBorder="1" applyAlignment="1">
      <alignment horizontal="center"/>
    </xf>
    <xf numFmtId="0" fontId="10" fillId="40" borderId="32" xfId="0" applyFont="1" applyFill="1" applyBorder="1" applyAlignment="1">
      <alignment horizontal="center"/>
    </xf>
    <xf numFmtId="0" fontId="10" fillId="40" borderId="26" xfId="0" applyFont="1" applyFill="1" applyBorder="1" applyAlignment="1">
      <alignment horizontal="center"/>
    </xf>
    <xf numFmtId="0" fontId="5" fillId="18" borderId="49" xfId="0" applyFont="1" applyFill="1" applyBorder="1" applyAlignment="1">
      <alignment horizontal="center" vertical="center"/>
    </xf>
    <xf numFmtId="0" fontId="5" fillId="18" borderId="51" xfId="0" applyFont="1" applyFill="1" applyBorder="1" applyAlignment="1">
      <alignment horizontal="center" vertical="center"/>
    </xf>
    <xf numFmtId="0" fontId="5" fillId="18" borderId="22" xfId="0" applyFont="1" applyFill="1" applyBorder="1" applyAlignment="1">
      <alignment horizontal="center" vertical="center"/>
    </xf>
    <xf numFmtId="0" fontId="5" fillId="18" borderId="32" xfId="0" applyFont="1" applyFill="1" applyBorder="1" applyAlignment="1">
      <alignment horizontal="center" vertical="center"/>
    </xf>
    <xf numFmtId="0" fontId="5" fillId="18" borderId="26" xfId="0" applyFont="1" applyFill="1" applyBorder="1" applyAlignment="1">
      <alignment horizontal="center" vertical="center"/>
    </xf>
    <xf numFmtId="0" fontId="5" fillId="0" borderId="0" xfId="0" applyFont="1" applyBorder="1" applyAlignment="1">
      <alignment horizontal="left"/>
    </xf>
    <xf numFmtId="0" fontId="5" fillId="0" borderId="0" xfId="0" applyFont="1" applyBorder="1" applyAlignment="1">
      <alignment horizontal="left" wrapText="1"/>
    </xf>
    <xf numFmtId="0" fontId="5" fillId="38" borderId="44" xfId="0" applyFont="1" applyFill="1" applyBorder="1" applyAlignment="1">
      <alignment horizontal="center" vertical="center"/>
    </xf>
    <xf numFmtId="0" fontId="5" fillId="38" borderId="40" xfId="0" applyFont="1" applyFill="1" applyBorder="1" applyAlignment="1">
      <alignment horizontal="center" vertical="center"/>
    </xf>
    <xf numFmtId="0" fontId="5" fillId="38" borderId="39" xfId="0" applyFont="1" applyFill="1" applyBorder="1" applyAlignment="1">
      <alignment horizontal="center" vertical="center"/>
    </xf>
    <xf numFmtId="0" fontId="5" fillId="38" borderId="49" xfId="0" applyFont="1" applyFill="1" applyBorder="1" applyAlignment="1">
      <alignment horizontal="center" vertical="center"/>
    </xf>
    <xf numFmtId="0" fontId="5" fillId="38" borderId="30" xfId="0" applyFont="1" applyFill="1" applyBorder="1" applyAlignment="1">
      <alignment horizontal="center" vertical="center"/>
    </xf>
    <xf numFmtId="0" fontId="5" fillId="38" borderId="51"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5" xfId="0" applyFont="1" applyFill="1" applyBorder="1" applyAlignment="1">
      <alignment horizontal="center" vertical="center"/>
    </xf>
    <xf numFmtId="0" fontId="57" fillId="42" borderId="22" xfId="0" applyFont="1" applyFill="1" applyBorder="1" applyAlignment="1">
      <alignment horizontal="center"/>
    </xf>
    <xf numFmtId="0" fontId="57" fillId="42" borderId="32" xfId="0" applyFont="1" applyFill="1" applyBorder="1" applyAlignment="1">
      <alignment horizontal="center"/>
    </xf>
    <xf numFmtId="0" fontId="5" fillId="38" borderId="22" xfId="0" applyFont="1" applyFill="1" applyBorder="1" applyAlignment="1">
      <alignment horizontal="center" vertical="center"/>
    </xf>
    <xf numFmtId="0" fontId="5" fillId="38" borderId="32" xfId="0" applyFont="1" applyFill="1" applyBorder="1" applyAlignment="1">
      <alignment horizontal="center" vertical="center"/>
    </xf>
    <xf numFmtId="0" fontId="5" fillId="38" borderId="26" xfId="0" applyFont="1" applyFill="1" applyBorder="1" applyAlignment="1">
      <alignment horizontal="center" vertical="center"/>
    </xf>
    <xf numFmtId="0" fontId="5" fillId="38" borderId="50" xfId="0" applyFont="1" applyFill="1" applyBorder="1" applyAlignment="1">
      <alignment horizontal="center" vertical="center"/>
    </xf>
    <xf numFmtId="0" fontId="5" fillId="38" borderId="29" xfId="0" applyFont="1" applyFill="1" applyBorder="1" applyAlignment="1">
      <alignment horizontal="center" vertical="center"/>
    </xf>
    <xf numFmtId="0" fontId="5" fillId="33" borderId="22" xfId="0" applyFont="1" applyFill="1" applyBorder="1" applyAlignment="1">
      <alignment horizontal="center"/>
    </xf>
    <xf numFmtId="0" fontId="5" fillId="33" borderId="32" xfId="0" applyFont="1" applyFill="1" applyBorder="1" applyAlignment="1">
      <alignment horizontal="center"/>
    </xf>
    <xf numFmtId="0" fontId="5" fillId="33" borderId="26" xfId="0" applyFont="1" applyFill="1" applyBorder="1" applyAlignment="1">
      <alignment horizontal="center"/>
    </xf>
    <xf numFmtId="49" fontId="10" fillId="33" borderId="11" xfId="0" applyNumberFormat="1" applyFont="1" applyFill="1" applyBorder="1" applyAlignment="1">
      <alignment horizontal="center" vertical="center" wrapText="1"/>
    </xf>
    <xf numFmtId="0" fontId="5" fillId="33" borderId="22"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26" xfId="0" applyFont="1" applyFill="1" applyBorder="1" applyAlignment="1">
      <alignment horizontal="center" vertical="center"/>
    </xf>
    <xf numFmtId="49" fontId="5" fillId="33" borderId="44" xfId="0" applyNumberFormat="1" applyFont="1" applyFill="1" applyBorder="1" applyAlignment="1">
      <alignment horizontal="center" vertical="center" wrapText="1"/>
    </xf>
    <xf numFmtId="49" fontId="5" fillId="33" borderId="49" xfId="0" applyNumberFormat="1" applyFont="1" applyFill="1" applyBorder="1" applyAlignment="1">
      <alignment horizontal="center" vertical="center" wrapText="1"/>
    </xf>
    <xf numFmtId="0" fontId="5" fillId="39" borderId="44" xfId="0" applyFont="1" applyFill="1" applyBorder="1" applyAlignment="1">
      <alignment horizontal="center" vertical="center"/>
    </xf>
    <xf numFmtId="0" fontId="5" fillId="39" borderId="39" xfId="0" applyFont="1" applyFill="1" applyBorder="1" applyAlignment="1">
      <alignment horizontal="center" vertical="center"/>
    </xf>
    <xf numFmtId="0" fontId="5" fillId="39" borderId="49" xfId="0" applyFont="1" applyFill="1" applyBorder="1" applyAlignment="1">
      <alignment horizontal="center" vertical="center"/>
    </xf>
    <xf numFmtId="0" fontId="5" fillId="39" borderId="51" xfId="0" applyFont="1" applyFill="1" applyBorder="1" applyAlignment="1">
      <alignment horizontal="center" vertical="center"/>
    </xf>
    <xf numFmtId="0" fontId="5" fillId="0" borderId="24" xfId="0" applyFont="1" applyFill="1" applyBorder="1" applyAlignment="1">
      <alignment horizontal="left" vertical="justify"/>
    </xf>
    <xf numFmtId="0" fontId="5" fillId="0" borderId="0" xfId="0" applyFont="1" applyFill="1" applyBorder="1" applyAlignment="1">
      <alignment horizontal="left" vertical="justify"/>
    </xf>
    <xf numFmtId="0" fontId="10" fillId="0" borderId="52"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57" xfId="0" applyFont="1" applyFill="1" applyBorder="1" applyAlignment="1">
      <alignment horizontal="center" vertical="center"/>
    </xf>
    <xf numFmtId="0" fontId="10" fillId="33" borderId="11" xfId="0" applyNumberFormat="1" applyFont="1" applyFill="1" applyBorder="1" applyAlignment="1">
      <alignment horizontal="center" vertical="center" wrapText="1"/>
    </xf>
    <xf numFmtId="0" fontId="10" fillId="33" borderId="25" xfId="0" applyNumberFormat="1" applyFont="1" applyFill="1" applyBorder="1" applyAlignment="1">
      <alignment horizontal="center" vertical="center" wrapText="1"/>
    </xf>
    <xf numFmtId="0" fontId="10" fillId="33" borderId="39" xfId="0" applyNumberFormat="1" applyFont="1" applyFill="1" applyBorder="1" applyAlignment="1">
      <alignment horizontal="center" vertical="center" wrapText="1"/>
    </xf>
    <xf numFmtId="49" fontId="10" fillId="33" borderId="51" xfId="0" applyNumberFormat="1" applyFont="1" applyFill="1" applyBorder="1" applyAlignment="1">
      <alignment horizontal="center" vertical="center" wrapText="1"/>
    </xf>
    <xf numFmtId="0" fontId="5" fillId="39" borderId="11" xfId="0" applyFont="1" applyFill="1" applyBorder="1" applyAlignment="1">
      <alignment horizontal="center" vertical="center"/>
    </xf>
    <xf numFmtId="0" fontId="5" fillId="41" borderId="49" xfId="0" applyFont="1" applyFill="1" applyBorder="1" applyAlignment="1">
      <alignment horizontal="center" wrapText="1"/>
    </xf>
    <xf numFmtId="0" fontId="5" fillId="41" borderId="30" xfId="0" applyFont="1" applyFill="1" applyBorder="1" applyAlignment="1">
      <alignment horizontal="center" wrapText="1"/>
    </xf>
    <xf numFmtId="0" fontId="5" fillId="41" borderId="51" xfId="0" applyFont="1" applyFill="1" applyBorder="1" applyAlignment="1">
      <alignment horizontal="center" wrapText="1"/>
    </xf>
    <xf numFmtId="0" fontId="5" fillId="41" borderId="49" xfId="0" applyFont="1" applyFill="1" applyBorder="1" applyAlignment="1">
      <alignment horizontal="center"/>
    </xf>
    <xf numFmtId="0" fontId="5" fillId="41" borderId="30" xfId="0" applyFont="1" applyFill="1" applyBorder="1" applyAlignment="1">
      <alignment horizontal="center"/>
    </xf>
    <xf numFmtId="0" fontId="5" fillId="41" borderId="51" xfId="0" applyFont="1" applyFill="1" applyBorder="1" applyAlignment="1">
      <alignment horizontal="center"/>
    </xf>
    <xf numFmtId="49" fontId="10" fillId="33" borderId="39" xfId="0" applyNumberFormat="1" applyFont="1" applyFill="1" applyBorder="1" applyAlignment="1">
      <alignment horizontal="center" vertical="center" wrapText="1"/>
    </xf>
    <xf numFmtId="0" fontId="10" fillId="39" borderId="11" xfId="0" applyFont="1" applyFill="1" applyBorder="1" applyAlignment="1">
      <alignment horizontal="justify" vertical="center"/>
    </xf>
    <xf numFmtId="0" fontId="5" fillId="39" borderId="22" xfId="0" applyFont="1" applyFill="1" applyBorder="1" applyAlignment="1">
      <alignment horizontal="center" vertical="center"/>
    </xf>
    <xf numFmtId="0" fontId="5" fillId="39" borderId="32" xfId="0" applyFont="1" applyFill="1" applyBorder="1" applyAlignment="1">
      <alignment horizontal="center" vertical="center"/>
    </xf>
    <xf numFmtId="0" fontId="5" fillId="39" borderId="26" xfId="0" applyFont="1" applyFill="1" applyBorder="1" applyAlignment="1">
      <alignment horizontal="center" vertical="center"/>
    </xf>
    <xf numFmtId="0" fontId="10" fillId="39" borderId="22" xfId="0" applyFont="1" applyFill="1" applyBorder="1" applyAlignment="1">
      <alignment horizontal="center" vertical="center"/>
    </xf>
    <xf numFmtId="0" fontId="10" fillId="39" borderId="26" xfId="0" applyFont="1" applyFill="1" applyBorder="1" applyAlignment="1">
      <alignment horizontal="center" vertical="center"/>
    </xf>
    <xf numFmtId="0" fontId="10" fillId="0" borderId="52" xfId="0" applyFont="1" applyFill="1" applyBorder="1" applyAlignment="1">
      <alignment horizontal="center"/>
    </xf>
    <xf numFmtId="0" fontId="10" fillId="0" borderId="53" xfId="0" applyFont="1" applyFill="1" applyBorder="1" applyAlignment="1">
      <alignment horizontal="center"/>
    </xf>
    <xf numFmtId="0" fontId="10" fillId="0" borderId="54" xfId="0" applyFont="1" applyFill="1" applyBorder="1" applyAlignment="1">
      <alignment horizontal="center"/>
    </xf>
    <xf numFmtId="0" fontId="10" fillId="0" borderId="72" xfId="0" applyFont="1" applyFill="1" applyBorder="1" applyAlignment="1">
      <alignment horizontal="center"/>
    </xf>
    <xf numFmtId="0" fontId="10" fillId="0" borderId="64" xfId="0" applyFont="1" applyFill="1" applyBorder="1" applyAlignment="1">
      <alignment horizontal="center"/>
    </xf>
    <xf numFmtId="0" fontId="10" fillId="0" borderId="34" xfId="0" applyFont="1" applyFill="1" applyBorder="1" applyAlignment="1">
      <alignment horizontal="center"/>
    </xf>
    <xf numFmtId="0" fontId="5" fillId="0" borderId="40" xfId="0" applyFont="1" applyBorder="1" applyAlignment="1">
      <alignment horizontal="justify" vertical="top"/>
    </xf>
    <xf numFmtId="0" fontId="10" fillId="39" borderId="32" xfId="0" applyFont="1" applyFill="1" applyBorder="1" applyAlignment="1">
      <alignment horizontal="center" vertical="center"/>
    </xf>
    <xf numFmtId="0" fontId="10" fillId="33" borderId="44" xfId="0" applyFont="1" applyFill="1" applyBorder="1" applyAlignment="1">
      <alignment horizontal="center" vertical="center"/>
    </xf>
    <xf numFmtId="0" fontId="10" fillId="33" borderId="39" xfId="0" applyFont="1" applyFill="1" applyBorder="1" applyAlignment="1">
      <alignment horizontal="center" vertical="center"/>
    </xf>
    <xf numFmtId="0" fontId="10" fillId="33" borderId="49" xfId="0" applyFont="1" applyFill="1" applyBorder="1" applyAlignment="1">
      <alignment horizontal="center" vertical="center"/>
    </xf>
    <xf numFmtId="0" fontId="10" fillId="33" borderId="51" xfId="0" applyFont="1" applyFill="1" applyBorder="1" applyAlignment="1">
      <alignment horizontal="center" vertical="center"/>
    </xf>
    <xf numFmtId="3" fontId="10" fillId="0" borderId="73" xfId="0" applyNumberFormat="1" applyFont="1" applyBorder="1" applyAlignment="1">
      <alignment horizontal="center"/>
    </xf>
    <xf numFmtId="3" fontId="10" fillId="0" borderId="74" xfId="0" applyNumberFormat="1" applyFont="1" applyBorder="1" applyAlignment="1">
      <alignment horizontal="center"/>
    </xf>
    <xf numFmtId="3" fontId="10" fillId="0" borderId="75" xfId="0" applyNumberFormat="1" applyFont="1" applyBorder="1" applyAlignment="1">
      <alignment horizontal="center"/>
    </xf>
    <xf numFmtId="3" fontId="10" fillId="0" borderId="76" xfId="0" applyNumberFormat="1" applyFont="1" applyBorder="1" applyAlignment="1">
      <alignment horizontal="center"/>
    </xf>
    <xf numFmtId="3" fontId="10" fillId="0" borderId="27" xfId="0" applyNumberFormat="1" applyFont="1" applyBorder="1" applyAlignment="1">
      <alignment horizontal="center"/>
    </xf>
    <xf numFmtId="0" fontId="5" fillId="0" borderId="7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3" xfId="0" applyFont="1" applyFill="1" applyBorder="1" applyAlignment="1">
      <alignment horizontal="center" vertical="center"/>
    </xf>
    <xf numFmtId="0" fontId="10" fillId="33" borderId="22" xfId="0" applyFont="1" applyFill="1" applyBorder="1" applyAlignment="1">
      <alignment horizontal="center" vertical="center"/>
    </xf>
    <xf numFmtId="0" fontId="10" fillId="33" borderId="26" xfId="0" applyFont="1" applyFill="1" applyBorder="1" applyAlignment="1">
      <alignment horizontal="center" vertical="center"/>
    </xf>
    <xf numFmtId="0" fontId="10" fillId="0" borderId="42" xfId="0" applyFont="1" applyFill="1" applyBorder="1" applyAlignment="1">
      <alignment horizontal="center" vertical="justify"/>
    </xf>
    <xf numFmtId="0" fontId="10" fillId="0" borderId="35" xfId="0" applyFont="1" applyFill="1" applyBorder="1" applyAlignment="1">
      <alignment horizontal="center" vertical="justify"/>
    </xf>
    <xf numFmtId="0" fontId="10" fillId="44" borderId="44" xfId="0" applyFont="1" applyFill="1" applyBorder="1" applyAlignment="1">
      <alignment horizontal="center" vertical="center"/>
    </xf>
    <xf numFmtId="0" fontId="10" fillId="44" borderId="39" xfId="0" applyFont="1" applyFill="1" applyBorder="1" applyAlignment="1">
      <alignment horizontal="center" vertical="center"/>
    </xf>
    <xf numFmtId="0" fontId="10" fillId="44" borderId="49" xfId="0" applyFont="1" applyFill="1" applyBorder="1" applyAlignment="1">
      <alignment horizontal="center" vertical="center"/>
    </xf>
    <xf numFmtId="0" fontId="10" fillId="44" borderId="51" xfId="0" applyFont="1" applyFill="1" applyBorder="1" applyAlignment="1">
      <alignment horizontal="center" vertical="center"/>
    </xf>
    <xf numFmtId="0" fontId="10" fillId="43" borderId="44" xfId="0" applyFont="1" applyFill="1" applyBorder="1" applyAlignment="1">
      <alignment horizontal="center" vertical="center"/>
    </xf>
    <xf numFmtId="0" fontId="10" fillId="43" borderId="39" xfId="0" applyFont="1" applyFill="1" applyBorder="1" applyAlignment="1">
      <alignment horizontal="center" vertical="center"/>
    </xf>
    <xf numFmtId="0" fontId="10" fillId="43" borderId="49" xfId="0" applyFont="1" applyFill="1" applyBorder="1" applyAlignment="1">
      <alignment horizontal="center" vertical="center"/>
    </xf>
    <xf numFmtId="0" fontId="10" fillId="43" borderId="51" xfId="0" applyFont="1" applyFill="1" applyBorder="1" applyAlignment="1">
      <alignment horizontal="center" vertical="center"/>
    </xf>
    <xf numFmtId="0" fontId="10" fillId="33" borderId="11" xfId="0" applyFont="1" applyFill="1" applyBorder="1" applyAlignment="1">
      <alignment horizontal="center"/>
    </xf>
    <xf numFmtId="0" fontId="10" fillId="43" borderId="22" xfId="0" applyFont="1" applyFill="1" applyBorder="1" applyAlignment="1">
      <alignment horizontal="center"/>
    </xf>
    <xf numFmtId="0" fontId="10" fillId="43" borderId="26" xfId="0" applyFont="1" applyFill="1" applyBorder="1" applyAlignment="1">
      <alignment horizontal="center"/>
    </xf>
    <xf numFmtId="0" fontId="10" fillId="33" borderId="32" xfId="0" applyFont="1" applyFill="1" applyBorder="1" applyAlignment="1">
      <alignment horizontal="center" vertical="center"/>
    </xf>
    <xf numFmtId="0" fontId="5" fillId="43" borderId="25" xfId="0" applyFont="1" applyFill="1" applyBorder="1" applyAlignment="1">
      <alignment horizontal="justify" vertical="justify"/>
    </xf>
    <xf numFmtId="0" fontId="5" fillId="43" borderId="50" xfId="0" applyFont="1" applyFill="1" applyBorder="1" applyAlignment="1">
      <alignment horizontal="justify" vertical="justify"/>
    </xf>
    <xf numFmtId="0" fontId="10" fillId="43" borderId="32" xfId="0" applyFont="1" applyFill="1" applyBorder="1" applyAlignment="1">
      <alignment horizontal="center"/>
    </xf>
    <xf numFmtId="0" fontId="5" fillId="0" borderId="0" xfId="0" applyFont="1" applyBorder="1" applyAlignment="1">
      <alignment horizontal="justify" vertical="center" wrapText="1"/>
    </xf>
    <xf numFmtId="0" fontId="10" fillId="44" borderId="22" xfId="0" applyFont="1" applyFill="1" applyBorder="1" applyAlignment="1">
      <alignment horizontal="center" vertical="center"/>
    </xf>
    <xf numFmtId="0" fontId="10" fillId="44" borderId="26" xfId="0" applyFont="1" applyFill="1" applyBorder="1" applyAlignment="1">
      <alignment horizontal="center" vertical="center"/>
    </xf>
    <xf numFmtId="0" fontId="5" fillId="44" borderId="49" xfId="0" applyFont="1" applyFill="1" applyBorder="1" applyAlignment="1">
      <alignment horizontal="center"/>
    </xf>
    <xf numFmtId="0" fontId="5" fillId="44" borderId="30" xfId="0" applyFont="1" applyFill="1" applyBorder="1" applyAlignment="1">
      <alignment horizontal="center"/>
    </xf>
    <xf numFmtId="0" fontId="5" fillId="18" borderId="25" xfId="0" applyFont="1" applyFill="1" applyBorder="1" applyAlignment="1">
      <alignment horizontal="center" vertical="center"/>
    </xf>
    <xf numFmtId="0" fontId="5" fillId="18" borderId="29" xfId="0" applyFont="1" applyFill="1" applyBorder="1" applyAlignment="1">
      <alignment horizontal="center" vertical="center"/>
    </xf>
    <xf numFmtId="0" fontId="10" fillId="44" borderId="11" xfId="0" applyFont="1" applyFill="1" applyBorder="1" applyAlignment="1">
      <alignment horizontal="center" vertical="center"/>
    </xf>
    <xf numFmtId="0" fontId="5" fillId="0" borderId="0" xfId="0" applyFont="1" applyBorder="1" applyAlignment="1">
      <alignment horizontal="justify" wrapText="1"/>
    </xf>
    <xf numFmtId="0" fontId="10" fillId="44" borderId="32" xfId="0" applyFont="1" applyFill="1" applyBorder="1" applyAlignment="1">
      <alignment horizontal="center" vertical="center"/>
    </xf>
    <xf numFmtId="0" fontId="10" fillId="0" borderId="52" xfId="0" applyFont="1" applyFill="1" applyBorder="1" applyAlignment="1">
      <alignment horizontal="center" vertical="justify"/>
    </xf>
    <xf numFmtId="0" fontId="10" fillId="0" borderId="53" xfId="0" applyFont="1" applyFill="1" applyBorder="1" applyAlignment="1">
      <alignment horizontal="center" vertical="justify"/>
    </xf>
    <xf numFmtId="0" fontId="10" fillId="0" borderId="54" xfId="0" applyFont="1" applyFill="1" applyBorder="1" applyAlignment="1">
      <alignment horizontal="center" vertical="justify"/>
    </xf>
    <xf numFmtId="0" fontId="10" fillId="0" borderId="72" xfId="0" applyFont="1" applyFill="1" applyBorder="1" applyAlignment="1">
      <alignment horizontal="center" vertical="justify"/>
    </xf>
    <xf numFmtId="0" fontId="10" fillId="0" borderId="64" xfId="0" applyFont="1" applyFill="1" applyBorder="1" applyAlignment="1">
      <alignment horizontal="center" vertical="justify"/>
    </xf>
    <xf numFmtId="0" fontId="10" fillId="0" borderId="34" xfId="0" applyFont="1" applyFill="1" applyBorder="1" applyAlignment="1">
      <alignment horizontal="center" vertical="justify"/>
    </xf>
    <xf numFmtId="0" fontId="57" fillId="42" borderId="11" xfId="0" applyFont="1" applyFill="1" applyBorder="1" applyAlignment="1">
      <alignment horizontal="center" vertical="justify"/>
    </xf>
    <xf numFmtId="0" fontId="57" fillId="42" borderId="44" xfId="0" applyFont="1" applyFill="1" applyBorder="1" applyAlignment="1">
      <alignment horizontal="center" vertical="center"/>
    </xf>
    <xf numFmtId="0" fontId="57" fillId="42" borderId="39" xfId="0" applyFont="1" applyFill="1" applyBorder="1" applyAlignment="1">
      <alignment horizontal="center" vertical="center"/>
    </xf>
    <xf numFmtId="0" fontId="57" fillId="42" borderId="49" xfId="0" applyFont="1" applyFill="1" applyBorder="1" applyAlignment="1">
      <alignment horizontal="center" vertical="center"/>
    </xf>
    <xf numFmtId="0" fontId="57" fillId="42" borderId="51" xfId="0" applyFont="1" applyFill="1" applyBorder="1" applyAlignment="1">
      <alignment horizontal="center" vertical="center"/>
    </xf>
    <xf numFmtId="0" fontId="5" fillId="0" borderId="0" xfId="0" applyFont="1" applyBorder="1" applyAlignment="1">
      <alignment horizontal="left" vertical="center" wrapText="1"/>
    </xf>
    <xf numFmtId="0" fontId="57" fillId="42" borderId="22" xfId="0" applyFont="1" applyFill="1" applyBorder="1" applyAlignment="1">
      <alignment horizontal="center" vertical="center"/>
    </xf>
    <xf numFmtId="0" fontId="57" fillId="42" borderId="26" xfId="0" applyFont="1" applyFill="1" applyBorder="1" applyAlignment="1">
      <alignment horizontal="center" vertical="center"/>
    </xf>
    <xf numFmtId="0" fontId="57" fillId="42" borderId="26" xfId="0" applyFont="1" applyFill="1" applyBorder="1" applyAlignment="1">
      <alignment horizontal="center"/>
    </xf>
    <xf numFmtId="0" fontId="5" fillId="0" borderId="40" xfId="0" applyFont="1" applyBorder="1" applyAlignment="1">
      <alignment horizontal="left" vertical="justify"/>
    </xf>
    <xf numFmtId="0" fontId="3" fillId="38" borderId="22" xfId="0" applyFont="1" applyFill="1" applyBorder="1" applyAlignment="1">
      <alignment horizontal="center" vertical="center"/>
    </xf>
    <xf numFmtId="0" fontId="3" fillId="38" borderId="32" xfId="0" applyFont="1" applyFill="1" applyBorder="1" applyAlignment="1">
      <alignment horizontal="center" vertical="center"/>
    </xf>
    <xf numFmtId="0" fontId="3" fillId="38" borderId="26" xfId="0" applyFont="1" applyFill="1" applyBorder="1" applyAlignment="1">
      <alignment horizontal="center" vertical="center"/>
    </xf>
    <xf numFmtId="0" fontId="3" fillId="38" borderId="44" xfId="0" applyFont="1" applyFill="1" applyBorder="1" applyAlignment="1">
      <alignment horizontal="center" vertical="center"/>
    </xf>
    <xf numFmtId="0" fontId="3" fillId="38" borderId="39" xfId="0" applyFont="1" applyFill="1" applyBorder="1" applyAlignment="1">
      <alignment horizontal="center" vertical="center"/>
    </xf>
    <xf numFmtId="0" fontId="3" fillId="38" borderId="49" xfId="0" applyFont="1" applyFill="1" applyBorder="1" applyAlignment="1">
      <alignment horizontal="center" vertical="center"/>
    </xf>
    <xf numFmtId="0" fontId="3" fillId="38" borderId="51" xfId="0" applyFont="1" applyFill="1" applyBorder="1" applyAlignment="1">
      <alignment horizontal="center" vertical="center"/>
    </xf>
    <xf numFmtId="0" fontId="0" fillId="0" borderId="49" xfId="0" applyBorder="1" applyAlignment="1">
      <alignment horizontal="center" vertical="center"/>
    </xf>
    <xf numFmtId="0" fontId="0" fillId="0" borderId="51" xfId="0" applyBorder="1" applyAlignment="1">
      <alignment horizontal="center" vertical="center"/>
    </xf>
    <xf numFmtId="0" fontId="3" fillId="38" borderId="40" xfId="0" applyFont="1" applyFill="1" applyBorder="1" applyAlignment="1">
      <alignment horizontal="center" vertical="center"/>
    </xf>
    <xf numFmtId="0" fontId="3" fillId="0" borderId="40" xfId="0" applyFont="1" applyBorder="1" applyAlignment="1">
      <alignment horizontal="left" vertical="top" wrapText="1"/>
    </xf>
    <xf numFmtId="0" fontId="3" fillId="0" borderId="40" xfId="0" applyFont="1" applyBorder="1" applyAlignment="1">
      <alignment horizontal="left" vertical="center" wrapText="1"/>
    </xf>
    <xf numFmtId="1" fontId="10" fillId="0" borderId="76" xfId="0" applyNumberFormat="1" applyFont="1" applyBorder="1" applyAlignment="1">
      <alignment horizontal="center" vertical="center"/>
    </xf>
    <xf numFmtId="1" fontId="10" fillId="0" borderId="27" xfId="0" applyNumberFormat="1" applyFont="1" applyBorder="1" applyAlignment="1">
      <alignment horizontal="center" vertical="center"/>
    </xf>
    <xf numFmtId="0" fontId="3" fillId="33" borderId="22" xfId="0" applyFont="1" applyFill="1" applyBorder="1" applyAlignment="1">
      <alignment horizontal="center"/>
    </xf>
    <xf numFmtId="0" fontId="3" fillId="33" borderId="32" xfId="0" applyFont="1" applyFill="1" applyBorder="1" applyAlignment="1">
      <alignment horizontal="center"/>
    </xf>
    <xf numFmtId="0" fontId="3" fillId="33" borderId="26" xfId="0" applyFont="1" applyFill="1" applyBorder="1" applyAlignment="1">
      <alignment horizontal="center"/>
    </xf>
    <xf numFmtId="0" fontId="4" fillId="33" borderId="25"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30" xfId="0" applyFont="1" applyFill="1" applyBorder="1" applyAlignment="1">
      <alignment horizontal="center" vertical="center"/>
    </xf>
    <xf numFmtId="0" fontId="10" fillId="0" borderId="16" xfId="0" applyFont="1" applyBorder="1" applyAlignment="1">
      <alignment horizontal="center" vertical="center"/>
    </xf>
    <xf numFmtId="1" fontId="10" fillId="0" borderId="16" xfId="0" applyNumberFormat="1" applyFont="1" applyBorder="1" applyAlignment="1">
      <alignment horizontal="center" vertical="center"/>
    </xf>
    <xf numFmtId="1" fontId="10" fillId="0" borderId="28" xfId="0" applyNumberFormat="1" applyFont="1" applyBorder="1" applyAlignment="1">
      <alignment horizontal="center" vertical="center"/>
    </xf>
    <xf numFmtId="0" fontId="3" fillId="33" borderId="22" xfId="0" applyFont="1" applyFill="1" applyBorder="1" applyAlignment="1">
      <alignment horizontal="left" vertical="center" wrapText="1"/>
    </xf>
    <xf numFmtId="0" fontId="3" fillId="33" borderId="32" xfId="0" applyFont="1" applyFill="1" applyBorder="1" applyAlignment="1">
      <alignment horizontal="left" vertical="center" wrapText="1"/>
    </xf>
    <xf numFmtId="49" fontId="3" fillId="33" borderId="10" xfId="0" applyNumberFormat="1" applyFont="1" applyFill="1" applyBorder="1" applyAlignment="1">
      <alignment horizontal="left" vertical="center"/>
    </xf>
    <xf numFmtId="49" fontId="3" fillId="33" borderId="18" xfId="0" applyNumberFormat="1" applyFont="1" applyFill="1" applyBorder="1" applyAlignment="1">
      <alignment horizontal="left" vertical="center"/>
    </xf>
    <xf numFmtId="49" fontId="10" fillId="0" borderId="18" xfId="0" applyNumberFormat="1" applyFont="1" applyBorder="1" applyAlignment="1">
      <alignment horizontal="left" vertical="center"/>
    </xf>
    <xf numFmtId="49" fontId="10" fillId="0" borderId="19" xfId="0" applyNumberFormat="1" applyFont="1" applyBorder="1" applyAlignment="1">
      <alignment horizontal="left" vertical="center"/>
    </xf>
    <xf numFmtId="49" fontId="3" fillId="33" borderId="12" xfId="0" applyNumberFormat="1" applyFont="1" applyFill="1" applyBorder="1" applyAlignment="1">
      <alignment horizontal="left" vertical="center"/>
    </xf>
    <xf numFmtId="49" fontId="3" fillId="33" borderId="13" xfId="0" applyNumberFormat="1" applyFont="1" applyFill="1" applyBorder="1" applyAlignment="1">
      <alignment horizontal="left" vertical="center"/>
    </xf>
    <xf numFmtId="49" fontId="10" fillId="0" borderId="13" xfId="0" applyNumberFormat="1" applyFont="1" applyBorder="1" applyAlignment="1">
      <alignment horizontal="left" vertical="center"/>
    </xf>
    <xf numFmtId="49" fontId="10" fillId="0" borderId="15" xfId="0" applyNumberFormat="1" applyFont="1" applyBorder="1" applyAlignment="1">
      <alignment horizontal="left" vertical="center"/>
    </xf>
    <xf numFmtId="49" fontId="3" fillId="33" borderId="14" xfId="0" applyNumberFormat="1" applyFont="1" applyFill="1" applyBorder="1" applyAlignment="1">
      <alignment horizontal="left" vertical="center"/>
    </xf>
    <xf numFmtId="49" fontId="3" fillId="33" borderId="16" xfId="0" applyNumberFormat="1" applyFont="1" applyFill="1" applyBorder="1" applyAlignment="1">
      <alignment horizontal="left" vertical="center"/>
    </xf>
    <xf numFmtId="49" fontId="10" fillId="0" borderId="16" xfId="0" applyNumberFormat="1" applyFont="1" applyBorder="1" applyAlignment="1">
      <alignment horizontal="left" vertical="center"/>
    </xf>
    <xf numFmtId="49" fontId="10" fillId="0" borderId="17" xfId="0" applyNumberFormat="1" applyFont="1" applyBorder="1" applyAlignment="1">
      <alignment horizontal="left" vertical="center"/>
    </xf>
    <xf numFmtId="0" fontId="9" fillId="45" borderId="0" xfId="0" applyFont="1" applyFill="1" applyAlignment="1">
      <alignment horizontal="center"/>
    </xf>
    <xf numFmtId="49" fontId="10" fillId="0" borderId="13" xfId="0" applyNumberFormat="1" applyFont="1" applyBorder="1" applyAlignment="1">
      <alignment horizontal="center" vertical="center"/>
    </xf>
    <xf numFmtId="49" fontId="10" fillId="0" borderId="15" xfId="0" applyNumberFormat="1" applyFont="1" applyBorder="1" applyAlignment="1">
      <alignment horizontal="center" vertical="center"/>
    </xf>
    <xf numFmtId="0" fontId="3" fillId="33" borderId="11" xfId="0" applyFont="1" applyFill="1" applyBorder="1" applyAlignment="1">
      <alignment horizontal="left" vertical="center"/>
    </xf>
    <xf numFmtId="0" fontId="4" fillId="0" borderId="11" xfId="0" applyFont="1" applyBorder="1" applyAlignment="1">
      <alignment horizontal="left" vertical="center"/>
    </xf>
    <xf numFmtId="0" fontId="3" fillId="0" borderId="11" xfId="0" applyFont="1" applyBorder="1" applyAlignment="1">
      <alignment horizontal="center" vertical="center"/>
    </xf>
    <xf numFmtId="0" fontId="3" fillId="33" borderId="11" xfId="0" applyFont="1" applyFill="1" applyBorder="1" applyAlignment="1">
      <alignment horizontal="center"/>
    </xf>
    <xf numFmtId="0" fontId="3" fillId="33" borderId="22"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4" fillId="0" borderId="20" xfId="0" applyFont="1" applyBorder="1" applyAlignment="1">
      <alignment horizontal="center"/>
    </xf>
    <xf numFmtId="0" fontId="4" fillId="0" borderId="21" xfId="0" applyFont="1" applyBorder="1" applyAlignment="1">
      <alignment horizontal="center"/>
    </xf>
    <xf numFmtId="0" fontId="3" fillId="33" borderId="26" xfId="0" applyFont="1" applyFill="1" applyBorder="1" applyAlignment="1">
      <alignment horizontal="left" vertical="center" wrapText="1"/>
    </xf>
    <xf numFmtId="49" fontId="4" fillId="0" borderId="12" xfId="0" applyNumberFormat="1" applyFont="1" applyBorder="1" applyAlignment="1">
      <alignment horizontal="justify" vertical="center"/>
    </xf>
    <xf numFmtId="49" fontId="4" fillId="0" borderId="13" xfId="0" applyNumberFormat="1" applyFont="1" applyBorder="1" applyAlignment="1">
      <alignment horizontal="justify" vertical="center"/>
    </xf>
    <xf numFmtId="49" fontId="4" fillId="0" borderId="15" xfId="0" applyNumberFormat="1" applyFont="1" applyBorder="1" applyAlignment="1">
      <alignment horizontal="justify" vertical="center"/>
    </xf>
    <xf numFmtId="0" fontId="3" fillId="33" borderId="78" xfId="0" applyFont="1" applyFill="1" applyBorder="1" applyAlignment="1">
      <alignment horizontal="center"/>
    </xf>
    <xf numFmtId="0" fontId="3" fillId="33" borderId="77" xfId="0" applyFont="1" applyFill="1" applyBorder="1" applyAlignment="1">
      <alignment horizontal="center"/>
    </xf>
    <xf numFmtId="0" fontId="3" fillId="33" borderId="79" xfId="0" applyFont="1" applyFill="1" applyBorder="1" applyAlignment="1">
      <alignment horizontal="center"/>
    </xf>
    <xf numFmtId="49" fontId="4" fillId="0" borderId="10" xfId="0" applyNumberFormat="1" applyFont="1" applyBorder="1" applyAlignment="1">
      <alignment horizontal="justify" vertical="center"/>
    </xf>
    <xf numFmtId="49" fontId="4" fillId="0" borderId="18" xfId="0" applyNumberFormat="1" applyFont="1" applyBorder="1" applyAlignment="1">
      <alignment horizontal="justify" vertical="center"/>
    </xf>
    <xf numFmtId="49" fontId="4" fillId="0" borderId="19" xfId="0" applyNumberFormat="1" applyFont="1" applyBorder="1" applyAlignment="1">
      <alignment horizontal="justify" vertical="center"/>
    </xf>
    <xf numFmtId="49" fontId="4" fillId="0" borderId="14" xfId="0" applyNumberFormat="1" applyFont="1" applyBorder="1" applyAlignment="1">
      <alignment horizontal="justify" vertical="center"/>
    </xf>
    <xf numFmtId="49" fontId="4" fillId="0" borderId="16" xfId="0" applyNumberFormat="1" applyFont="1" applyBorder="1" applyAlignment="1">
      <alignment horizontal="justify" vertical="center"/>
    </xf>
    <xf numFmtId="49" fontId="4" fillId="0" borderId="17" xfId="0" applyNumberFormat="1" applyFont="1" applyBorder="1" applyAlignment="1">
      <alignment horizontal="justify" vertical="center"/>
    </xf>
    <xf numFmtId="0" fontId="2" fillId="33" borderId="11" xfId="0" applyFont="1" applyFill="1" applyBorder="1" applyAlignment="1">
      <alignment horizontal="center" vertical="center"/>
    </xf>
    <xf numFmtId="0" fontId="2" fillId="33" borderId="22" xfId="0" applyFont="1" applyFill="1" applyBorder="1" applyAlignment="1">
      <alignment horizontal="center"/>
    </xf>
    <xf numFmtId="0" fontId="2" fillId="33" borderId="26" xfId="0" applyFont="1" applyFill="1" applyBorder="1" applyAlignment="1">
      <alignment horizontal="center"/>
    </xf>
    <xf numFmtId="0" fontId="3" fillId="34" borderId="44" xfId="0" applyFont="1" applyFill="1" applyBorder="1" applyAlignment="1">
      <alignment horizontal="center" vertical="center"/>
    </xf>
    <xf numFmtId="0" fontId="3" fillId="34" borderId="40" xfId="0" applyFont="1" applyFill="1" applyBorder="1" applyAlignment="1">
      <alignment horizontal="center" vertical="center"/>
    </xf>
    <xf numFmtId="0" fontId="3" fillId="34" borderId="39" xfId="0" applyFont="1" applyFill="1" applyBorder="1" applyAlignment="1">
      <alignment horizontal="center" vertical="center"/>
    </xf>
    <xf numFmtId="0" fontId="3" fillId="34" borderId="49" xfId="0" applyFont="1" applyFill="1" applyBorder="1" applyAlignment="1">
      <alignment horizontal="center" vertical="center"/>
    </xf>
    <xf numFmtId="0" fontId="3" fillId="34" borderId="30" xfId="0" applyFont="1" applyFill="1" applyBorder="1" applyAlignment="1">
      <alignment horizontal="center" vertical="center"/>
    </xf>
    <xf numFmtId="0" fontId="3" fillId="34" borderId="51" xfId="0" applyFont="1" applyFill="1" applyBorder="1" applyAlignment="1">
      <alignment horizontal="center" vertical="center"/>
    </xf>
    <xf numFmtId="0" fontId="3" fillId="34" borderId="25" xfId="0" applyFont="1" applyFill="1" applyBorder="1" applyAlignment="1">
      <alignment horizontal="center" vertical="center"/>
    </xf>
    <xf numFmtId="0" fontId="3" fillId="34" borderId="50" xfId="0" applyFont="1" applyFill="1" applyBorder="1" applyAlignment="1">
      <alignment horizontal="center" vertical="center"/>
    </xf>
    <xf numFmtId="0" fontId="3" fillId="34" borderId="29" xfId="0" applyFont="1" applyFill="1" applyBorder="1" applyAlignment="1">
      <alignment horizontal="center" vertical="center"/>
    </xf>
    <xf numFmtId="0" fontId="4" fillId="34" borderId="51" xfId="0" applyFont="1" applyFill="1" applyBorder="1" applyAlignment="1">
      <alignment horizontal="center" vertical="center"/>
    </xf>
    <xf numFmtId="0" fontId="5" fillId="0" borderId="0" xfId="0" applyFont="1" applyAlignment="1">
      <alignment horizontal="justify"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34" borderId="22" xfId="0" applyFont="1" applyFill="1" applyBorder="1" applyAlignment="1">
      <alignment horizontal="center"/>
    </xf>
    <xf numFmtId="0" fontId="3" fillId="34" borderId="32" xfId="0" applyFont="1" applyFill="1" applyBorder="1" applyAlignment="1">
      <alignment horizontal="center"/>
    </xf>
    <xf numFmtId="0" fontId="3" fillId="34" borderId="26" xfId="0" applyFont="1" applyFill="1" applyBorder="1" applyAlignment="1">
      <alignment horizontal="center"/>
    </xf>
    <xf numFmtId="0" fontId="10" fillId="33" borderId="22" xfId="0" applyFont="1" applyFill="1" applyBorder="1" applyAlignment="1">
      <alignment horizontal="center"/>
    </xf>
    <xf numFmtId="0" fontId="10" fillId="33" borderId="32" xfId="0" applyFont="1" applyFill="1" applyBorder="1" applyAlignment="1">
      <alignment horizontal="center"/>
    </xf>
    <xf numFmtId="0" fontId="10" fillId="33" borderId="26" xfId="0" applyFont="1" applyFill="1" applyBorder="1" applyAlignment="1">
      <alignment horizontal="center"/>
    </xf>
    <xf numFmtId="0" fontId="5" fillId="33" borderId="11" xfId="0" applyFont="1" applyFill="1" applyBorder="1" applyAlignment="1">
      <alignment horizontal="center" vertical="center"/>
    </xf>
    <xf numFmtId="0" fontId="3" fillId="34" borderId="11" xfId="0" applyFont="1" applyFill="1" applyBorder="1" applyAlignment="1">
      <alignment horizontal="justify" vertical="center"/>
    </xf>
    <xf numFmtId="0" fontId="4" fillId="33" borderId="22" xfId="0" applyFont="1" applyFill="1" applyBorder="1" applyAlignment="1">
      <alignment horizontal="center"/>
    </xf>
    <xf numFmtId="0" fontId="4" fillId="33" borderId="32" xfId="0" applyFont="1" applyFill="1" applyBorder="1" applyAlignment="1">
      <alignment horizontal="center"/>
    </xf>
    <xf numFmtId="0" fontId="4" fillId="33" borderId="26" xfId="0" applyFont="1" applyFill="1" applyBorder="1" applyAlignment="1">
      <alignment horizontal="center"/>
    </xf>
    <xf numFmtId="0" fontId="3" fillId="0" borderId="0" xfId="0" applyFont="1" applyFill="1" applyBorder="1" applyAlignment="1">
      <alignment horizontal="left" vertical="top"/>
    </xf>
    <xf numFmtId="0" fontId="4" fillId="0" borderId="77" xfId="0" applyFont="1" applyBorder="1" applyAlignment="1">
      <alignment horizontal="center" vertical="center"/>
    </xf>
    <xf numFmtId="0" fontId="4" fillId="0" borderId="35" xfId="0" applyFont="1" applyBorder="1" applyAlignment="1">
      <alignment horizontal="center" vertical="center"/>
    </xf>
    <xf numFmtId="0" fontId="4" fillId="0" borderId="77" xfId="0" applyFont="1" applyFill="1" applyBorder="1" applyAlignment="1">
      <alignment horizontal="center" vertical="center"/>
    </xf>
    <xf numFmtId="0" fontId="4" fillId="0" borderId="35"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457200</xdr:colOff>
      <xdr:row>229</xdr:row>
      <xdr:rowOff>0</xdr:rowOff>
    </xdr:from>
    <xdr:to>
      <xdr:col>17</xdr:col>
      <xdr:colOff>133350</xdr:colOff>
      <xdr:row>229</xdr:row>
      <xdr:rowOff>0</xdr:rowOff>
    </xdr:to>
    <xdr:sp>
      <xdr:nvSpPr>
        <xdr:cNvPr id="1" name="Text Box 2"/>
        <xdr:cNvSpPr txBox="1">
          <a:spLocks noChangeArrowheads="1"/>
        </xdr:cNvSpPr>
      </xdr:nvSpPr>
      <xdr:spPr>
        <a:xfrm>
          <a:off x="13525500" y="51177825"/>
          <a:ext cx="1704975"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14</xdr:col>
      <xdr:colOff>457200</xdr:colOff>
      <xdr:row>229</xdr:row>
      <xdr:rowOff>0</xdr:rowOff>
    </xdr:from>
    <xdr:to>
      <xdr:col>17</xdr:col>
      <xdr:colOff>133350</xdr:colOff>
      <xdr:row>229</xdr:row>
      <xdr:rowOff>0</xdr:rowOff>
    </xdr:to>
    <xdr:sp>
      <xdr:nvSpPr>
        <xdr:cNvPr id="2" name="Text Box 3"/>
        <xdr:cNvSpPr txBox="1">
          <a:spLocks noChangeArrowheads="1"/>
        </xdr:cNvSpPr>
      </xdr:nvSpPr>
      <xdr:spPr>
        <a:xfrm>
          <a:off x="13525500" y="51177825"/>
          <a:ext cx="1704975"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14</xdr:col>
      <xdr:colOff>457200</xdr:colOff>
      <xdr:row>229</xdr:row>
      <xdr:rowOff>0</xdr:rowOff>
    </xdr:from>
    <xdr:to>
      <xdr:col>17</xdr:col>
      <xdr:colOff>133350</xdr:colOff>
      <xdr:row>229</xdr:row>
      <xdr:rowOff>0</xdr:rowOff>
    </xdr:to>
    <xdr:sp>
      <xdr:nvSpPr>
        <xdr:cNvPr id="3" name="Text Box 4"/>
        <xdr:cNvSpPr txBox="1">
          <a:spLocks noChangeArrowheads="1"/>
        </xdr:cNvSpPr>
      </xdr:nvSpPr>
      <xdr:spPr>
        <a:xfrm>
          <a:off x="13525500" y="51177825"/>
          <a:ext cx="1704975"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14</xdr:col>
      <xdr:colOff>457200</xdr:colOff>
      <xdr:row>229</xdr:row>
      <xdr:rowOff>0</xdr:rowOff>
    </xdr:from>
    <xdr:to>
      <xdr:col>17</xdr:col>
      <xdr:colOff>133350</xdr:colOff>
      <xdr:row>229</xdr:row>
      <xdr:rowOff>0</xdr:rowOff>
    </xdr:to>
    <xdr:sp>
      <xdr:nvSpPr>
        <xdr:cNvPr id="4" name="Text Box 5"/>
        <xdr:cNvSpPr txBox="1">
          <a:spLocks noChangeArrowheads="1"/>
        </xdr:cNvSpPr>
      </xdr:nvSpPr>
      <xdr:spPr>
        <a:xfrm>
          <a:off x="13525500" y="51177825"/>
          <a:ext cx="1704975"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14</xdr:col>
      <xdr:colOff>457200</xdr:colOff>
      <xdr:row>229</xdr:row>
      <xdr:rowOff>0</xdr:rowOff>
    </xdr:from>
    <xdr:to>
      <xdr:col>17</xdr:col>
      <xdr:colOff>133350</xdr:colOff>
      <xdr:row>229</xdr:row>
      <xdr:rowOff>0</xdr:rowOff>
    </xdr:to>
    <xdr:sp>
      <xdr:nvSpPr>
        <xdr:cNvPr id="5" name="Text Box 6"/>
        <xdr:cNvSpPr txBox="1">
          <a:spLocks noChangeArrowheads="1"/>
        </xdr:cNvSpPr>
      </xdr:nvSpPr>
      <xdr:spPr>
        <a:xfrm>
          <a:off x="13525500" y="51177825"/>
          <a:ext cx="1704975"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14</xdr:col>
      <xdr:colOff>457200</xdr:colOff>
      <xdr:row>229</xdr:row>
      <xdr:rowOff>0</xdr:rowOff>
    </xdr:from>
    <xdr:to>
      <xdr:col>17</xdr:col>
      <xdr:colOff>133350</xdr:colOff>
      <xdr:row>229</xdr:row>
      <xdr:rowOff>0</xdr:rowOff>
    </xdr:to>
    <xdr:sp>
      <xdr:nvSpPr>
        <xdr:cNvPr id="6" name="Text Box 7"/>
        <xdr:cNvSpPr txBox="1">
          <a:spLocks noChangeArrowheads="1"/>
        </xdr:cNvSpPr>
      </xdr:nvSpPr>
      <xdr:spPr>
        <a:xfrm>
          <a:off x="13525500" y="51177825"/>
          <a:ext cx="1704975"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14</xdr:col>
      <xdr:colOff>457200</xdr:colOff>
      <xdr:row>229</xdr:row>
      <xdr:rowOff>0</xdr:rowOff>
    </xdr:from>
    <xdr:to>
      <xdr:col>17</xdr:col>
      <xdr:colOff>133350</xdr:colOff>
      <xdr:row>229</xdr:row>
      <xdr:rowOff>0</xdr:rowOff>
    </xdr:to>
    <xdr:sp>
      <xdr:nvSpPr>
        <xdr:cNvPr id="7" name="Text Box 8"/>
        <xdr:cNvSpPr txBox="1">
          <a:spLocks noChangeArrowheads="1"/>
        </xdr:cNvSpPr>
      </xdr:nvSpPr>
      <xdr:spPr>
        <a:xfrm>
          <a:off x="13525500" y="51177825"/>
          <a:ext cx="1704975"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14</xdr:col>
      <xdr:colOff>457200</xdr:colOff>
      <xdr:row>229</xdr:row>
      <xdr:rowOff>0</xdr:rowOff>
    </xdr:from>
    <xdr:to>
      <xdr:col>17</xdr:col>
      <xdr:colOff>133350</xdr:colOff>
      <xdr:row>229</xdr:row>
      <xdr:rowOff>0</xdr:rowOff>
    </xdr:to>
    <xdr:sp>
      <xdr:nvSpPr>
        <xdr:cNvPr id="8" name="Text Box 9"/>
        <xdr:cNvSpPr txBox="1">
          <a:spLocks noChangeArrowheads="1"/>
        </xdr:cNvSpPr>
      </xdr:nvSpPr>
      <xdr:spPr>
        <a:xfrm>
          <a:off x="13525500" y="51177825"/>
          <a:ext cx="1704975"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14</xdr:col>
      <xdr:colOff>457200</xdr:colOff>
      <xdr:row>229</xdr:row>
      <xdr:rowOff>0</xdr:rowOff>
    </xdr:from>
    <xdr:to>
      <xdr:col>17</xdr:col>
      <xdr:colOff>133350</xdr:colOff>
      <xdr:row>229</xdr:row>
      <xdr:rowOff>0</xdr:rowOff>
    </xdr:to>
    <xdr:sp>
      <xdr:nvSpPr>
        <xdr:cNvPr id="9" name="Text Box 10"/>
        <xdr:cNvSpPr txBox="1">
          <a:spLocks noChangeArrowheads="1"/>
        </xdr:cNvSpPr>
      </xdr:nvSpPr>
      <xdr:spPr>
        <a:xfrm>
          <a:off x="13525500" y="51177825"/>
          <a:ext cx="1704975"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44</xdr:row>
      <xdr:rowOff>0</xdr:rowOff>
    </xdr:from>
    <xdr:to>
      <xdr:col>20</xdr:col>
      <xdr:colOff>0</xdr:colOff>
      <xdr:row>44</xdr:row>
      <xdr:rowOff>0</xdr:rowOff>
    </xdr:to>
    <xdr:sp>
      <xdr:nvSpPr>
        <xdr:cNvPr id="10" name="Text Box 11"/>
        <xdr:cNvSpPr txBox="1">
          <a:spLocks noChangeArrowheads="1"/>
        </xdr:cNvSpPr>
      </xdr:nvSpPr>
      <xdr:spPr>
        <a:xfrm>
          <a:off x="14811375" y="9667875"/>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44</xdr:row>
      <xdr:rowOff>0</xdr:rowOff>
    </xdr:from>
    <xdr:to>
      <xdr:col>20</xdr:col>
      <xdr:colOff>0</xdr:colOff>
      <xdr:row>44</xdr:row>
      <xdr:rowOff>0</xdr:rowOff>
    </xdr:to>
    <xdr:sp>
      <xdr:nvSpPr>
        <xdr:cNvPr id="11" name="Text Box 12"/>
        <xdr:cNvSpPr txBox="1">
          <a:spLocks noChangeArrowheads="1"/>
        </xdr:cNvSpPr>
      </xdr:nvSpPr>
      <xdr:spPr>
        <a:xfrm>
          <a:off x="14811375" y="9667875"/>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44</xdr:row>
      <xdr:rowOff>0</xdr:rowOff>
    </xdr:from>
    <xdr:to>
      <xdr:col>20</xdr:col>
      <xdr:colOff>0</xdr:colOff>
      <xdr:row>44</xdr:row>
      <xdr:rowOff>0</xdr:rowOff>
    </xdr:to>
    <xdr:sp>
      <xdr:nvSpPr>
        <xdr:cNvPr id="12" name="Text Box 13"/>
        <xdr:cNvSpPr txBox="1">
          <a:spLocks noChangeArrowheads="1"/>
        </xdr:cNvSpPr>
      </xdr:nvSpPr>
      <xdr:spPr>
        <a:xfrm>
          <a:off x="14811375" y="9667875"/>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44</xdr:row>
      <xdr:rowOff>0</xdr:rowOff>
    </xdr:from>
    <xdr:to>
      <xdr:col>20</xdr:col>
      <xdr:colOff>0</xdr:colOff>
      <xdr:row>44</xdr:row>
      <xdr:rowOff>0</xdr:rowOff>
    </xdr:to>
    <xdr:sp>
      <xdr:nvSpPr>
        <xdr:cNvPr id="13" name="Text Box 14"/>
        <xdr:cNvSpPr txBox="1">
          <a:spLocks noChangeArrowheads="1"/>
        </xdr:cNvSpPr>
      </xdr:nvSpPr>
      <xdr:spPr>
        <a:xfrm>
          <a:off x="14811375" y="9667875"/>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44</xdr:row>
      <xdr:rowOff>0</xdr:rowOff>
    </xdr:from>
    <xdr:to>
      <xdr:col>20</xdr:col>
      <xdr:colOff>0</xdr:colOff>
      <xdr:row>44</xdr:row>
      <xdr:rowOff>0</xdr:rowOff>
    </xdr:to>
    <xdr:sp>
      <xdr:nvSpPr>
        <xdr:cNvPr id="14" name="Text Box 15"/>
        <xdr:cNvSpPr txBox="1">
          <a:spLocks noChangeArrowheads="1"/>
        </xdr:cNvSpPr>
      </xdr:nvSpPr>
      <xdr:spPr>
        <a:xfrm>
          <a:off x="14811375" y="9667875"/>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44</xdr:row>
      <xdr:rowOff>0</xdr:rowOff>
    </xdr:from>
    <xdr:to>
      <xdr:col>20</xdr:col>
      <xdr:colOff>0</xdr:colOff>
      <xdr:row>44</xdr:row>
      <xdr:rowOff>0</xdr:rowOff>
    </xdr:to>
    <xdr:sp>
      <xdr:nvSpPr>
        <xdr:cNvPr id="15" name="Text Box 16"/>
        <xdr:cNvSpPr txBox="1">
          <a:spLocks noChangeArrowheads="1"/>
        </xdr:cNvSpPr>
      </xdr:nvSpPr>
      <xdr:spPr>
        <a:xfrm>
          <a:off x="14811375" y="9667875"/>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44</xdr:row>
      <xdr:rowOff>0</xdr:rowOff>
    </xdr:from>
    <xdr:to>
      <xdr:col>20</xdr:col>
      <xdr:colOff>0</xdr:colOff>
      <xdr:row>44</xdr:row>
      <xdr:rowOff>0</xdr:rowOff>
    </xdr:to>
    <xdr:sp>
      <xdr:nvSpPr>
        <xdr:cNvPr id="16" name="Text Box 17"/>
        <xdr:cNvSpPr txBox="1">
          <a:spLocks noChangeArrowheads="1"/>
        </xdr:cNvSpPr>
      </xdr:nvSpPr>
      <xdr:spPr>
        <a:xfrm>
          <a:off x="14811375" y="9667875"/>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44</xdr:row>
      <xdr:rowOff>0</xdr:rowOff>
    </xdr:from>
    <xdr:to>
      <xdr:col>20</xdr:col>
      <xdr:colOff>0</xdr:colOff>
      <xdr:row>44</xdr:row>
      <xdr:rowOff>0</xdr:rowOff>
    </xdr:to>
    <xdr:sp>
      <xdr:nvSpPr>
        <xdr:cNvPr id="17" name="Text Box 18"/>
        <xdr:cNvSpPr txBox="1">
          <a:spLocks noChangeArrowheads="1"/>
        </xdr:cNvSpPr>
      </xdr:nvSpPr>
      <xdr:spPr>
        <a:xfrm>
          <a:off x="14811375" y="9667875"/>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44</xdr:row>
      <xdr:rowOff>0</xdr:rowOff>
    </xdr:from>
    <xdr:to>
      <xdr:col>20</xdr:col>
      <xdr:colOff>0</xdr:colOff>
      <xdr:row>44</xdr:row>
      <xdr:rowOff>0</xdr:rowOff>
    </xdr:to>
    <xdr:sp>
      <xdr:nvSpPr>
        <xdr:cNvPr id="18" name="Text Box 19"/>
        <xdr:cNvSpPr txBox="1">
          <a:spLocks noChangeArrowheads="1"/>
        </xdr:cNvSpPr>
      </xdr:nvSpPr>
      <xdr:spPr>
        <a:xfrm>
          <a:off x="14811375" y="9667875"/>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0</xdr:col>
      <xdr:colOff>142875</xdr:colOff>
      <xdr:row>0</xdr:row>
      <xdr:rowOff>104775</xdr:rowOff>
    </xdr:from>
    <xdr:to>
      <xdr:col>0</xdr:col>
      <xdr:colOff>2466975</xdr:colOff>
      <xdr:row>4</xdr:row>
      <xdr:rowOff>142875</xdr:rowOff>
    </xdr:to>
    <xdr:pic>
      <xdr:nvPicPr>
        <xdr:cNvPr id="19" name="Picture 20" descr="Logo Pifi"/>
        <xdr:cNvPicPr preferRelativeResize="1">
          <a:picLocks noChangeAspect="1"/>
        </xdr:cNvPicPr>
      </xdr:nvPicPr>
      <xdr:blipFill>
        <a:blip r:embed="rId1"/>
        <a:stretch>
          <a:fillRect/>
        </a:stretch>
      </xdr:blipFill>
      <xdr:spPr>
        <a:xfrm>
          <a:off x="142875" y="104775"/>
          <a:ext cx="2324100" cy="876300"/>
        </a:xfrm>
        <a:prstGeom prst="rect">
          <a:avLst/>
        </a:prstGeom>
        <a:noFill/>
        <a:ln w="9525" cmpd="sng">
          <a:noFill/>
        </a:ln>
      </xdr:spPr>
    </xdr:pic>
    <xdr:clientData/>
  </xdr:twoCellAnchor>
  <xdr:twoCellAnchor>
    <xdr:from>
      <xdr:col>1</xdr:col>
      <xdr:colOff>0</xdr:colOff>
      <xdr:row>212</xdr:row>
      <xdr:rowOff>0</xdr:rowOff>
    </xdr:from>
    <xdr:to>
      <xdr:col>4</xdr:col>
      <xdr:colOff>133350</xdr:colOff>
      <xdr:row>212</xdr:row>
      <xdr:rowOff>0</xdr:rowOff>
    </xdr:to>
    <xdr:sp>
      <xdr:nvSpPr>
        <xdr:cNvPr id="20" name="Text Box 22"/>
        <xdr:cNvSpPr txBox="1">
          <a:spLocks noChangeArrowheads="1"/>
        </xdr:cNvSpPr>
      </xdr:nvSpPr>
      <xdr:spPr>
        <a:xfrm>
          <a:off x="4267200" y="46405800"/>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212</xdr:row>
      <xdr:rowOff>0</xdr:rowOff>
    </xdr:from>
    <xdr:to>
      <xdr:col>4</xdr:col>
      <xdr:colOff>133350</xdr:colOff>
      <xdr:row>212</xdr:row>
      <xdr:rowOff>0</xdr:rowOff>
    </xdr:to>
    <xdr:sp>
      <xdr:nvSpPr>
        <xdr:cNvPr id="21" name="Text Box 23"/>
        <xdr:cNvSpPr txBox="1">
          <a:spLocks noChangeArrowheads="1"/>
        </xdr:cNvSpPr>
      </xdr:nvSpPr>
      <xdr:spPr>
        <a:xfrm>
          <a:off x="4267200" y="46405800"/>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212</xdr:row>
      <xdr:rowOff>0</xdr:rowOff>
    </xdr:from>
    <xdr:to>
      <xdr:col>4</xdr:col>
      <xdr:colOff>133350</xdr:colOff>
      <xdr:row>212</xdr:row>
      <xdr:rowOff>0</xdr:rowOff>
    </xdr:to>
    <xdr:sp>
      <xdr:nvSpPr>
        <xdr:cNvPr id="22" name="Text Box 24"/>
        <xdr:cNvSpPr txBox="1">
          <a:spLocks noChangeArrowheads="1"/>
        </xdr:cNvSpPr>
      </xdr:nvSpPr>
      <xdr:spPr>
        <a:xfrm>
          <a:off x="4267200" y="46405800"/>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212</xdr:row>
      <xdr:rowOff>0</xdr:rowOff>
    </xdr:from>
    <xdr:to>
      <xdr:col>4</xdr:col>
      <xdr:colOff>133350</xdr:colOff>
      <xdr:row>212</xdr:row>
      <xdr:rowOff>0</xdr:rowOff>
    </xdr:to>
    <xdr:sp>
      <xdr:nvSpPr>
        <xdr:cNvPr id="23" name="Text Box 25"/>
        <xdr:cNvSpPr txBox="1">
          <a:spLocks noChangeArrowheads="1"/>
        </xdr:cNvSpPr>
      </xdr:nvSpPr>
      <xdr:spPr>
        <a:xfrm>
          <a:off x="4267200" y="46405800"/>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212</xdr:row>
      <xdr:rowOff>0</xdr:rowOff>
    </xdr:from>
    <xdr:to>
      <xdr:col>4</xdr:col>
      <xdr:colOff>133350</xdr:colOff>
      <xdr:row>212</xdr:row>
      <xdr:rowOff>0</xdr:rowOff>
    </xdr:to>
    <xdr:sp>
      <xdr:nvSpPr>
        <xdr:cNvPr id="24" name="Text Box 26"/>
        <xdr:cNvSpPr txBox="1">
          <a:spLocks noChangeArrowheads="1"/>
        </xdr:cNvSpPr>
      </xdr:nvSpPr>
      <xdr:spPr>
        <a:xfrm>
          <a:off x="4267200" y="46405800"/>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212</xdr:row>
      <xdr:rowOff>0</xdr:rowOff>
    </xdr:from>
    <xdr:to>
      <xdr:col>4</xdr:col>
      <xdr:colOff>133350</xdr:colOff>
      <xdr:row>212</xdr:row>
      <xdr:rowOff>0</xdr:rowOff>
    </xdr:to>
    <xdr:sp>
      <xdr:nvSpPr>
        <xdr:cNvPr id="25" name="Text Box 27"/>
        <xdr:cNvSpPr txBox="1">
          <a:spLocks noChangeArrowheads="1"/>
        </xdr:cNvSpPr>
      </xdr:nvSpPr>
      <xdr:spPr>
        <a:xfrm>
          <a:off x="4267200" y="46405800"/>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212</xdr:row>
      <xdr:rowOff>0</xdr:rowOff>
    </xdr:from>
    <xdr:to>
      <xdr:col>4</xdr:col>
      <xdr:colOff>133350</xdr:colOff>
      <xdr:row>212</xdr:row>
      <xdr:rowOff>0</xdr:rowOff>
    </xdr:to>
    <xdr:sp>
      <xdr:nvSpPr>
        <xdr:cNvPr id="26" name="Text Box 28"/>
        <xdr:cNvSpPr txBox="1">
          <a:spLocks noChangeArrowheads="1"/>
        </xdr:cNvSpPr>
      </xdr:nvSpPr>
      <xdr:spPr>
        <a:xfrm>
          <a:off x="4267200" y="46405800"/>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212</xdr:row>
      <xdr:rowOff>0</xdr:rowOff>
    </xdr:from>
    <xdr:to>
      <xdr:col>4</xdr:col>
      <xdr:colOff>133350</xdr:colOff>
      <xdr:row>212</xdr:row>
      <xdr:rowOff>0</xdr:rowOff>
    </xdr:to>
    <xdr:sp>
      <xdr:nvSpPr>
        <xdr:cNvPr id="27" name="Text Box 29"/>
        <xdr:cNvSpPr txBox="1">
          <a:spLocks noChangeArrowheads="1"/>
        </xdr:cNvSpPr>
      </xdr:nvSpPr>
      <xdr:spPr>
        <a:xfrm>
          <a:off x="4267200" y="46405800"/>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212</xdr:row>
      <xdr:rowOff>0</xdr:rowOff>
    </xdr:from>
    <xdr:to>
      <xdr:col>4</xdr:col>
      <xdr:colOff>133350</xdr:colOff>
      <xdr:row>212</xdr:row>
      <xdr:rowOff>0</xdr:rowOff>
    </xdr:to>
    <xdr:sp>
      <xdr:nvSpPr>
        <xdr:cNvPr id="28" name="Text Box 30"/>
        <xdr:cNvSpPr txBox="1">
          <a:spLocks noChangeArrowheads="1"/>
        </xdr:cNvSpPr>
      </xdr:nvSpPr>
      <xdr:spPr>
        <a:xfrm>
          <a:off x="4267200" y="46405800"/>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14</xdr:col>
      <xdr:colOff>457200</xdr:colOff>
      <xdr:row>212</xdr:row>
      <xdr:rowOff>0</xdr:rowOff>
    </xdr:from>
    <xdr:to>
      <xdr:col>19</xdr:col>
      <xdr:colOff>133350</xdr:colOff>
      <xdr:row>212</xdr:row>
      <xdr:rowOff>0</xdr:rowOff>
    </xdr:to>
    <xdr:sp>
      <xdr:nvSpPr>
        <xdr:cNvPr id="29" name="Text Box 31"/>
        <xdr:cNvSpPr txBox="1">
          <a:spLocks noChangeArrowheads="1"/>
        </xdr:cNvSpPr>
      </xdr:nvSpPr>
      <xdr:spPr>
        <a:xfrm>
          <a:off x="13525500" y="46405800"/>
          <a:ext cx="30670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14</xdr:col>
      <xdr:colOff>457200</xdr:colOff>
      <xdr:row>212</xdr:row>
      <xdr:rowOff>0</xdr:rowOff>
    </xdr:from>
    <xdr:to>
      <xdr:col>19</xdr:col>
      <xdr:colOff>133350</xdr:colOff>
      <xdr:row>212</xdr:row>
      <xdr:rowOff>0</xdr:rowOff>
    </xdr:to>
    <xdr:sp>
      <xdr:nvSpPr>
        <xdr:cNvPr id="30" name="Text Box 32"/>
        <xdr:cNvSpPr txBox="1">
          <a:spLocks noChangeArrowheads="1"/>
        </xdr:cNvSpPr>
      </xdr:nvSpPr>
      <xdr:spPr>
        <a:xfrm>
          <a:off x="13525500" y="46405800"/>
          <a:ext cx="30670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14</xdr:col>
      <xdr:colOff>457200</xdr:colOff>
      <xdr:row>212</xdr:row>
      <xdr:rowOff>0</xdr:rowOff>
    </xdr:from>
    <xdr:to>
      <xdr:col>19</xdr:col>
      <xdr:colOff>133350</xdr:colOff>
      <xdr:row>212</xdr:row>
      <xdr:rowOff>0</xdr:rowOff>
    </xdr:to>
    <xdr:sp>
      <xdr:nvSpPr>
        <xdr:cNvPr id="31" name="Text Box 33"/>
        <xdr:cNvSpPr txBox="1">
          <a:spLocks noChangeArrowheads="1"/>
        </xdr:cNvSpPr>
      </xdr:nvSpPr>
      <xdr:spPr>
        <a:xfrm>
          <a:off x="13525500" y="46405800"/>
          <a:ext cx="30670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14</xdr:col>
      <xdr:colOff>457200</xdr:colOff>
      <xdr:row>212</xdr:row>
      <xdr:rowOff>0</xdr:rowOff>
    </xdr:from>
    <xdr:to>
      <xdr:col>19</xdr:col>
      <xdr:colOff>133350</xdr:colOff>
      <xdr:row>212</xdr:row>
      <xdr:rowOff>0</xdr:rowOff>
    </xdr:to>
    <xdr:sp>
      <xdr:nvSpPr>
        <xdr:cNvPr id="32" name="Text Box 34"/>
        <xdr:cNvSpPr txBox="1">
          <a:spLocks noChangeArrowheads="1"/>
        </xdr:cNvSpPr>
      </xdr:nvSpPr>
      <xdr:spPr>
        <a:xfrm>
          <a:off x="13525500" y="46405800"/>
          <a:ext cx="30670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14</xdr:col>
      <xdr:colOff>457200</xdr:colOff>
      <xdr:row>212</xdr:row>
      <xdr:rowOff>0</xdr:rowOff>
    </xdr:from>
    <xdr:to>
      <xdr:col>19</xdr:col>
      <xdr:colOff>133350</xdr:colOff>
      <xdr:row>212</xdr:row>
      <xdr:rowOff>0</xdr:rowOff>
    </xdr:to>
    <xdr:sp>
      <xdr:nvSpPr>
        <xdr:cNvPr id="33" name="Text Box 35"/>
        <xdr:cNvSpPr txBox="1">
          <a:spLocks noChangeArrowheads="1"/>
        </xdr:cNvSpPr>
      </xdr:nvSpPr>
      <xdr:spPr>
        <a:xfrm>
          <a:off x="13525500" y="46405800"/>
          <a:ext cx="30670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14</xdr:col>
      <xdr:colOff>457200</xdr:colOff>
      <xdr:row>212</xdr:row>
      <xdr:rowOff>0</xdr:rowOff>
    </xdr:from>
    <xdr:to>
      <xdr:col>19</xdr:col>
      <xdr:colOff>133350</xdr:colOff>
      <xdr:row>212</xdr:row>
      <xdr:rowOff>0</xdr:rowOff>
    </xdr:to>
    <xdr:sp>
      <xdr:nvSpPr>
        <xdr:cNvPr id="34" name="Text Box 36"/>
        <xdr:cNvSpPr txBox="1">
          <a:spLocks noChangeArrowheads="1"/>
        </xdr:cNvSpPr>
      </xdr:nvSpPr>
      <xdr:spPr>
        <a:xfrm>
          <a:off x="13525500" y="46405800"/>
          <a:ext cx="30670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14</xdr:col>
      <xdr:colOff>457200</xdr:colOff>
      <xdr:row>212</xdr:row>
      <xdr:rowOff>0</xdr:rowOff>
    </xdr:from>
    <xdr:to>
      <xdr:col>19</xdr:col>
      <xdr:colOff>133350</xdr:colOff>
      <xdr:row>212</xdr:row>
      <xdr:rowOff>0</xdr:rowOff>
    </xdr:to>
    <xdr:sp>
      <xdr:nvSpPr>
        <xdr:cNvPr id="35" name="Text Box 37"/>
        <xdr:cNvSpPr txBox="1">
          <a:spLocks noChangeArrowheads="1"/>
        </xdr:cNvSpPr>
      </xdr:nvSpPr>
      <xdr:spPr>
        <a:xfrm>
          <a:off x="13525500" y="46405800"/>
          <a:ext cx="30670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14</xdr:col>
      <xdr:colOff>457200</xdr:colOff>
      <xdr:row>212</xdr:row>
      <xdr:rowOff>0</xdr:rowOff>
    </xdr:from>
    <xdr:to>
      <xdr:col>19</xdr:col>
      <xdr:colOff>133350</xdr:colOff>
      <xdr:row>212</xdr:row>
      <xdr:rowOff>0</xdr:rowOff>
    </xdr:to>
    <xdr:sp>
      <xdr:nvSpPr>
        <xdr:cNvPr id="36" name="Text Box 38"/>
        <xdr:cNvSpPr txBox="1">
          <a:spLocks noChangeArrowheads="1"/>
        </xdr:cNvSpPr>
      </xdr:nvSpPr>
      <xdr:spPr>
        <a:xfrm>
          <a:off x="13525500" y="46405800"/>
          <a:ext cx="30670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14</xdr:col>
      <xdr:colOff>457200</xdr:colOff>
      <xdr:row>212</xdr:row>
      <xdr:rowOff>0</xdr:rowOff>
    </xdr:from>
    <xdr:to>
      <xdr:col>19</xdr:col>
      <xdr:colOff>133350</xdr:colOff>
      <xdr:row>212</xdr:row>
      <xdr:rowOff>0</xdr:rowOff>
    </xdr:to>
    <xdr:sp>
      <xdr:nvSpPr>
        <xdr:cNvPr id="37" name="Text Box 39"/>
        <xdr:cNvSpPr txBox="1">
          <a:spLocks noChangeArrowheads="1"/>
        </xdr:cNvSpPr>
      </xdr:nvSpPr>
      <xdr:spPr>
        <a:xfrm>
          <a:off x="13525500" y="46405800"/>
          <a:ext cx="30670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58</xdr:row>
      <xdr:rowOff>0</xdr:rowOff>
    </xdr:from>
    <xdr:to>
      <xdr:col>4</xdr:col>
      <xdr:colOff>133350</xdr:colOff>
      <xdr:row>58</xdr:row>
      <xdr:rowOff>0</xdr:rowOff>
    </xdr:to>
    <xdr:sp>
      <xdr:nvSpPr>
        <xdr:cNvPr id="38" name="Text Box 40"/>
        <xdr:cNvSpPr txBox="1">
          <a:spLocks noChangeArrowheads="1"/>
        </xdr:cNvSpPr>
      </xdr:nvSpPr>
      <xdr:spPr>
        <a:xfrm>
          <a:off x="4267200" y="12506325"/>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58</xdr:row>
      <xdr:rowOff>0</xdr:rowOff>
    </xdr:from>
    <xdr:to>
      <xdr:col>4</xdr:col>
      <xdr:colOff>133350</xdr:colOff>
      <xdr:row>58</xdr:row>
      <xdr:rowOff>0</xdr:rowOff>
    </xdr:to>
    <xdr:sp>
      <xdr:nvSpPr>
        <xdr:cNvPr id="39" name="Text Box 41"/>
        <xdr:cNvSpPr txBox="1">
          <a:spLocks noChangeArrowheads="1"/>
        </xdr:cNvSpPr>
      </xdr:nvSpPr>
      <xdr:spPr>
        <a:xfrm>
          <a:off x="4267200" y="12506325"/>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58</xdr:row>
      <xdr:rowOff>0</xdr:rowOff>
    </xdr:from>
    <xdr:to>
      <xdr:col>4</xdr:col>
      <xdr:colOff>133350</xdr:colOff>
      <xdr:row>58</xdr:row>
      <xdr:rowOff>0</xdr:rowOff>
    </xdr:to>
    <xdr:sp>
      <xdr:nvSpPr>
        <xdr:cNvPr id="40" name="Text Box 42"/>
        <xdr:cNvSpPr txBox="1">
          <a:spLocks noChangeArrowheads="1"/>
        </xdr:cNvSpPr>
      </xdr:nvSpPr>
      <xdr:spPr>
        <a:xfrm>
          <a:off x="4267200" y="12506325"/>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58</xdr:row>
      <xdr:rowOff>0</xdr:rowOff>
    </xdr:from>
    <xdr:to>
      <xdr:col>4</xdr:col>
      <xdr:colOff>133350</xdr:colOff>
      <xdr:row>58</xdr:row>
      <xdr:rowOff>0</xdr:rowOff>
    </xdr:to>
    <xdr:sp>
      <xdr:nvSpPr>
        <xdr:cNvPr id="41" name="Text Box 43"/>
        <xdr:cNvSpPr txBox="1">
          <a:spLocks noChangeArrowheads="1"/>
        </xdr:cNvSpPr>
      </xdr:nvSpPr>
      <xdr:spPr>
        <a:xfrm>
          <a:off x="4267200" y="12506325"/>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58</xdr:row>
      <xdr:rowOff>0</xdr:rowOff>
    </xdr:from>
    <xdr:to>
      <xdr:col>4</xdr:col>
      <xdr:colOff>133350</xdr:colOff>
      <xdr:row>58</xdr:row>
      <xdr:rowOff>0</xdr:rowOff>
    </xdr:to>
    <xdr:sp>
      <xdr:nvSpPr>
        <xdr:cNvPr id="42" name="Text Box 44"/>
        <xdr:cNvSpPr txBox="1">
          <a:spLocks noChangeArrowheads="1"/>
        </xdr:cNvSpPr>
      </xdr:nvSpPr>
      <xdr:spPr>
        <a:xfrm>
          <a:off x="4267200" y="12506325"/>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58</xdr:row>
      <xdr:rowOff>0</xdr:rowOff>
    </xdr:from>
    <xdr:to>
      <xdr:col>4</xdr:col>
      <xdr:colOff>133350</xdr:colOff>
      <xdr:row>58</xdr:row>
      <xdr:rowOff>0</xdr:rowOff>
    </xdr:to>
    <xdr:sp>
      <xdr:nvSpPr>
        <xdr:cNvPr id="43" name="Text Box 45"/>
        <xdr:cNvSpPr txBox="1">
          <a:spLocks noChangeArrowheads="1"/>
        </xdr:cNvSpPr>
      </xdr:nvSpPr>
      <xdr:spPr>
        <a:xfrm>
          <a:off x="4267200" y="12506325"/>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58</xdr:row>
      <xdr:rowOff>0</xdr:rowOff>
    </xdr:from>
    <xdr:to>
      <xdr:col>4</xdr:col>
      <xdr:colOff>133350</xdr:colOff>
      <xdr:row>58</xdr:row>
      <xdr:rowOff>0</xdr:rowOff>
    </xdr:to>
    <xdr:sp>
      <xdr:nvSpPr>
        <xdr:cNvPr id="44" name="Text Box 46"/>
        <xdr:cNvSpPr txBox="1">
          <a:spLocks noChangeArrowheads="1"/>
        </xdr:cNvSpPr>
      </xdr:nvSpPr>
      <xdr:spPr>
        <a:xfrm>
          <a:off x="4267200" y="12506325"/>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58</xdr:row>
      <xdr:rowOff>0</xdr:rowOff>
    </xdr:from>
    <xdr:to>
      <xdr:col>4</xdr:col>
      <xdr:colOff>133350</xdr:colOff>
      <xdr:row>58</xdr:row>
      <xdr:rowOff>0</xdr:rowOff>
    </xdr:to>
    <xdr:sp>
      <xdr:nvSpPr>
        <xdr:cNvPr id="45" name="Text Box 47"/>
        <xdr:cNvSpPr txBox="1">
          <a:spLocks noChangeArrowheads="1"/>
        </xdr:cNvSpPr>
      </xdr:nvSpPr>
      <xdr:spPr>
        <a:xfrm>
          <a:off x="4267200" y="12506325"/>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58</xdr:row>
      <xdr:rowOff>0</xdr:rowOff>
    </xdr:from>
    <xdr:to>
      <xdr:col>4</xdr:col>
      <xdr:colOff>133350</xdr:colOff>
      <xdr:row>58</xdr:row>
      <xdr:rowOff>0</xdr:rowOff>
    </xdr:to>
    <xdr:sp>
      <xdr:nvSpPr>
        <xdr:cNvPr id="46" name="Text Box 48"/>
        <xdr:cNvSpPr txBox="1">
          <a:spLocks noChangeArrowheads="1"/>
        </xdr:cNvSpPr>
      </xdr:nvSpPr>
      <xdr:spPr>
        <a:xfrm>
          <a:off x="4267200" y="12506325"/>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65</xdr:row>
      <xdr:rowOff>0</xdr:rowOff>
    </xdr:from>
    <xdr:to>
      <xdr:col>20</xdr:col>
      <xdr:colOff>0</xdr:colOff>
      <xdr:row>65</xdr:row>
      <xdr:rowOff>0</xdr:rowOff>
    </xdr:to>
    <xdr:sp>
      <xdr:nvSpPr>
        <xdr:cNvPr id="47" name="Text Box 67"/>
        <xdr:cNvSpPr txBox="1">
          <a:spLocks noChangeArrowheads="1"/>
        </xdr:cNvSpPr>
      </xdr:nvSpPr>
      <xdr:spPr>
        <a:xfrm>
          <a:off x="14811375" y="13896975"/>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65</xdr:row>
      <xdr:rowOff>0</xdr:rowOff>
    </xdr:from>
    <xdr:to>
      <xdr:col>20</xdr:col>
      <xdr:colOff>0</xdr:colOff>
      <xdr:row>65</xdr:row>
      <xdr:rowOff>0</xdr:rowOff>
    </xdr:to>
    <xdr:sp>
      <xdr:nvSpPr>
        <xdr:cNvPr id="48" name="Text Box 68"/>
        <xdr:cNvSpPr txBox="1">
          <a:spLocks noChangeArrowheads="1"/>
        </xdr:cNvSpPr>
      </xdr:nvSpPr>
      <xdr:spPr>
        <a:xfrm>
          <a:off x="14811375" y="13896975"/>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65</xdr:row>
      <xdr:rowOff>0</xdr:rowOff>
    </xdr:from>
    <xdr:to>
      <xdr:col>20</xdr:col>
      <xdr:colOff>0</xdr:colOff>
      <xdr:row>65</xdr:row>
      <xdr:rowOff>0</xdr:rowOff>
    </xdr:to>
    <xdr:sp>
      <xdr:nvSpPr>
        <xdr:cNvPr id="49" name="Text Box 69"/>
        <xdr:cNvSpPr txBox="1">
          <a:spLocks noChangeArrowheads="1"/>
        </xdr:cNvSpPr>
      </xdr:nvSpPr>
      <xdr:spPr>
        <a:xfrm>
          <a:off x="14811375" y="13896975"/>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65</xdr:row>
      <xdr:rowOff>0</xdr:rowOff>
    </xdr:from>
    <xdr:to>
      <xdr:col>20</xdr:col>
      <xdr:colOff>0</xdr:colOff>
      <xdr:row>65</xdr:row>
      <xdr:rowOff>0</xdr:rowOff>
    </xdr:to>
    <xdr:sp>
      <xdr:nvSpPr>
        <xdr:cNvPr id="50" name="Text Box 70"/>
        <xdr:cNvSpPr txBox="1">
          <a:spLocks noChangeArrowheads="1"/>
        </xdr:cNvSpPr>
      </xdr:nvSpPr>
      <xdr:spPr>
        <a:xfrm>
          <a:off x="14811375" y="13896975"/>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65</xdr:row>
      <xdr:rowOff>0</xdr:rowOff>
    </xdr:from>
    <xdr:to>
      <xdr:col>20</xdr:col>
      <xdr:colOff>0</xdr:colOff>
      <xdr:row>65</xdr:row>
      <xdr:rowOff>0</xdr:rowOff>
    </xdr:to>
    <xdr:sp>
      <xdr:nvSpPr>
        <xdr:cNvPr id="51" name="Text Box 71"/>
        <xdr:cNvSpPr txBox="1">
          <a:spLocks noChangeArrowheads="1"/>
        </xdr:cNvSpPr>
      </xdr:nvSpPr>
      <xdr:spPr>
        <a:xfrm>
          <a:off x="14811375" y="13896975"/>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65</xdr:row>
      <xdr:rowOff>0</xdr:rowOff>
    </xdr:from>
    <xdr:to>
      <xdr:col>20</xdr:col>
      <xdr:colOff>0</xdr:colOff>
      <xdr:row>65</xdr:row>
      <xdr:rowOff>0</xdr:rowOff>
    </xdr:to>
    <xdr:sp>
      <xdr:nvSpPr>
        <xdr:cNvPr id="52" name="Text Box 72"/>
        <xdr:cNvSpPr txBox="1">
          <a:spLocks noChangeArrowheads="1"/>
        </xdr:cNvSpPr>
      </xdr:nvSpPr>
      <xdr:spPr>
        <a:xfrm>
          <a:off x="14811375" y="13896975"/>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65</xdr:row>
      <xdr:rowOff>0</xdr:rowOff>
    </xdr:from>
    <xdr:to>
      <xdr:col>20</xdr:col>
      <xdr:colOff>0</xdr:colOff>
      <xdr:row>65</xdr:row>
      <xdr:rowOff>0</xdr:rowOff>
    </xdr:to>
    <xdr:sp>
      <xdr:nvSpPr>
        <xdr:cNvPr id="53" name="Text Box 73"/>
        <xdr:cNvSpPr txBox="1">
          <a:spLocks noChangeArrowheads="1"/>
        </xdr:cNvSpPr>
      </xdr:nvSpPr>
      <xdr:spPr>
        <a:xfrm>
          <a:off x="14811375" y="13896975"/>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65</xdr:row>
      <xdr:rowOff>0</xdr:rowOff>
    </xdr:from>
    <xdr:to>
      <xdr:col>20</xdr:col>
      <xdr:colOff>0</xdr:colOff>
      <xdr:row>65</xdr:row>
      <xdr:rowOff>0</xdr:rowOff>
    </xdr:to>
    <xdr:sp>
      <xdr:nvSpPr>
        <xdr:cNvPr id="54" name="Text Box 74"/>
        <xdr:cNvSpPr txBox="1">
          <a:spLocks noChangeArrowheads="1"/>
        </xdr:cNvSpPr>
      </xdr:nvSpPr>
      <xdr:spPr>
        <a:xfrm>
          <a:off x="14811375" y="13896975"/>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65</xdr:row>
      <xdr:rowOff>0</xdr:rowOff>
    </xdr:from>
    <xdr:to>
      <xdr:col>20</xdr:col>
      <xdr:colOff>0</xdr:colOff>
      <xdr:row>65</xdr:row>
      <xdr:rowOff>0</xdr:rowOff>
    </xdr:to>
    <xdr:sp>
      <xdr:nvSpPr>
        <xdr:cNvPr id="55" name="Text Box 75"/>
        <xdr:cNvSpPr txBox="1">
          <a:spLocks noChangeArrowheads="1"/>
        </xdr:cNvSpPr>
      </xdr:nvSpPr>
      <xdr:spPr>
        <a:xfrm>
          <a:off x="14811375" y="13896975"/>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80</xdr:row>
      <xdr:rowOff>0</xdr:rowOff>
    </xdr:from>
    <xdr:to>
      <xdr:col>4</xdr:col>
      <xdr:colOff>133350</xdr:colOff>
      <xdr:row>80</xdr:row>
      <xdr:rowOff>0</xdr:rowOff>
    </xdr:to>
    <xdr:sp>
      <xdr:nvSpPr>
        <xdr:cNvPr id="56" name="Text Box 76"/>
        <xdr:cNvSpPr txBox="1">
          <a:spLocks noChangeArrowheads="1"/>
        </xdr:cNvSpPr>
      </xdr:nvSpPr>
      <xdr:spPr>
        <a:xfrm>
          <a:off x="4267200" y="16944975"/>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80</xdr:row>
      <xdr:rowOff>0</xdr:rowOff>
    </xdr:from>
    <xdr:to>
      <xdr:col>4</xdr:col>
      <xdr:colOff>133350</xdr:colOff>
      <xdr:row>80</xdr:row>
      <xdr:rowOff>0</xdr:rowOff>
    </xdr:to>
    <xdr:sp>
      <xdr:nvSpPr>
        <xdr:cNvPr id="57" name="Text Box 77"/>
        <xdr:cNvSpPr txBox="1">
          <a:spLocks noChangeArrowheads="1"/>
        </xdr:cNvSpPr>
      </xdr:nvSpPr>
      <xdr:spPr>
        <a:xfrm>
          <a:off x="4267200" y="16944975"/>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80</xdr:row>
      <xdr:rowOff>0</xdr:rowOff>
    </xdr:from>
    <xdr:to>
      <xdr:col>4</xdr:col>
      <xdr:colOff>133350</xdr:colOff>
      <xdr:row>80</xdr:row>
      <xdr:rowOff>0</xdr:rowOff>
    </xdr:to>
    <xdr:sp>
      <xdr:nvSpPr>
        <xdr:cNvPr id="58" name="Text Box 78"/>
        <xdr:cNvSpPr txBox="1">
          <a:spLocks noChangeArrowheads="1"/>
        </xdr:cNvSpPr>
      </xdr:nvSpPr>
      <xdr:spPr>
        <a:xfrm>
          <a:off x="4267200" y="16944975"/>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80</xdr:row>
      <xdr:rowOff>0</xdr:rowOff>
    </xdr:from>
    <xdr:to>
      <xdr:col>4</xdr:col>
      <xdr:colOff>133350</xdr:colOff>
      <xdr:row>80</xdr:row>
      <xdr:rowOff>0</xdr:rowOff>
    </xdr:to>
    <xdr:sp>
      <xdr:nvSpPr>
        <xdr:cNvPr id="59" name="Text Box 79"/>
        <xdr:cNvSpPr txBox="1">
          <a:spLocks noChangeArrowheads="1"/>
        </xdr:cNvSpPr>
      </xdr:nvSpPr>
      <xdr:spPr>
        <a:xfrm>
          <a:off x="4267200" y="16944975"/>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80</xdr:row>
      <xdr:rowOff>0</xdr:rowOff>
    </xdr:from>
    <xdr:to>
      <xdr:col>4</xdr:col>
      <xdr:colOff>133350</xdr:colOff>
      <xdr:row>80</xdr:row>
      <xdr:rowOff>0</xdr:rowOff>
    </xdr:to>
    <xdr:sp>
      <xdr:nvSpPr>
        <xdr:cNvPr id="60" name="Text Box 80"/>
        <xdr:cNvSpPr txBox="1">
          <a:spLocks noChangeArrowheads="1"/>
        </xdr:cNvSpPr>
      </xdr:nvSpPr>
      <xdr:spPr>
        <a:xfrm>
          <a:off x="4267200" y="16944975"/>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80</xdr:row>
      <xdr:rowOff>0</xdr:rowOff>
    </xdr:from>
    <xdr:to>
      <xdr:col>4</xdr:col>
      <xdr:colOff>133350</xdr:colOff>
      <xdr:row>80</xdr:row>
      <xdr:rowOff>0</xdr:rowOff>
    </xdr:to>
    <xdr:sp>
      <xdr:nvSpPr>
        <xdr:cNvPr id="61" name="Text Box 81"/>
        <xdr:cNvSpPr txBox="1">
          <a:spLocks noChangeArrowheads="1"/>
        </xdr:cNvSpPr>
      </xdr:nvSpPr>
      <xdr:spPr>
        <a:xfrm>
          <a:off x="4267200" y="16944975"/>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80</xdr:row>
      <xdr:rowOff>0</xdr:rowOff>
    </xdr:from>
    <xdr:to>
      <xdr:col>4</xdr:col>
      <xdr:colOff>133350</xdr:colOff>
      <xdr:row>80</xdr:row>
      <xdr:rowOff>0</xdr:rowOff>
    </xdr:to>
    <xdr:sp>
      <xdr:nvSpPr>
        <xdr:cNvPr id="62" name="Text Box 82"/>
        <xdr:cNvSpPr txBox="1">
          <a:spLocks noChangeArrowheads="1"/>
        </xdr:cNvSpPr>
      </xdr:nvSpPr>
      <xdr:spPr>
        <a:xfrm>
          <a:off x="4267200" y="16944975"/>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80</xdr:row>
      <xdr:rowOff>0</xdr:rowOff>
    </xdr:from>
    <xdr:to>
      <xdr:col>4</xdr:col>
      <xdr:colOff>133350</xdr:colOff>
      <xdr:row>80</xdr:row>
      <xdr:rowOff>0</xdr:rowOff>
    </xdr:to>
    <xdr:sp>
      <xdr:nvSpPr>
        <xdr:cNvPr id="63" name="Text Box 83"/>
        <xdr:cNvSpPr txBox="1">
          <a:spLocks noChangeArrowheads="1"/>
        </xdr:cNvSpPr>
      </xdr:nvSpPr>
      <xdr:spPr>
        <a:xfrm>
          <a:off x="4267200" y="16944975"/>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80</xdr:row>
      <xdr:rowOff>0</xdr:rowOff>
    </xdr:from>
    <xdr:to>
      <xdr:col>4</xdr:col>
      <xdr:colOff>133350</xdr:colOff>
      <xdr:row>80</xdr:row>
      <xdr:rowOff>0</xdr:rowOff>
    </xdr:to>
    <xdr:sp>
      <xdr:nvSpPr>
        <xdr:cNvPr id="64" name="Text Box 84"/>
        <xdr:cNvSpPr txBox="1">
          <a:spLocks noChangeArrowheads="1"/>
        </xdr:cNvSpPr>
      </xdr:nvSpPr>
      <xdr:spPr>
        <a:xfrm>
          <a:off x="4267200" y="16944975"/>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88</xdr:row>
      <xdr:rowOff>0</xdr:rowOff>
    </xdr:from>
    <xdr:to>
      <xdr:col>20</xdr:col>
      <xdr:colOff>0</xdr:colOff>
      <xdr:row>88</xdr:row>
      <xdr:rowOff>0</xdr:rowOff>
    </xdr:to>
    <xdr:sp>
      <xdr:nvSpPr>
        <xdr:cNvPr id="65" name="Text Box 88"/>
        <xdr:cNvSpPr txBox="1">
          <a:spLocks noChangeArrowheads="1"/>
        </xdr:cNvSpPr>
      </xdr:nvSpPr>
      <xdr:spPr>
        <a:xfrm>
          <a:off x="14811375" y="18802350"/>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88</xdr:row>
      <xdr:rowOff>0</xdr:rowOff>
    </xdr:from>
    <xdr:to>
      <xdr:col>20</xdr:col>
      <xdr:colOff>0</xdr:colOff>
      <xdr:row>88</xdr:row>
      <xdr:rowOff>0</xdr:rowOff>
    </xdr:to>
    <xdr:sp>
      <xdr:nvSpPr>
        <xdr:cNvPr id="66" name="Text Box 89"/>
        <xdr:cNvSpPr txBox="1">
          <a:spLocks noChangeArrowheads="1"/>
        </xdr:cNvSpPr>
      </xdr:nvSpPr>
      <xdr:spPr>
        <a:xfrm>
          <a:off x="14811375" y="18802350"/>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88</xdr:row>
      <xdr:rowOff>0</xdr:rowOff>
    </xdr:from>
    <xdr:to>
      <xdr:col>20</xdr:col>
      <xdr:colOff>0</xdr:colOff>
      <xdr:row>88</xdr:row>
      <xdr:rowOff>0</xdr:rowOff>
    </xdr:to>
    <xdr:sp>
      <xdr:nvSpPr>
        <xdr:cNvPr id="67" name="Text Box 90"/>
        <xdr:cNvSpPr txBox="1">
          <a:spLocks noChangeArrowheads="1"/>
        </xdr:cNvSpPr>
      </xdr:nvSpPr>
      <xdr:spPr>
        <a:xfrm>
          <a:off x="14811375" y="18802350"/>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102</xdr:row>
      <xdr:rowOff>0</xdr:rowOff>
    </xdr:from>
    <xdr:to>
      <xdr:col>4</xdr:col>
      <xdr:colOff>133350</xdr:colOff>
      <xdr:row>102</xdr:row>
      <xdr:rowOff>0</xdr:rowOff>
    </xdr:to>
    <xdr:sp>
      <xdr:nvSpPr>
        <xdr:cNvPr id="68" name="Text Box 94"/>
        <xdr:cNvSpPr txBox="1">
          <a:spLocks noChangeArrowheads="1"/>
        </xdr:cNvSpPr>
      </xdr:nvSpPr>
      <xdr:spPr>
        <a:xfrm>
          <a:off x="4267200" y="22155150"/>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102</xdr:row>
      <xdr:rowOff>0</xdr:rowOff>
    </xdr:from>
    <xdr:to>
      <xdr:col>4</xdr:col>
      <xdr:colOff>133350</xdr:colOff>
      <xdr:row>102</xdr:row>
      <xdr:rowOff>0</xdr:rowOff>
    </xdr:to>
    <xdr:sp>
      <xdr:nvSpPr>
        <xdr:cNvPr id="69" name="Text Box 95"/>
        <xdr:cNvSpPr txBox="1">
          <a:spLocks noChangeArrowheads="1"/>
        </xdr:cNvSpPr>
      </xdr:nvSpPr>
      <xdr:spPr>
        <a:xfrm>
          <a:off x="4267200" y="22155150"/>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102</xdr:row>
      <xdr:rowOff>0</xdr:rowOff>
    </xdr:from>
    <xdr:to>
      <xdr:col>4</xdr:col>
      <xdr:colOff>133350</xdr:colOff>
      <xdr:row>102</xdr:row>
      <xdr:rowOff>0</xdr:rowOff>
    </xdr:to>
    <xdr:sp>
      <xdr:nvSpPr>
        <xdr:cNvPr id="70" name="Text Box 96"/>
        <xdr:cNvSpPr txBox="1">
          <a:spLocks noChangeArrowheads="1"/>
        </xdr:cNvSpPr>
      </xdr:nvSpPr>
      <xdr:spPr>
        <a:xfrm>
          <a:off x="4267200" y="22155150"/>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102</xdr:row>
      <xdr:rowOff>0</xdr:rowOff>
    </xdr:from>
    <xdr:to>
      <xdr:col>4</xdr:col>
      <xdr:colOff>133350</xdr:colOff>
      <xdr:row>102</xdr:row>
      <xdr:rowOff>0</xdr:rowOff>
    </xdr:to>
    <xdr:sp>
      <xdr:nvSpPr>
        <xdr:cNvPr id="71" name="Text Box 97"/>
        <xdr:cNvSpPr txBox="1">
          <a:spLocks noChangeArrowheads="1"/>
        </xdr:cNvSpPr>
      </xdr:nvSpPr>
      <xdr:spPr>
        <a:xfrm>
          <a:off x="4267200" y="22155150"/>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102</xdr:row>
      <xdr:rowOff>0</xdr:rowOff>
    </xdr:from>
    <xdr:to>
      <xdr:col>4</xdr:col>
      <xdr:colOff>133350</xdr:colOff>
      <xdr:row>102</xdr:row>
      <xdr:rowOff>0</xdr:rowOff>
    </xdr:to>
    <xdr:sp>
      <xdr:nvSpPr>
        <xdr:cNvPr id="72" name="Text Box 98"/>
        <xdr:cNvSpPr txBox="1">
          <a:spLocks noChangeArrowheads="1"/>
        </xdr:cNvSpPr>
      </xdr:nvSpPr>
      <xdr:spPr>
        <a:xfrm>
          <a:off x="4267200" y="22155150"/>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102</xdr:row>
      <xdr:rowOff>0</xdr:rowOff>
    </xdr:from>
    <xdr:to>
      <xdr:col>4</xdr:col>
      <xdr:colOff>133350</xdr:colOff>
      <xdr:row>102</xdr:row>
      <xdr:rowOff>0</xdr:rowOff>
    </xdr:to>
    <xdr:sp>
      <xdr:nvSpPr>
        <xdr:cNvPr id="73" name="Text Box 99"/>
        <xdr:cNvSpPr txBox="1">
          <a:spLocks noChangeArrowheads="1"/>
        </xdr:cNvSpPr>
      </xdr:nvSpPr>
      <xdr:spPr>
        <a:xfrm>
          <a:off x="4267200" y="22155150"/>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102</xdr:row>
      <xdr:rowOff>0</xdr:rowOff>
    </xdr:from>
    <xdr:to>
      <xdr:col>4</xdr:col>
      <xdr:colOff>133350</xdr:colOff>
      <xdr:row>102</xdr:row>
      <xdr:rowOff>0</xdr:rowOff>
    </xdr:to>
    <xdr:sp>
      <xdr:nvSpPr>
        <xdr:cNvPr id="74" name="Text Box 100"/>
        <xdr:cNvSpPr txBox="1">
          <a:spLocks noChangeArrowheads="1"/>
        </xdr:cNvSpPr>
      </xdr:nvSpPr>
      <xdr:spPr>
        <a:xfrm>
          <a:off x="4267200" y="22155150"/>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102</xdr:row>
      <xdr:rowOff>0</xdr:rowOff>
    </xdr:from>
    <xdr:to>
      <xdr:col>4</xdr:col>
      <xdr:colOff>133350</xdr:colOff>
      <xdr:row>102</xdr:row>
      <xdr:rowOff>0</xdr:rowOff>
    </xdr:to>
    <xdr:sp>
      <xdr:nvSpPr>
        <xdr:cNvPr id="75" name="Text Box 101"/>
        <xdr:cNvSpPr txBox="1">
          <a:spLocks noChangeArrowheads="1"/>
        </xdr:cNvSpPr>
      </xdr:nvSpPr>
      <xdr:spPr>
        <a:xfrm>
          <a:off x="4267200" y="22155150"/>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xdr:col>
      <xdr:colOff>0</xdr:colOff>
      <xdr:row>102</xdr:row>
      <xdr:rowOff>0</xdr:rowOff>
    </xdr:from>
    <xdr:to>
      <xdr:col>4</xdr:col>
      <xdr:colOff>133350</xdr:colOff>
      <xdr:row>102</xdr:row>
      <xdr:rowOff>0</xdr:rowOff>
    </xdr:to>
    <xdr:sp>
      <xdr:nvSpPr>
        <xdr:cNvPr id="76" name="Text Box 102"/>
        <xdr:cNvSpPr txBox="1">
          <a:spLocks noChangeArrowheads="1"/>
        </xdr:cNvSpPr>
      </xdr:nvSpPr>
      <xdr:spPr>
        <a:xfrm>
          <a:off x="4267200" y="22155150"/>
          <a:ext cx="22860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51</xdr:row>
      <xdr:rowOff>0</xdr:rowOff>
    </xdr:from>
    <xdr:to>
      <xdr:col>20</xdr:col>
      <xdr:colOff>0</xdr:colOff>
      <xdr:row>51</xdr:row>
      <xdr:rowOff>0</xdr:rowOff>
    </xdr:to>
    <xdr:sp>
      <xdr:nvSpPr>
        <xdr:cNvPr id="77" name="Text Box 11"/>
        <xdr:cNvSpPr txBox="1">
          <a:spLocks noChangeArrowheads="1"/>
        </xdr:cNvSpPr>
      </xdr:nvSpPr>
      <xdr:spPr>
        <a:xfrm>
          <a:off x="14811375" y="11087100"/>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51</xdr:row>
      <xdr:rowOff>0</xdr:rowOff>
    </xdr:from>
    <xdr:to>
      <xdr:col>20</xdr:col>
      <xdr:colOff>0</xdr:colOff>
      <xdr:row>51</xdr:row>
      <xdr:rowOff>0</xdr:rowOff>
    </xdr:to>
    <xdr:sp>
      <xdr:nvSpPr>
        <xdr:cNvPr id="78" name="Text Box 12"/>
        <xdr:cNvSpPr txBox="1">
          <a:spLocks noChangeArrowheads="1"/>
        </xdr:cNvSpPr>
      </xdr:nvSpPr>
      <xdr:spPr>
        <a:xfrm>
          <a:off x="14811375" y="11087100"/>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51</xdr:row>
      <xdr:rowOff>0</xdr:rowOff>
    </xdr:from>
    <xdr:to>
      <xdr:col>20</xdr:col>
      <xdr:colOff>0</xdr:colOff>
      <xdr:row>51</xdr:row>
      <xdr:rowOff>0</xdr:rowOff>
    </xdr:to>
    <xdr:sp>
      <xdr:nvSpPr>
        <xdr:cNvPr id="79" name="Text Box 13"/>
        <xdr:cNvSpPr txBox="1">
          <a:spLocks noChangeArrowheads="1"/>
        </xdr:cNvSpPr>
      </xdr:nvSpPr>
      <xdr:spPr>
        <a:xfrm>
          <a:off x="14811375" y="11087100"/>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51</xdr:row>
      <xdr:rowOff>0</xdr:rowOff>
    </xdr:from>
    <xdr:to>
      <xdr:col>20</xdr:col>
      <xdr:colOff>0</xdr:colOff>
      <xdr:row>51</xdr:row>
      <xdr:rowOff>0</xdr:rowOff>
    </xdr:to>
    <xdr:sp>
      <xdr:nvSpPr>
        <xdr:cNvPr id="80" name="Text Box 14"/>
        <xdr:cNvSpPr txBox="1">
          <a:spLocks noChangeArrowheads="1"/>
        </xdr:cNvSpPr>
      </xdr:nvSpPr>
      <xdr:spPr>
        <a:xfrm>
          <a:off x="14811375" y="11087100"/>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51</xdr:row>
      <xdr:rowOff>0</xdr:rowOff>
    </xdr:from>
    <xdr:to>
      <xdr:col>20</xdr:col>
      <xdr:colOff>0</xdr:colOff>
      <xdr:row>51</xdr:row>
      <xdr:rowOff>0</xdr:rowOff>
    </xdr:to>
    <xdr:sp>
      <xdr:nvSpPr>
        <xdr:cNvPr id="81" name="Text Box 15"/>
        <xdr:cNvSpPr txBox="1">
          <a:spLocks noChangeArrowheads="1"/>
        </xdr:cNvSpPr>
      </xdr:nvSpPr>
      <xdr:spPr>
        <a:xfrm>
          <a:off x="14811375" y="11087100"/>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51</xdr:row>
      <xdr:rowOff>0</xdr:rowOff>
    </xdr:from>
    <xdr:to>
      <xdr:col>20</xdr:col>
      <xdr:colOff>0</xdr:colOff>
      <xdr:row>51</xdr:row>
      <xdr:rowOff>0</xdr:rowOff>
    </xdr:to>
    <xdr:sp>
      <xdr:nvSpPr>
        <xdr:cNvPr id="82" name="Text Box 16"/>
        <xdr:cNvSpPr txBox="1">
          <a:spLocks noChangeArrowheads="1"/>
        </xdr:cNvSpPr>
      </xdr:nvSpPr>
      <xdr:spPr>
        <a:xfrm>
          <a:off x="14811375" y="11087100"/>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51</xdr:row>
      <xdr:rowOff>0</xdr:rowOff>
    </xdr:from>
    <xdr:to>
      <xdr:col>20</xdr:col>
      <xdr:colOff>0</xdr:colOff>
      <xdr:row>51</xdr:row>
      <xdr:rowOff>0</xdr:rowOff>
    </xdr:to>
    <xdr:sp>
      <xdr:nvSpPr>
        <xdr:cNvPr id="83" name="Text Box 17"/>
        <xdr:cNvSpPr txBox="1">
          <a:spLocks noChangeArrowheads="1"/>
        </xdr:cNvSpPr>
      </xdr:nvSpPr>
      <xdr:spPr>
        <a:xfrm>
          <a:off x="14811375" y="11087100"/>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51</xdr:row>
      <xdr:rowOff>0</xdr:rowOff>
    </xdr:from>
    <xdr:to>
      <xdr:col>20</xdr:col>
      <xdr:colOff>0</xdr:colOff>
      <xdr:row>51</xdr:row>
      <xdr:rowOff>0</xdr:rowOff>
    </xdr:to>
    <xdr:sp>
      <xdr:nvSpPr>
        <xdr:cNvPr id="84" name="Text Box 18"/>
        <xdr:cNvSpPr txBox="1">
          <a:spLocks noChangeArrowheads="1"/>
        </xdr:cNvSpPr>
      </xdr:nvSpPr>
      <xdr:spPr>
        <a:xfrm>
          <a:off x="14811375" y="11087100"/>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51</xdr:row>
      <xdr:rowOff>0</xdr:rowOff>
    </xdr:from>
    <xdr:to>
      <xdr:col>20</xdr:col>
      <xdr:colOff>0</xdr:colOff>
      <xdr:row>51</xdr:row>
      <xdr:rowOff>0</xdr:rowOff>
    </xdr:to>
    <xdr:sp>
      <xdr:nvSpPr>
        <xdr:cNvPr id="85" name="Text Box 19"/>
        <xdr:cNvSpPr txBox="1">
          <a:spLocks noChangeArrowheads="1"/>
        </xdr:cNvSpPr>
      </xdr:nvSpPr>
      <xdr:spPr>
        <a:xfrm>
          <a:off x="14811375" y="11087100"/>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72</xdr:row>
      <xdr:rowOff>0</xdr:rowOff>
    </xdr:from>
    <xdr:to>
      <xdr:col>20</xdr:col>
      <xdr:colOff>0</xdr:colOff>
      <xdr:row>72</xdr:row>
      <xdr:rowOff>0</xdr:rowOff>
    </xdr:to>
    <xdr:sp>
      <xdr:nvSpPr>
        <xdr:cNvPr id="86" name="Text Box 67"/>
        <xdr:cNvSpPr txBox="1">
          <a:spLocks noChangeArrowheads="1"/>
        </xdr:cNvSpPr>
      </xdr:nvSpPr>
      <xdr:spPr>
        <a:xfrm>
          <a:off x="14811375" y="15316200"/>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72</xdr:row>
      <xdr:rowOff>0</xdr:rowOff>
    </xdr:from>
    <xdr:to>
      <xdr:col>20</xdr:col>
      <xdr:colOff>0</xdr:colOff>
      <xdr:row>72</xdr:row>
      <xdr:rowOff>0</xdr:rowOff>
    </xdr:to>
    <xdr:sp>
      <xdr:nvSpPr>
        <xdr:cNvPr id="87" name="Text Box 68"/>
        <xdr:cNvSpPr txBox="1">
          <a:spLocks noChangeArrowheads="1"/>
        </xdr:cNvSpPr>
      </xdr:nvSpPr>
      <xdr:spPr>
        <a:xfrm>
          <a:off x="14811375" y="15316200"/>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72</xdr:row>
      <xdr:rowOff>0</xdr:rowOff>
    </xdr:from>
    <xdr:to>
      <xdr:col>20</xdr:col>
      <xdr:colOff>0</xdr:colOff>
      <xdr:row>72</xdr:row>
      <xdr:rowOff>0</xdr:rowOff>
    </xdr:to>
    <xdr:sp>
      <xdr:nvSpPr>
        <xdr:cNvPr id="88" name="Text Box 69"/>
        <xdr:cNvSpPr txBox="1">
          <a:spLocks noChangeArrowheads="1"/>
        </xdr:cNvSpPr>
      </xdr:nvSpPr>
      <xdr:spPr>
        <a:xfrm>
          <a:off x="14811375" y="15316200"/>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72</xdr:row>
      <xdr:rowOff>0</xdr:rowOff>
    </xdr:from>
    <xdr:to>
      <xdr:col>20</xdr:col>
      <xdr:colOff>0</xdr:colOff>
      <xdr:row>72</xdr:row>
      <xdr:rowOff>0</xdr:rowOff>
    </xdr:to>
    <xdr:sp>
      <xdr:nvSpPr>
        <xdr:cNvPr id="89" name="Text Box 70"/>
        <xdr:cNvSpPr txBox="1">
          <a:spLocks noChangeArrowheads="1"/>
        </xdr:cNvSpPr>
      </xdr:nvSpPr>
      <xdr:spPr>
        <a:xfrm>
          <a:off x="14811375" y="15316200"/>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72</xdr:row>
      <xdr:rowOff>0</xdr:rowOff>
    </xdr:from>
    <xdr:to>
      <xdr:col>20</xdr:col>
      <xdr:colOff>0</xdr:colOff>
      <xdr:row>72</xdr:row>
      <xdr:rowOff>0</xdr:rowOff>
    </xdr:to>
    <xdr:sp>
      <xdr:nvSpPr>
        <xdr:cNvPr id="90" name="Text Box 71"/>
        <xdr:cNvSpPr txBox="1">
          <a:spLocks noChangeArrowheads="1"/>
        </xdr:cNvSpPr>
      </xdr:nvSpPr>
      <xdr:spPr>
        <a:xfrm>
          <a:off x="14811375" y="15316200"/>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72</xdr:row>
      <xdr:rowOff>0</xdr:rowOff>
    </xdr:from>
    <xdr:to>
      <xdr:col>20</xdr:col>
      <xdr:colOff>0</xdr:colOff>
      <xdr:row>72</xdr:row>
      <xdr:rowOff>0</xdr:rowOff>
    </xdr:to>
    <xdr:sp>
      <xdr:nvSpPr>
        <xdr:cNvPr id="91" name="Text Box 72"/>
        <xdr:cNvSpPr txBox="1">
          <a:spLocks noChangeArrowheads="1"/>
        </xdr:cNvSpPr>
      </xdr:nvSpPr>
      <xdr:spPr>
        <a:xfrm>
          <a:off x="14811375" y="15316200"/>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72</xdr:row>
      <xdr:rowOff>0</xdr:rowOff>
    </xdr:from>
    <xdr:to>
      <xdr:col>20</xdr:col>
      <xdr:colOff>0</xdr:colOff>
      <xdr:row>72</xdr:row>
      <xdr:rowOff>0</xdr:rowOff>
    </xdr:to>
    <xdr:sp>
      <xdr:nvSpPr>
        <xdr:cNvPr id="92" name="Text Box 73"/>
        <xdr:cNvSpPr txBox="1">
          <a:spLocks noChangeArrowheads="1"/>
        </xdr:cNvSpPr>
      </xdr:nvSpPr>
      <xdr:spPr>
        <a:xfrm>
          <a:off x="14811375" y="15316200"/>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72</xdr:row>
      <xdr:rowOff>0</xdr:rowOff>
    </xdr:from>
    <xdr:to>
      <xdr:col>20</xdr:col>
      <xdr:colOff>0</xdr:colOff>
      <xdr:row>72</xdr:row>
      <xdr:rowOff>0</xdr:rowOff>
    </xdr:to>
    <xdr:sp>
      <xdr:nvSpPr>
        <xdr:cNvPr id="93" name="Text Box 74"/>
        <xdr:cNvSpPr txBox="1">
          <a:spLocks noChangeArrowheads="1"/>
        </xdr:cNvSpPr>
      </xdr:nvSpPr>
      <xdr:spPr>
        <a:xfrm>
          <a:off x="14811375" y="15316200"/>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72</xdr:row>
      <xdr:rowOff>0</xdr:rowOff>
    </xdr:from>
    <xdr:to>
      <xdr:col>20</xdr:col>
      <xdr:colOff>0</xdr:colOff>
      <xdr:row>72</xdr:row>
      <xdr:rowOff>0</xdr:rowOff>
    </xdr:to>
    <xdr:sp>
      <xdr:nvSpPr>
        <xdr:cNvPr id="94" name="Text Box 75"/>
        <xdr:cNvSpPr txBox="1">
          <a:spLocks noChangeArrowheads="1"/>
        </xdr:cNvSpPr>
      </xdr:nvSpPr>
      <xdr:spPr>
        <a:xfrm>
          <a:off x="14811375" y="15316200"/>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95</xdr:row>
      <xdr:rowOff>0</xdr:rowOff>
    </xdr:from>
    <xdr:to>
      <xdr:col>20</xdr:col>
      <xdr:colOff>0</xdr:colOff>
      <xdr:row>95</xdr:row>
      <xdr:rowOff>0</xdr:rowOff>
    </xdr:to>
    <xdr:sp>
      <xdr:nvSpPr>
        <xdr:cNvPr id="95" name="Text Box 85"/>
        <xdr:cNvSpPr txBox="1">
          <a:spLocks noChangeArrowheads="1"/>
        </xdr:cNvSpPr>
      </xdr:nvSpPr>
      <xdr:spPr>
        <a:xfrm>
          <a:off x="14811375" y="20478750"/>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95</xdr:row>
      <xdr:rowOff>0</xdr:rowOff>
    </xdr:from>
    <xdr:to>
      <xdr:col>20</xdr:col>
      <xdr:colOff>0</xdr:colOff>
      <xdr:row>95</xdr:row>
      <xdr:rowOff>0</xdr:rowOff>
    </xdr:to>
    <xdr:sp>
      <xdr:nvSpPr>
        <xdr:cNvPr id="96" name="Text Box 86"/>
        <xdr:cNvSpPr txBox="1">
          <a:spLocks noChangeArrowheads="1"/>
        </xdr:cNvSpPr>
      </xdr:nvSpPr>
      <xdr:spPr>
        <a:xfrm>
          <a:off x="14811375" y="20478750"/>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95</xdr:row>
      <xdr:rowOff>0</xdr:rowOff>
    </xdr:from>
    <xdr:to>
      <xdr:col>20</xdr:col>
      <xdr:colOff>0</xdr:colOff>
      <xdr:row>95</xdr:row>
      <xdr:rowOff>0</xdr:rowOff>
    </xdr:to>
    <xdr:sp>
      <xdr:nvSpPr>
        <xdr:cNvPr id="97" name="Text Box 87"/>
        <xdr:cNvSpPr txBox="1">
          <a:spLocks noChangeArrowheads="1"/>
        </xdr:cNvSpPr>
      </xdr:nvSpPr>
      <xdr:spPr>
        <a:xfrm>
          <a:off x="14811375" y="20478750"/>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95</xdr:row>
      <xdr:rowOff>0</xdr:rowOff>
    </xdr:from>
    <xdr:to>
      <xdr:col>20</xdr:col>
      <xdr:colOff>0</xdr:colOff>
      <xdr:row>95</xdr:row>
      <xdr:rowOff>0</xdr:rowOff>
    </xdr:to>
    <xdr:sp>
      <xdr:nvSpPr>
        <xdr:cNvPr id="98" name="Text Box 88"/>
        <xdr:cNvSpPr txBox="1">
          <a:spLocks noChangeArrowheads="1"/>
        </xdr:cNvSpPr>
      </xdr:nvSpPr>
      <xdr:spPr>
        <a:xfrm>
          <a:off x="14811375" y="20478750"/>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95</xdr:row>
      <xdr:rowOff>0</xdr:rowOff>
    </xdr:from>
    <xdr:to>
      <xdr:col>20</xdr:col>
      <xdr:colOff>0</xdr:colOff>
      <xdr:row>95</xdr:row>
      <xdr:rowOff>0</xdr:rowOff>
    </xdr:to>
    <xdr:sp>
      <xdr:nvSpPr>
        <xdr:cNvPr id="99" name="Text Box 89"/>
        <xdr:cNvSpPr txBox="1">
          <a:spLocks noChangeArrowheads="1"/>
        </xdr:cNvSpPr>
      </xdr:nvSpPr>
      <xdr:spPr>
        <a:xfrm>
          <a:off x="14811375" y="20478750"/>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95</xdr:row>
      <xdr:rowOff>0</xdr:rowOff>
    </xdr:from>
    <xdr:to>
      <xdr:col>20</xdr:col>
      <xdr:colOff>0</xdr:colOff>
      <xdr:row>95</xdr:row>
      <xdr:rowOff>0</xdr:rowOff>
    </xdr:to>
    <xdr:sp>
      <xdr:nvSpPr>
        <xdr:cNvPr id="100" name="Text Box 90"/>
        <xdr:cNvSpPr txBox="1">
          <a:spLocks noChangeArrowheads="1"/>
        </xdr:cNvSpPr>
      </xdr:nvSpPr>
      <xdr:spPr>
        <a:xfrm>
          <a:off x="14811375" y="20478750"/>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95</xdr:row>
      <xdr:rowOff>0</xdr:rowOff>
    </xdr:from>
    <xdr:to>
      <xdr:col>20</xdr:col>
      <xdr:colOff>0</xdr:colOff>
      <xdr:row>95</xdr:row>
      <xdr:rowOff>0</xdr:rowOff>
    </xdr:to>
    <xdr:sp>
      <xdr:nvSpPr>
        <xdr:cNvPr id="101" name="Text Box 91"/>
        <xdr:cNvSpPr txBox="1">
          <a:spLocks noChangeArrowheads="1"/>
        </xdr:cNvSpPr>
      </xdr:nvSpPr>
      <xdr:spPr>
        <a:xfrm>
          <a:off x="14811375" y="20478750"/>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95</xdr:row>
      <xdr:rowOff>0</xdr:rowOff>
    </xdr:from>
    <xdr:to>
      <xdr:col>20</xdr:col>
      <xdr:colOff>0</xdr:colOff>
      <xdr:row>95</xdr:row>
      <xdr:rowOff>0</xdr:rowOff>
    </xdr:to>
    <xdr:sp>
      <xdr:nvSpPr>
        <xdr:cNvPr id="102" name="Text Box 92"/>
        <xdr:cNvSpPr txBox="1">
          <a:spLocks noChangeArrowheads="1"/>
        </xdr:cNvSpPr>
      </xdr:nvSpPr>
      <xdr:spPr>
        <a:xfrm>
          <a:off x="14811375" y="20478750"/>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twoCellAnchor>
    <xdr:from>
      <xdr:col>16</xdr:col>
      <xdr:colOff>457200</xdr:colOff>
      <xdr:row>95</xdr:row>
      <xdr:rowOff>0</xdr:rowOff>
    </xdr:from>
    <xdr:to>
      <xdr:col>20</xdr:col>
      <xdr:colOff>0</xdr:colOff>
      <xdr:row>95</xdr:row>
      <xdr:rowOff>0</xdr:rowOff>
    </xdr:to>
    <xdr:sp>
      <xdr:nvSpPr>
        <xdr:cNvPr id="103" name="Text Box 93"/>
        <xdr:cNvSpPr txBox="1">
          <a:spLocks noChangeArrowheads="1"/>
        </xdr:cNvSpPr>
      </xdr:nvSpPr>
      <xdr:spPr>
        <a:xfrm>
          <a:off x="14811375" y="20478750"/>
          <a:ext cx="24193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Información  exclusivamente del primer ciclo del 2003.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2457450</xdr:colOff>
      <xdr:row>4</xdr:row>
      <xdr:rowOff>76200</xdr:rowOff>
    </xdr:to>
    <xdr:pic>
      <xdr:nvPicPr>
        <xdr:cNvPr id="1" name="Picture 1" descr="Logo Pifi"/>
        <xdr:cNvPicPr preferRelativeResize="1">
          <a:picLocks noChangeAspect="1"/>
        </xdr:cNvPicPr>
      </xdr:nvPicPr>
      <xdr:blipFill>
        <a:blip r:embed="rId1"/>
        <a:stretch>
          <a:fillRect/>
        </a:stretch>
      </xdr:blipFill>
      <xdr:spPr>
        <a:xfrm>
          <a:off x="0" y="0"/>
          <a:ext cx="24574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E414"/>
  <sheetViews>
    <sheetView tabSelected="1" view="pageBreakPreview" zoomScale="60" zoomScaleNormal="85" zoomScalePageLayoutView="70" workbookViewId="0" topLeftCell="A295">
      <selection activeCell="A305" sqref="A305"/>
    </sheetView>
  </sheetViews>
  <sheetFormatPr defaultColWidth="7.625" defaultRowHeight="14.25"/>
  <cols>
    <col min="1" max="1" width="56.00390625" style="193" customWidth="1"/>
    <col min="2" max="2" width="11.00390625" style="193" customWidth="1"/>
    <col min="3" max="3" width="8.875" style="193" customWidth="1"/>
    <col min="4" max="4" width="8.375" style="193" customWidth="1"/>
    <col min="5" max="5" width="8.875" style="193" customWidth="1"/>
    <col min="6" max="7" width="6.875" style="193" customWidth="1"/>
    <col min="8" max="8" width="8.50390625" style="193" customWidth="1"/>
    <col min="9" max="12" width="9.75390625" style="193" customWidth="1"/>
    <col min="13" max="13" width="7.625" style="193" customWidth="1"/>
    <col min="14" max="14" width="9.50390625" style="193" customWidth="1"/>
    <col min="15" max="15" width="8.50390625" style="193" customWidth="1"/>
    <col min="16" max="16" width="8.375" style="193" customWidth="1"/>
    <col min="17" max="17" width="9.75390625" style="193" customWidth="1"/>
    <col min="18" max="18" width="9.125" style="193" customWidth="1"/>
    <col min="19" max="19" width="8.75390625" style="193" customWidth="1"/>
    <col min="20" max="23" width="10.125" style="193" customWidth="1"/>
    <col min="24" max="24" width="9.625" style="193" customWidth="1"/>
    <col min="25" max="25" width="10.625" style="193" customWidth="1"/>
    <col min="26" max="28" width="8.875" style="193" customWidth="1"/>
    <col min="29" max="29" width="5.875" style="193" customWidth="1"/>
    <col min="30" max="30" width="8.625" style="193" customWidth="1"/>
    <col min="31" max="31" width="6.625" style="193" customWidth="1"/>
    <col min="32" max="33" width="5.00390625" style="193" customWidth="1"/>
    <col min="34" max="16384" width="7.625" style="193" customWidth="1"/>
  </cols>
  <sheetData>
    <row r="1" ht="16.5"/>
    <row r="2" ht="16.5"/>
    <row r="3" spans="2:19" ht="16.5">
      <c r="B3" s="513" t="s">
        <v>311</v>
      </c>
      <c r="C3" s="513"/>
      <c r="D3" s="513"/>
      <c r="E3" s="513"/>
      <c r="F3" s="513"/>
      <c r="G3" s="513"/>
      <c r="H3" s="513"/>
      <c r="I3" s="513"/>
      <c r="J3" s="513"/>
      <c r="K3" s="513"/>
      <c r="L3" s="513"/>
      <c r="M3" s="513"/>
      <c r="N3" s="513"/>
      <c r="O3" s="513"/>
      <c r="P3" s="513"/>
      <c r="Q3" s="513"/>
      <c r="R3" s="513"/>
      <c r="S3" s="513"/>
    </row>
    <row r="4" ht="16.5"/>
    <row r="5" spans="3:24" ht="16.5">
      <c r="C5" s="514" t="s">
        <v>1</v>
      </c>
      <c r="D5" s="514"/>
      <c r="E5" s="514"/>
      <c r="F5" s="514"/>
      <c r="G5" s="514"/>
      <c r="H5" s="194"/>
      <c r="I5" s="195"/>
      <c r="J5" s="195"/>
      <c r="K5" s="195"/>
      <c r="L5" s="195"/>
      <c r="M5" s="195"/>
      <c r="N5" s="195"/>
      <c r="O5" s="195"/>
      <c r="P5" s="195"/>
      <c r="Q5" s="195"/>
      <c r="R5" s="195"/>
      <c r="S5" s="195"/>
      <c r="T5" s="195"/>
      <c r="U5" s="195"/>
      <c r="V5" s="196"/>
      <c r="W5" s="196"/>
      <c r="X5" s="196"/>
    </row>
    <row r="6" ht="17.25" thickBot="1"/>
    <row r="7" spans="1:17" ht="17.25" thickBot="1">
      <c r="A7" s="197" t="s">
        <v>133</v>
      </c>
      <c r="B7" s="515"/>
      <c r="C7" s="516"/>
      <c r="D7" s="516"/>
      <c r="E7" s="516"/>
      <c r="F7" s="516"/>
      <c r="G7" s="516"/>
      <c r="H7" s="516"/>
      <c r="I7" s="516"/>
      <c r="J7" s="516"/>
      <c r="K7" s="516"/>
      <c r="L7" s="516"/>
      <c r="M7" s="516"/>
      <c r="N7" s="516"/>
      <c r="O7" s="516"/>
      <c r="P7" s="516"/>
      <c r="Q7" s="517"/>
    </row>
    <row r="8" spans="1:17" ht="16.5">
      <c r="A8" s="198"/>
      <c r="B8" s="199"/>
      <c r="C8" s="199"/>
      <c r="D8" s="199"/>
      <c r="E8" s="199"/>
      <c r="F8" s="199"/>
      <c r="G8" s="199"/>
      <c r="H8" s="199"/>
      <c r="I8" s="199"/>
      <c r="J8" s="199"/>
      <c r="K8" s="199"/>
      <c r="L8" s="199"/>
      <c r="M8" s="199"/>
      <c r="N8" s="199"/>
      <c r="O8" s="199"/>
      <c r="P8" s="199"/>
      <c r="Q8" s="199"/>
    </row>
    <row r="9" spans="1:17" ht="17.25" customHeight="1">
      <c r="A9" s="200" t="s">
        <v>282</v>
      </c>
      <c r="B9" s="201"/>
      <c r="C9" s="199"/>
      <c r="D9" s="199"/>
      <c r="E9" s="199"/>
      <c r="F9" s="199"/>
      <c r="G9" s="199"/>
      <c r="H9" s="199"/>
      <c r="I9" s="199"/>
      <c r="J9" s="199"/>
      <c r="K9" s="199"/>
      <c r="L9" s="199"/>
      <c r="M9" s="199"/>
      <c r="N9" s="199"/>
      <c r="O9" s="199"/>
      <c r="P9" s="199"/>
      <c r="Q9" s="199"/>
    </row>
    <row r="10" spans="1:17" ht="28.5" customHeight="1">
      <c r="A10" s="202" t="s">
        <v>283</v>
      </c>
      <c r="B10" s="201"/>
      <c r="C10" s="199"/>
      <c r="D10" s="199"/>
      <c r="E10" s="199"/>
      <c r="F10" s="199"/>
      <c r="G10" s="199"/>
      <c r="H10" s="199"/>
      <c r="I10" s="199"/>
      <c r="J10" s="199"/>
      <c r="K10" s="199"/>
      <c r="L10" s="199"/>
      <c r="M10" s="199"/>
      <c r="N10" s="199"/>
      <c r="O10" s="199"/>
      <c r="P10" s="199"/>
      <c r="Q10" s="199"/>
    </row>
    <row r="11" spans="1:17" ht="16.5">
      <c r="A11" s="198"/>
      <c r="B11" s="199"/>
      <c r="C11" s="199"/>
      <c r="D11" s="199"/>
      <c r="E11" s="199"/>
      <c r="F11" s="199"/>
      <c r="G11" s="199"/>
      <c r="H11" s="199"/>
      <c r="I11" s="199"/>
      <c r="J11" s="199"/>
      <c r="K11" s="199"/>
      <c r="L11" s="199"/>
      <c r="M11" s="199"/>
      <c r="N11" s="199"/>
      <c r="O11" s="199"/>
      <c r="P11" s="199"/>
      <c r="Q11" s="199"/>
    </row>
    <row r="12" spans="1:17" ht="6" customHeight="1" thickBot="1">
      <c r="A12" s="196"/>
      <c r="B12" s="196"/>
      <c r="C12" s="196"/>
      <c r="D12" s="196"/>
      <c r="E12" s="196"/>
      <c r="F12" s="196"/>
      <c r="G12" s="196"/>
      <c r="H12" s="196"/>
      <c r="I12" s="196"/>
      <c r="J12" s="196"/>
      <c r="K12" s="196"/>
      <c r="L12" s="196"/>
      <c r="M12" s="196"/>
      <c r="N12" s="196"/>
      <c r="O12" s="196"/>
      <c r="P12" s="196"/>
      <c r="Q12" s="196"/>
    </row>
    <row r="13" spans="1:17" ht="17.25" thickBot="1">
      <c r="A13" s="518" t="s">
        <v>134</v>
      </c>
      <c r="B13" s="519"/>
      <c r="C13" s="519"/>
      <c r="D13" s="519"/>
      <c r="E13" s="519"/>
      <c r="F13" s="519"/>
      <c r="G13" s="519"/>
      <c r="H13" s="519"/>
      <c r="I13" s="519"/>
      <c r="J13" s="519"/>
      <c r="K13" s="519"/>
      <c r="L13" s="519"/>
      <c r="M13" s="519"/>
      <c r="N13" s="519"/>
      <c r="O13" s="519"/>
      <c r="P13" s="519"/>
      <c r="Q13" s="520"/>
    </row>
    <row r="14" spans="1:17" ht="16.5">
      <c r="A14" s="521"/>
      <c r="B14" s="522"/>
      <c r="C14" s="522"/>
      <c r="D14" s="522"/>
      <c r="E14" s="522"/>
      <c r="F14" s="522"/>
      <c r="G14" s="522"/>
      <c r="H14" s="522"/>
      <c r="I14" s="522"/>
      <c r="J14" s="522"/>
      <c r="K14" s="522"/>
      <c r="L14" s="522"/>
      <c r="M14" s="522"/>
      <c r="N14" s="522"/>
      <c r="O14" s="522"/>
      <c r="P14" s="522"/>
      <c r="Q14" s="523"/>
    </row>
    <row r="15" spans="1:17" ht="16.5">
      <c r="A15" s="524"/>
      <c r="B15" s="525"/>
      <c r="C15" s="525"/>
      <c r="D15" s="525"/>
      <c r="E15" s="525"/>
      <c r="F15" s="525"/>
      <c r="G15" s="525"/>
      <c r="H15" s="525"/>
      <c r="I15" s="525"/>
      <c r="J15" s="525"/>
      <c r="K15" s="525"/>
      <c r="L15" s="525"/>
      <c r="M15" s="525"/>
      <c r="N15" s="525"/>
      <c r="O15" s="525"/>
      <c r="P15" s="525"/>
      <c r="Q15" s="526"/>
    </row>
    <row r="16" spans="1:17" ht="16.5">
      <c r="A16" s="524"/>
      <c r="B16" s="525"/>
      <c r="C16" s="525"/>
      <c r="D16" s="525"/>
      <c r="E16" s="525"/>
      <c r="F16" s="525"/>
      <c r="G16" s="525"/>
      <c r="H16" s="525"/>
      <c r="I16" s="525"/>
      <c r="J16" s="525"/>
      <c r="K16" s="525"/>
      <c r="L16" s="525"/>
      <c r="M16" s="525"/>
      <c r="N16" s="525"/>
      <c r="O16" s="525"/>
      <c r="P16" s="525"/>
      <c r="Q16" s="526"/>
    </row>
    <row r="17" spans="1:17" ht="16.5">
      <c r="A17" s="524"/>
      <c r="B17" s="525"/>
      <c r="C17" s="525"/>
      <c r="D17" s="525"/>
      <c r="E17" s="525"/>
      <c r="F17" s="525"/>
      <c r="G17" s="525"/>
      <c r="H17" s="525"/>
      <c r="I17" s="525"/>
      <c r="J17" s="525"/>
      <c r="K17" s="525"/>
      <c r="L17" s="525"/>
      <c r="M17" s="525"/>
      <c r="N17" s="525"/>
      <c r="O17" s="525"/>
      <c r="P17" s="525"/>
      <c r="Q17" s="526"/>
    </row>
    <row r="18" spans="1:17" ht="16.5">
      <c r="A18" s="524"/>
      <c r="B18" s="525"/>
      <c r="C18" s="525"/>
      <c r="D18" s="525"/>
      <c r="E18" s="525"/>
      <c r="F18" s="525"/>
      <c r="G18" s="525"/>
      <c r="H18" s="525"/>
      <c r="I18" s="525"/>
      <c r="J18" s="525"/>
      <c r="K18" s="525"/>
      <c r="L18" s="525"/>
      <c r="M18" s="525"/>
      <c r="N18" s="525"/>
      <c r="O18" s="525"/>
      <c r="P18" s="525"/>
      <c r="Q18" s="526"/>
    </row>
    <row r="19" spans="1:17" ht="16.5">
      <c r="A19" s="524"/>
      <c r="B19" s="525"/>
      <c r="C19" s="525"/>
      <c r="D19" s="525"/>
      <c r="E19" s="525"/>
      <c r="F19" s="525"/>
      <c r="G19" s="525"/>
      <c r="H19" s="525"/>
      <c r="I19" s="525"/>
      <c r="J19" s="525"/>
      <c r="K19" s="525"/>
      <c r="L19" s="525"/>
      <c r="M19" s="525"/>
      <c r="N19" s="525"/>
      <c r="O19" s="525"/>
      <c r="P19" s="525"/>
      <c r="Q19" s="526"/>
    </row>
    <row r="20" spans="1:17" ht="16.5">
      <c r="A20" s="524"/>
      <c r="B20" s="525"/>
      <c r="C20" s="525"/>
      <c r="D20" s="525"/>
      <c r="E20" s="525"/>
      <c r="F20" s="525"/>
      <c r="G20" s="525"/>
      <c r="H20" s="525"/>
      <c r="I20" s="525"/>
      <c r="J20" s="525"/>
      <c r="K20" s="525"/>
      <c r="L20" s="525"/>
      <c r="M20" s="525"/>
      <c r="N20" s="525"/>
      <c r="O20" s="525"/>
      <c r="P20" s="525"/>
      <c r="Q20" s="526"/>
    </row>
    <row r="21" spans="1:17" ht="16.5">
      <c r="A21" s="524"/>
      <c r="B21" s="525"/>
      <c r="C21" s="525"/>
      <c r="D21" s="525"/>
      <c r="E21" s="525"/>
      <c r="F21" s="525"/>
      <c r="G21" s="525"/>
      <c r="H21" s="525"/>
      <c r="I21" s="525"/>
      <c r="J21" s="525"/>
      <c r="K21" s="525"/>
      <c r="L21" s="525"/>
      <c r="M21" s="525"/>
      <c r="N21" s="525"/>
      <c r="O21" s="525"/>
      <c r="P21" s="525"/>
      <c r="Q21" s="526"/>
    </row>
    <row r="22" spans="1:17" ht="17.25" thickBot="1">
      <c r="A22" s="527"/>
      <c r="B22" s="528"/>
      <c r="C22" s="528"/>
      <c r="D22" s="528"/>
      <c r="E22" s="528"/>
      <c r="F22" s="528"/>
      <c r="G22" s="528"/>
      <c r="H22" s="528"/>
      <c r="I22" s="528"/>
      <c r="J22" s="528"/>
      <c r="K22" s="528"/>
      <c r="L22" s="528"/>
      <c r="M22" s="528"/>
      <c r="N22" s="528"/>
      <c r="O22" s="528"/>
      <c r="P22" s="528"/>
      <c r="Q22" s="529"/>
    </row>
    <row r="23" ht="16.5"/>
    <row r="24" spans="1:21" ht="16.5">
      <c r="A24" s="531" t="s">
        <v>135</v>
      </c>
      <c r="B24" s="531"/>
      <c r="C24" s="531"/>
      <c r="D24" s="531"/>
      <c r="E24" s="531"/>
      <c r="F24" s="531"/>
      <c r="G24" s="531"/>
      <c r="H24" s="531"/>
      <c r="I24" s="531"/>
      <c r="J24" s="531"/>
      <c r="K24" s="531"/>
      <c r="L24" s="531"/>
      <c r="M24" s="531"/>
      <c r="N24" s="531"/>
      <c r="O24" s="531"/>
      <c r="P24" s="531"/>
      <c r="Q24" s="531"/>
      <c r="R24" s="531"/>
      <c r="S24" s="531"/>
      <c r="T24" s="531"/>
      <c r="U24" s="531"/>
    </row>
    <row r="25" spans="1:21" ht="12.75" customHeight="1">
      <c r="A25" s="530" t="s">
        <v>136</v>
      </c>
      <c r="B25" s="535" t="s">
        <v>294</v>
      </c>
      <c r="C25" s="535" t="s">
        <v>295</v>
      </c>
      <c r="D25" s="531" t="s">
        <v>137</v>
      </c>
      <c r="E25" s="531"/>
      <c r="F25" s="531"/>
      <c r="G25" s="531"/>
      <c r="H25" s="531"/>
      <c r="I25" s="531"/>
      <c r="J25" s="532" t="s">
        <v>4</v>
      </c>
      <c r="K25" s="533"/>
      <c r="L25" s="533"/>
      <c r="M25" s="533"/>
      <c r="N25" s="533"/>
      <c r="O25" s="533"/>
      <c r="P25" s="203"/>
      <c r="Q25" s="203"/>
      <c r="R25" s="204"/>
      <c r="S25" s="532" t="s">
        <v>138</v>
      </c>
      <c r="T25" s="533"/>
      <c r="U25" s="534"/>
    </row>
    <row r="26" spans="1:21" ht="36" customHeight="1">
      <c r="A26" s="530"/>
      <c r="B26" s="536"/>
      <c r="C26" s="536"/>
      <c r="D26" s="205" t="s">
        <v>127</v>
      </c>
      <c r="E26" s="205" t="s">
        <v>139</v>
      </c>
      <c r="F26" s="205" t="s">
        <v>140</v>
      </c>
      <c r="G26" s="205" t="s">
        <v>141</v>
      </c>
      <c r="H26" s="205" t="s">
        <v>142</v>
      </c>
      <c r="I26" s="205" t="s">
        <v>143</v>
      </c>
      <c r="J26" s="205" t="s">
        <v>127</v>
      </c>
      <c r="K26" s="205" t="s">
        <v>139</v>
      </c>
      <c r="L26" s="205" t="s">
        <v>140</v>
      </c>
      <c r="M26" s="205" t="s">
        <v>141</v>
      </c>
      <c r="N26" s="205" t="s">
        <v>142</v>
      </c>
      <c r="O26" s="205" t="s">
        <v>143</v>
      </c>
      <c r="P26" s="205" t="s">
        <v>127</v>
      </c>
      <c r="Q26" s="205" t="s">
        <v>139</v>
      </c>
      <c r="R26" s="205" t="s">
        <v>140</v>
      </c>
      <c r="S26" s="205" t="s">
        <v>141</v>
      </c>
      <c r="T26" s="205" t="s">
        <v>142</v>
      </c>
      <c r="U26" s="205" t="s">
        <v>143</v>
      </c>
    </row>
    <row r="27" spans="1:21" ht="16.5">
      <c r="A27" s="206"/>
      <c r="B27" s="207"/>
      <c r="C27" s="208"/>
      <c r="D27" s="209"/>
      <c r="E27" s="209"/>
      <c r="F27" s="209"/>
      <c r="G27" s="209"/>
      <c r="H27" s="209"/>
      <c r="I27" s="209"/>
      <c r="J27" s="209"/>
      <c r="K27" s="209"/>
      <c r="L27" s="209"/>
      <c r="M27" s="209"/>
      <c r="N27" s="209"/>
      <c r="O27" s="209"/>
      <c r="P27" s="209"/>
      <c r="Q27" s="209"/>
      <c r="R27" s="209"/>
      <c r="S27" s="209"/>
      <c r="T27" s="209"/>
      <c r="U27" s="210"/>
    </row>
    <row r="28" spans="1:21" ht="16.5">
      <c r="A28" s="211"/>
      <c r="B28" s="212"/>
      <c r="C28" s="213"/>
      <c r="D28" s="214"/>
      <c r="E28" s="214"/>
      <c r="F28" s="214"/>
      <c r="G28" s="214"/>
      <c r="H28" s="214"/>
      <c r="I28" s="214"/>
      <c r="J28" s="214"/>
      <c r="K28" s="214"/>
      <c r="L28" s="214"/>
      <c r="M28" s="214"/>
      <c r="N28" s="214"/>
      <c r="O28" s="214"/>
      <c r="P28" s="214"/>
      <c r="Q28" s="214"/>
      <c r="R28" s="214"/>
      <c r="S28" s="214"/>
      <c r="T28" s="214"/>
      <c r="U28" s="215"/>
    </row>
    <row r="29" spans="1:21" ht="16.5">
      <c r="A29" s="211"/>
      <c r="B29" s="212"/>
      <c r="C29" s="213"/>
      <c r="D29" s="214"/>
      <c r="E29" s="214"/>
      <c r="F29" s="214"/>
      <c r="G29" s="214"/>
      <c r="H29" s="214"/>
      <c r="I29" s="214"/>
      <c r="J29" s="214"/>
      <c r="K29" s="214"/>
      <c r="L29" s="214"/>
      <c r="M29" s="214"/>
      <c r="N29" s="214"/>
      <c r="O29" s="214"/>
      <c r="P29" s="214"/>
      <c r="Q29" s="214"/>
      <c r="R29" s="214"/>
      <c r="S29" s="214"/>
      <c r="T29" s="214"/>
      <c r="U29" s="215"/>
    </row>
    <row r="30" spans="1:21" ht="16.5">
      <c r="A30" s="211"/>
      <c r="B30" s="212"/>
      <c r="C30" s="213"/>
      <c r="D30" s="214"/>
      <c r="E30" s="214"/>
      <c r="F30" s="214"/>
      <c r="G30" s="214"/>
      <c r="H30" s="214"/>
      <c r="I30" s="214"/>
      <c r="J30" s="214"/>
      <c r="K30" s="214"/>
      <c r="L30" s="214"/>
      <c r="M30" s="214"/>
      <c r="N30" s="214"/>
      <c r="O30" s="214"/>
      <c r="P30" s="214"/>
      <c r="Q30" s="214"/>
      <c r="R30" s="214"/>
      <c r="S30" s="214"/>
      <c r="T30" s="214"/>
      <c r="U30" s="215"/>
    </row>
    <row r="31" spans="1:21" ht="16.5">
      <c r="A31" s="211"/>
      <c r="B31" s="212"/>
      <c r="C31" s="213"/>
      <c r="D31" s="214"/>
      <c r="E31" s="214"/>
      <c r="F31" s="214"/>
      <c r="G31" s="214"/>
      <c r="H31" s="214"/>
      <c r="I31" s="214"/>
      <c r="J31" s="214"/>
      <c r="K31" s="214"/>
      <c r="L31" s="214"/>
      <c r="M31" s="214"/>
      <c r="N31" s="214"/>
      <c r="O31" s="214"/>
      <c r="P31" s="214"/>
      <c r="Q31" s="214"/>
      <c r="R31" s="214"/>
      <c r="S31" s="214"/>
      <c r="T31" s="214"/>
      <c r="U31" s="215"/>
    </row>
    <row r="32" spans="1:21" ht="16.5">
      <c r="A32" s="211"/>
      <c r="B32" s="212"/>
      <c r="C32" s="213"/>
      <c r="D32" s="214"/>
      <c r="E32" s="214"/>
      <c r="F32" s="214"/>
      <c r="G32" s="214"/>
      <c r="H32" s="214"/>
      <c r="I32" s="214"/>
      <c r="J32" s="214"/>
      <c r="K32" s="214"/>
      <c r="L32" s="214"/>
      <c r="M32" s="214"/>
      <c r="N32" s="214"/>
      <c r="O32" s="214"/>
      <c r="P32" s="214"/>
      <c r="Q32" s="214"/>
      <c r="R32" s="214"/>
      <c r="S32" s="214"/>
      <c r="T32" s="214"/>
      <c r="U32" s="215"/>
    </row>
    <row r="33" spans="1:21" ht="16.5">
      <c r="A33" s="211"/>
      <c r="B33" s="212"/>
      <c r="C33" s="213"/>
      <c r="D33" s="214"/>
      <c r="E33" s="214"/>
      <c r="F33" s="214"/>
      <c r="G33" s="214"/>
      <c r="H33" s="214"/>
      <c r="I33" s="214"/>
      <c r="J33" s="214"/>
      <c r="K33" s="214"/>
      <c r="L33" s="214"/>
      <c r="M33" s="214"/>
      <c r="N33" s="214"/>
      <c r="O33" s="214"/>
      <c r="P33" s="214"/>
      <c r="Q33" s="214"/>
      <c r="R33" s="214"/>
      <c r="S33" s="214"/>
      <c r="T33" s="214"/>
      <c r="U33" s="215"/>
    </row>
    <row r="34" spans="1:21" ht="16.5">
      <c r="A34" s="211"/>
      <c r="B34" s="212"/>
      <c r="C34" s="213"/>
      <c r="D34" s="214"/>
      <c r="E34" s="214"/>
      <c r="F34" s="214"/>
      <c r="G34" s="214"/>
      <c r="H34" s="214"/>
      <c r="I34" s="214"/>
      <c r="J34" s="214"/>
      <c r="K34" s="214"/>
      <c r="L34" s="214"/>
      <c r="M34" s="214"/>
      <c r="N34" s="214"/>
      <c r="O34" s="214"/>
      <c r="P34" s="214"/>
      <c r="Q34" s="214"/>
      <c r="R34" s="214"/>
      <c r="S34" s="214"/>
      <c r="T34" s="214"/>
      <c r="U34" s="215"/>
    </row>
    <row r="35" spans="1:21" ht="16.5">
      <c r="A35" s="211"/>
      <c r="B35" s="212"/>
      <c r="C35" s="213"/>
      <c r="D35" s="214"/>
      <c r="E35" s="214"/>
      <c r="F35" s="214"/>
      <c r="G35" s="214"/>
      <c r="H35" s="214"/>
      <c r="I35" s="214"/>
      <c r="J35" s="214"/>
      <c r="K35" s="214"/>
      <c r="L35" s="214"/>
      <c r="M35" s="214"/>
      <c r="N35" s="214"/>
      <c r="O35" s="214"/>
      <c r="P35" s="214"/>
      <c r="Q35" s="214"/>
      <c r="R35" s="214"/>
      <c r="S35" s="214"/>
      <c r="T35" s="214"/>
      <c r="U35" s="215"/>
    </row>
    <row r="36" spans="1:21" ht="16.5">
      <c r="A36" s="211"/>
      <c r="B36" s="212"/>
      <c r="C36" s="213"/>
      <c r="D36" s="214"/>
      <c r="E36" s="214"/>
      <c r="F36" s="214"/>
      <c r="G36" s="214"/>
      <c r="H36" s="214"/>
      <c r="I36" s="214"/>
      <c r="J36" s="214"/>
      <c r="K36" s="214"/>
      <c r="L36" s="214"/>
      <c r="M36" s="214"/>
      <c r="N36" s="214"/>
      <c r="O36" s="214"/>
      <c r="P36" s="214"/>
      <c r="Q36" s="214"/>
      <c r="R36" s="214"/>
      <c r="S36" s="214"/>
      <c r="T36" s="214"/>
      <c r="U36" s="215"/>
    </row>
    <row r="37" spans="1:21" ht="16.5">
      <c r="A37" s="216"/>
      <c r="B37" s="217"/>
      <c r="C37" s="218"/>
      <c r="D37" s="219"/>
      <c r="E37" s="219"/>
      <c r="F37" s="219"/>
      <c r="G37" s="219"/>
      <c r="H37" s="219"/>
      <c r="I37" s="219"/>
      <c r="J37" s="219"/>
      <c r="K37" s="219"/>
      <c r="L37" s="219"/>
      <c r="M37" s="219"/>
      <c r="N37" s="219"/>
      <c r="O37" s="219"/>
      <c r="P37" s="219"/>
      <c r="Q37" s="219"/>
      <c r="R37" s="219"/>
      <c r="S37" s="219"/>
      <c r="T37" s="219"/>
      <c r="U37" s="220"/>
    </row>
    <row r="38" ht="16.5">
      <c r="A38" s="221" t="s">
        <v>144</v>
      </c>
    </row>
    <row r="39" ht="16.5">
      <c r="A39" s="221"/>
    </row>
    <row r="40" spans="1:23" ht="16.5">
      <c r="A40" s="469" t="s">
        <v>2</v>
      </c>
      <c r="B40" s="470"/>
      <c r="C40" s="470"/>
      <c r="D40" s="470"/>
      <c r="E40" s="470"/>
      <c r="F40" s="470"/>
      <c r="G40" s="470"/>
      <c r="H40" s="470"/>
      <c r="I40" s="470"/>
      <c r="J40" s="470"/>
      <c r="K40" s="470"/>
      <c r="L40" s="470"/>
      <c r="M40" s="470"/>
      <c r="N40" s="470"/>
      <c r="O40" s="470"/>
      <c r="P40" s="470"/>
      <c r="Q40" s="470"/>
      <c r="R40" s="470"/>
      <c r="S40" s="470"/>
      <c r="T40" s="470"/>
      <c r="U40" s="470"/>
      <c r="V40" s="470"/>
      <c r="W40" s="471"/>
    </row>
    <row r="41" spans="1:23" ht="16.5">
      <c r="A41" s="222" t="s">
        <v>145</v>
      </c>
      <c r="B41" s="469" t="s">
        <v>14</v>
      </c>
      <c r="C41" s="470"/>
      <c r="D41" s="470"/>
      <c r="E41" s="470"/>
      <c r="F41" s="470"/>
      <c r="G41" s="470"/>
      <c r="H41" s="470"/>
      <c r="I41" s="470"/>
      <c r="J41" s="470"/>
      <c r="K41" s="470"/>
      <c r="L41" s="471"/>
      <c r="M41" s="469" t="s">
        <v>4</v>
      </c>
      <c r="N41" s="470"/>
      <c r="O41" s="470"/>
      <c r="P41" s="470"/>
      <c r="Q41" s="470"/>
      <c r="R41" s="470"/>
      <c r="S41" s="470"/>
      <c r="T41" s="470"/>
      <c r="U41" s="470"/>
      <c r="V41" s="470"/>
      <c r="W41" s="471"/>
    </row>
    <row r="42" spans="1:23" s="224" customFormat="1" ht="14.25" customHeight="1">
      <c r="A42" s="223" t="s">
        <v>147</v>
      </c>
      <c r="B42" s="537" t="s">
        <v>148</v>
      </c>
      <c r="C42" s="537" t="s">
        <v>149</v>
      </c>
      <c r="D42" s="537" t="s">
        <v>150</v>
      </c>
      <c r="E42" s="537" t="s">
        <v>151</v>
      </c>
      <c r="F42" s="537" t="s">
        <v>152</v>
      </c>
      <c r="G42" s="540" t="s">
        <v>153</v>
      </c>
      <c r="H42" s="540" t="s">
        <v>154</v>
      </c>
      <c r="I42" s="540"/>
      <c r="J42" s="537" t="s">
        <v>279</v>
      </c>
      <c r="K42" s="537" t="s">
        <v>280</v>
      </c>
      <c r="L42" s="537" t="s">
        <v>281</v>
      </c>
      <c r="M42" s="537" t="s">
        <v>148</v>
      </c>
      <c r="N42" s="537" t="s">
        <v>149</v>
      </c>
      <c r="O42" s="537" t="s">
        <v>150</v>
      </c>
      <c r="P42" s="537" t="s">
        <v>151</v>
      </c>
      <c r="Q42" s="537" t="s">
        <v>152</v>
      </c>
      <c r="R42" s="540" t="s">
        <v>153</v>
      </c>
      <c r="S42" s="540" t="s">
        <v>154</v>
      </c>
      <c r="T42" s="540"/>
      <c r="U42" s="537" t="s">
        <v>279</v>
      </c>
      <c r="V42" s="537" t="s">
        <v>280</v>
      </c>
      <c r="W42" s="537" t="s">
        <v>281</v>
      </c>
    </row>
    <row r="43" spans="1:23" s="224" customFormat="1" ht="33">
      <c r="A43" s="223"/>
      <c r="B43" s="538"/>
      <c r="C43" s="538"/>
      <c r="D43" s="538"/>
      <c r="E43" s="538"/>
      <c r="F43" s="538"/>
      <c r="G43" s="540"/>
      <c r="H43" s="225" t="s">
        <v>0</v>
      </c>
      <c r="I43" s="225" t="s">
        <v>5</v>
      </c>
      <c r="J43" s="538"/>
      <c r="K43" s="538"/>
      <c r="L43" s="538"/>
      <c r="M43" s="538"/>
      <c r="N43" s="538"/>
      <c r="O43" s="538"/>
      <c r="P43" s="538"/>
      <c r="Q43" s="538"/>
      <c r="R43" s="540"/>
      <c r="S43" s="225" t="s">
        <v>0</v>
      </c>
      <c r="T43" s="225" t="s">
        <v>5</v>
      </c>
      <c r="U43" s="538"/>
      <c r="V43" s="538"/>
      <c r="W43" s="538"/>
    </row>
    <row r="44" spans="1:23" ht="16.5">
      <c r="A44" s="226" t="s">
        <v>155</v>
      </c>
      <c r="B44" s="227"/>
      <c r="C44" s="227"/>
      <c r="D44" s="227"/>
      <c r="E44" s="227"/>
      <c r="F44" s="227"/>
      <c r="G44" s="227"/>
      <c r="H44" s="227"/>
      <c r="I44" s="227"/>
      <c r="J44" s="227"/>
      <c r="K44" s="227"/>
      <c r="L44" s="227"/>
      <c r="M44" s="227"/>
      <c r="N44" s="227"/>
      <c r="O44" s="227"/>
      <c r="P44" s="227"/>
      <c r="Q44" s="227"/>
      <c r="R44" s="227"/>
      <c r="S44" s="227"/>
      <c r="T44" s="227"/>
      <c r="U44" s="227"/>
      <c r="V44" s="227"/>
      <c r="W44" s="228"/>
    </row>
    <row r="45" spans="1:23" ht="16.5">
      <c r="A45" s="229" t="s">
        <v>127</v>
      </c>
      <c r="B45" s="230"/>
      <c r="C45" s="230"/>
      <c r="D45" s="230"/>
      <c r="E45" s="230"/>
      <c r="F45" s="230"/>
      <c r="G45" s="230"/>
      <c r="H45" s="230"/>
      <c r="I45" s="230"/>
      <c r="J45" s="230"/>
      <c r="K45" s="230"/>
      <c r="L45" s="230"/>
      <c r="M45" s="230"/>
      <c r="N45" s="230"/>
      <c r="O45" s="230"/>
      <c r="P45" s="230"/>
      <c r="Q45" s="230"/>
      <c r="R45" s="230"/>
      <c r="S45" s="230"/>
      <c r="T45" s="230"/>
      <c r="U45" s="230"/>
      <c r="V45" s="230"/>
      <c r="W45" s="231"/>
    </row>
    <row r="46" spans="1:31" ht="16.5">
      <c r="A46" s="232"/>
      <c r="B46" s="233"/>
      <c r="C46" s="233"/>
      <c r="D46" s="233"/>
      <c r="E46" s="233"/>
      <c r="F46" s="233"/>
      <c r="G46" s="233"/>
      <c r="H46" s="233"/>
      <c r="I46" s="233"/>
      <c r="J46" s="233"/>
      <c r="K46" s="233"/>
      <c r="L46" s="233"/>
      <c r="M46" s="233"/>
      <c r="N46" s="233"/>
      <c r="O46" s="233"/>
      <c r="P46" s="233"/>
      <c r="Q46" s="233"/>
      <c r="R46" s="233"/>
      <c r="S46" s="233"/>
      <c r="T46" s="233"/>
      <c r="U46" s="233"/>
      <c r="V46" s="233"/>
      <c r="W46" s="233"/>
      <c r="X46" s="196"/>
      <c r="Y46" s="196"/>
      <c r="Z46" s="196"/>
      <c r="AA46" s="196"/>
      <c r="AB46" s="196"/>
      <c r="AC46" s="196"/>
      <c r="AD46" s="196"/>
      <c r="AE46" s="196"/>
    </row>
    <row r="47" spans="1:23" ht="16.5">
      <c r="A47" s="469" t="s">
        <v>2</v>
      </c>
      <c r="B47" s="470"/>
      <c r="C47" s="470"/>
      <c r="D47" s="470"/>
      <c r="E47" s="470"/>
      <c r="F47" s="470"/>
      <c r="G47" s="470"/>
      <c r="H47" s="470"/>
      <c r="I47" s="470"/>
      <c r="J47" s="470"/>
      <c r="K47" s="470"/>
      <c r="L47" s="470"/>
      <c r="M47" s="470"/>
      <c r="N47" s="470"/>
      <c r="O47" s="470"/>
      <c r="P47" s="470"/>
      <c r="Q47" s="470"/>
      <c r="R47" s="470"/>
      <c r="S47" s="470"/>
      <c r="T47" s="470"/>
      <c r="U47" s="470"/>
      <c r="V47" s="470"/>
      <c r="W47" s="471"/>
    </row>
    <row r="48" spans="1:23" ht="16.5">
      <c r="A48" s="222" t="s">
        <v>145</v>
      </c>
      <c r="B48" s="469" t="s">
        <v>146</v>
      </c>
      <c r="C48" s="470"/>
      <c r="D48" s="470"/>
      <c r="E48" s="470"/>
      <c r="F48" s="470"/>
      <c r="G48" s="470"/>
      <c r="H48" s="470"/>
      <c r="I48" s="470"/>
      <c r="J48" s="470"/>
      <c r="K48" s="470"/>
      <c r="L48" s="471"/>
      <c r="M48" s="469" t="s">
        <v>6</v>
      </c>
      <c r="N48" s="470"/>
      <c r="O48" s="470"/>
      <c r="P48" s="470"/>
      <c r="Q48" s="470"/>
      <c r="R48" s="470"/>
      <c r="S48" s="470"/>
      <c r="T48" s="470"/>
      <c r="U48" s="470"/>
      <c r="V48" s="470"/>
      <c r="W48" s="471"/>
    </row>
    <row r="49" spans="1:23" s="224" customFormat="1" ht="16.5">
      <c r="A49" s="234" t="s">
        <v>147</v>
      </c>
      <c r="B49" s="541">
        <v>2006</v>
      </c>
      <c r="C49" s="541">
        <v>2007</v>
      </c>
      <c r="D49" s="541">
        <v>2008</v>
      </c>
      <c r="E49" s="541">
        <v>2009</v>
      </c>
      <c r="F49" s="541">
        <v>2010</v>
      </c>
      <c r="G49" s="542">
        <v>2011</v>
      </c>
      <c r="H49" s="542">
        <v>2012</v>
      </c>
      <c r="I49" s="540"/>
      <c r="J49" s="541">
        <v>2013</v>
      </c>
      <c r="K49" s="541">
        <v>2014</v>
      </c>
      <c r="L49" s="541">
        <v>2015</v>
      </c>
      <c r="M49" s="541">
        <v>2006</v>
      </c>
      <c r="N49" s="541">
        <v>2007</v>
      </c>
      <c r="O49" s="541">
        <v>2008</v>
      </c>
      <c r="P49" s="541">
        <v>2009</v>
      </c>
      <c r="Q49" s="541">
        <v>2010</v>
      </c>
      <c r="R49" s="542">
        <v>2011</v>
      </c>
      <c r="S49" s="542">
        <v>2012</v>
      </c>
      <c r="T49" s="540"/>
      <c r="U49" s="541">
        <v>2013</v>
      </c>
      <c r="V49" s="541">
        <v>2014</v>
      </c>
      <c r="W49" s="541">
        <v>2015</v>
      </c>
    </row>
    <row r="50" spans="1:23" s="224" customFormat="1" ht="12.75" customHeight="1">
      <c r="A50" s="235"/>
      <c r="B50" s="538"/>
      <c r="C50" s="538"/>
      <c r="D50" s="538"/>
      <c r="E50" s="538"/>
      <c r="F50" s="538"/>
      <c r="G50" s="540"/>
      <c r="H50" s="434" t="s">
        <v>0</v>
      </c>
      <c r="I50" s="434" t="s">
        <v>5</v>
      </c>
      <c r="J50" s="538"/>
      <c r="K50" s="538"/>
      <c r="L50" s="538"/>
      <c r="M50" s="538"/>
      <c r="N50" s="538"/>
      <c r="O50" s="538"/>
      <c r="P50" s="538"/>
      <c r="Q50" s="538"/>
      <c r="R50" s="540"/>
      <c r="S50" s="225" t="s">
        <v>0</v>
      </c>
      <c r="T50" s="225" t="s">
        <v>5</v>
      </c>
      <c r="U50" s="538"/>
      <c r="V50" s="538"/>
      <c r="W50" s="538"/>
    </row>
    <row r="51" spans="1:23" ht="16.5">
      <c r="A51" s="226" t="s">
        <v>155</v>
      </c>
      <c r="B51" s="227"/>
      <c r="C51" s="227"/>
      <c r="D51" s="227"/>
      <c r="E51" s="227"/>
      <c r="F51" s="227"/>
      <c r="G51" s="227"/>
      <c r="H51" s="227"/>
      <c r="I51" s="227"/>
      <c r="J51" s="227"/>
      <c r="K51" s="227"/>
      <c r="L51" s="227"/>
      <c r="M51" s="227"/>
      <c r="N51" s="227"/>
      <c r="O51" s="227"/>
      <c r="P51" s="227"/>
      <c r="Q51" s="227"/>
      <c r="R51" s="227"/>
      <c r="S51" s="227"/>
      <c r="T51" s="227"/>
      <c r="U51" s="227"/>
      <c r="V51" s="227"/>
      <c r="W51" s="228"/>
    </row>
    <row r="52" spans="1:23" ht="16.5">
      <c r="A52" s="229" t="s">
        <v>127</v>
      </c>
      <c r="B52" s="230"/>
      <c r="C52" s="230"/>
      <c r="D52" s="230"/>
      <c r="E52" s="230"/>
      <c r="F52" s="230"/>
      <c r="G52" s="230"/>
      <c r="H52" s="230"/>
      <c r="I52" s="230"/>
      <c r="J52" s="230"/>
      <c r="K52" s="230"/>
      <c r="L52" s="230"/>
      <c r="M52" s="230"/>
      <c r="N52" s="230"/>
      <c r="O52" s="230"/>
      <c r="P52" s="230"/>
      <c r="Q52" s="230"/>
      <c r="R52" s="230"/>
      <c r="S52" s="230"/>
      <c r="T52" s="230"/>
      <c r="U52" s="230"/>
      <c r="V52" s="230"/>
      <c r="W52" s="231"/>
    </row>
    <row r="53" spans="1:28" ht="16.5">
      <c r="A53" s="232"/>
      <c r="B53" s="233"/>
      <c r="C53" s="233"/>
      <c r="D53" s="233"/>
      <c r="E53" s="233"/>
      <c r="F53" s="233"/>
      <c r="G53" s="233"/>
      <c r="H53" s="233"/>
      <c r="I53" s="233"/>
      <c r="J53" s="233"/>
      <c r="K53" s="233"/>
      <c r="L53" s="233"/>
      <c r="M53" s="233"/>
      <c r="N53" s="233"/>
      <c r="O53" s="233"/>
      <c r="P53" s="233"/>
      <c r="Q53" s="233"/>
      <c r="R53" s="233"/>
      <c r="S53" s="196"/>
      <c r="T53" s="196"/>
      <c r="U53" s="196"/>
      <c r="V53" s="196"/>
      <c r="W53" s="196"/>
      <c r="X53" s="196"/>
      <c r="Y53" s="196"/>
      <c r="Z53" s="196"/>
      <c r="AA53" s="196"/>
      <c r="AB53" s="196"/>
    </row>
    <row r="54" spans="1:23" ht="16.5">
      <c r="A54" s="469" t="s">
        <v>2</v>
      </c>
      <c r="B54" s="470"/>
      <c r="C54" s="470"/>
      <c r="D54" s="470"/>
      <c r="E54" s="470"/>
      <c r="F54" s="470"/>
      <c r="G54" s="470"/>
      <c r="H54" s="470"/>
      <c r="I54" s="470"/>
      <c r="J54" s="470"/>
      <c r="K54" s="470"/>
      <c r="L54" s="470"/>
      <c r="M54" s="470"/>
      <c r="N54" s="470"/>
      <c r="O54" s="470"/>
      <c r="P54" s="470"/>
      <c r="Q54" s="470"/>
      <c r="R54" s="470"/>
      <c r="S54" s="470"/>
      <c r="T54" s="470"/>
      <c r="U54" s="470"/>
      <c r="V54" s="470"/>
      <c r="W54" s="471"/>
    </row>
    <row r="55" spans="1:23" ht="16.5">
      <c r="A55" s="236" t="s">
        <v>145</v>
      </c>
      <c r="B55" s="469" t="s">
        <v>7</v>
      </c>
      <c r="C55" s="470"/>
      <c r="D55" s="470"/>
      <c r="E55" s="470"/>
      <c r="F55" s="470"/>
      <c r="G55" s="470"/>
      <c r="H55" s="470"/>
      <c r="I55" s="470"/>
      <c r="J55" s="470"/>
      <c r="K55" s="470"/>
      <c r="L55" s="471"/>
      <c r="M55" s="469" t="s">
        <v>8</v>
      </c>
      <c r="N55" s="470"/>
      <c r="O55" s="470"/>
      <c r="P55" s="470"/>
      <c r="Q55" s="470"/>
      <c r="R55" s="470"/>
      <c r="S55" s="470"/>
      <c r="T55" s="470"/>
      <c r="U55" s="470"/>
      <c r="V55" s="470"/>
      <c r="W55" s="471"/>
    </row>
    <row r="56" spans="1:23" ht="16.5">
      <c r="A56" s="235" t="s">
        <v>147</v>
      </c>
      <c r="B56" s="537" t="s">
        <v>148</v>
      </c>
      <c r="C56" s="537" t="s">
        <v>149</v>
      </c>
      <c r="D56" s="537" t="s">
        <v>150</v>
      </c>
      <c r="E56" s="537" t="s">
        <v>151</v>
      </c>
      <c r="F56" s="537" t="s">
        <v>152</v>
      </c>
      <c r="G56" s="540" t="s">
        <v>153</v>
      </c>
      <c r="H56" s="540" t="s">
        <v>154</v>
      </c>
      <c r="I56" s="540"/>
      <c r="J56" s="537" t="s">
        <v>279</v>
      </c>
      <c r="K56" s="537" t="s">
        <v>280</v>
      </c>
      <c r="L56" s="537" t="s">
        <v>281</v>
      </c>
      <c r="M56" s="237" t="s">
        <v>148</v>
      </c>
      <c r="N56" s="238" t="s">
        <v>149</v>
      </c>
      <c r="O56" s="238" t="s">
        <v>150</v>
      </c>
      <c r="P56" s="238" t="s">
        <v>151</v>
      </c>
      <c r="Q56" s="238" t="s">
        <v>152</v>
      </c>
      <c r="R56" s="540" t="s">
        <v>153</v>
      </c>
      <c r="S56" s="540" t="s">
        <v>154</v>
      </c>
      <c r="T56" s="540"/>
      <c r="U56" s="541">
        <v>2013</v>
      </c>
      <c r="V56" s="537" t="s">
        <v>280</v>
      </c>
      <c r="W56" s="537" t="s">
        <v>281</v>
      </c>
    </row>
    <row r="57" spans="1:23" ht="12.75" customHeight="1">
      <c r="A57" s="235"/>
      <c r="B57" s="538"/>
      <c r="C57" s="538"/>
      <c r="D57" s="538"/>
      <c r="E57" s="538"/>
      <c r="F57" s="538"/>
      <c r="G57" s="540"/>
      <c r="H57" s="434" t="s">
        <v>0</v>
      </c>
      <c r="I57" s="434" t="s">
        <v>5</v>
      </c>
      <c r="J57" s="538"/>
      <c r="K57" s="538"/>
      <c r="L57" s="538"/>
      <c r="M57" s="239"/>
      <c r="N57" s="239"/>
      <c r="O57" s="239"/>
      <c r="P57" s="239"/>
      <c r="Q57" s="239"/>
      <c r="R57" s="540"/>
      <c r="S57" s="225" t="s">
        <v>0</v>
      </c>
      <c r="T57" s="225" t="s">
        <v>5</v>
      </c>
      <c r="U57" s="538"/>
      <c r="V57" s="538"/>
      <c r="W57" s="538"/>
    </row>
    <row r="58" spans="1:23" ht="16.5">
      <c r="A58" s="240" t="s">
        <v>155</v>
      </c>
      <c r="B58" s="241"/>
      <c r="C58" s="241"/>
      <c r="D58" s="241"/>
      <c r="E58" s="241"/>
      <c r="F58" s="241"/>
      <c r="G58" s="241"/>
      <c r="H58" s="241"/>
      <c r="I58" s="241"/>
      <c r="J58" s="241"/>
      <c r="K58" s="241"/>
      <c r="L58" s="241"/>
      <c r="M58" s="242">
        <f>SUM(B44,M44,B51,M51,B58)</f>
        <v>0</v>
      </c>
      <c r="N58" s="242">
        <f aca="true" t="shared" si="0" ref="N58:W58">SUM(C44,N44,C51,N51,C58)</f>
        <v>0</v>
      </c>
      <c r="O58" s="242">
        <f t="shared" si="0"/>
        <v>0</v>
      </c>
      <c r="P58" s="242">
        <f t="shared" si="0"/>
        <v>0</v>
      </c>
      <c r="Q58" s="242">
        <f t="shared" si="0"/>
        <v>0</v>
      </c>
      <c r="R58" s="242">
        <f t="shared" si="0"/>
        <v>0</v>
      </c>
      <c r="S58" s="242">
        <f t="shared" si="0"/>
        <v>0</v>
      </c>
      <c r="T58" s="242">
        <f>SUM(I44,T44,I51,T51,I58)</f>
        <v>0</v>
      </c>
      <c r="U58" s="242">
        <f t="shared" si="0"/>
        <v>0</v>
      </c>
      <c r="V58" s="242">
        <f t="shared" si="0"/>
        <v>0</v>
      </c>
      <c r="W58" s="243">
        <f t="shared" si="0"/>
        <v>0</v>
      </c>
    </row>
    <row r="59" spans="1:23" ht="16.5">
      <c r="A59" s="229" t="s">
        <v>127</v>
      </c>
      <c r="B59" s="244"/>
      <c r="C59" s="244"/>
      <c r="D59" s="244"/>
      <c r="E59" s="244"/>
      <c r="F59" s="244"/>
      <c r="G59" s="244"/>
      <c r="H59" s="244"/>
      <c r="I59" s="244"/>
      <c r="J59" s="244"/>
      <c r="K59" s="244"/>
      <c r="L59" s="244"/>
      <c r="M59" s="245">
        <f>SUM(B45,M45,B52,M52,B59)</f>
        <v>0</v>
      </c>
      <c r="N59" s="245">
        <f aca="true" t="shared" si="1" ref="N59:W59">SUM(C45,N45,C52,N52,C59)</f>
        <v>0</v>
      </c>
      <c r="O59" s="245">
        <f t="shared" si="1"/>
        <v>0</v>
      </c>
      <c r="P59" s="245">
        <f t="shared" si="1"/>
        <v>0</v>
      </c>
      <c r="Q59" s="245">
        <f t="shared" si="1"/>
        <v>0</v>
      </c>
      <c r="R59" s="245">
        <f t="shared" si="1"/>
        <v>0</v>
      </c>
      <c r="S59" s="245">
        <f t="shared" si="1"/>
        <v>0</v>
      </c>
      <c r="T59" s="245">
        <f>SUM(I45,T45,I52,T52,I59)</f>
        <v>0</v>
      </c>
      <c r="U59" s="245">
        <f t="shared" si="1"/>
        <v>0</v>
      </c>
      <c r="V59" s="245">
        <f t="shared" si="1"/>
        <v>0</v>
      </c>
      <c r="W59" s="246">
        <f t="shared" si="1"/>
        <v>0</v>
      </c>
    </row>
    <row r="60" spans="1:18" ht="16.5">
      <c r="A60" s="232"/>
      <c r="B60" s="247"/>
      <c r="C60" s="247"/>
      <c r="D60" s="247"/>
      <c r="E60" s="247"/>
      <c r="F60" s="247"/>
      <c r="G60" s="247"/>
      <c r="H60" s="247"/>
      <c r="I60" s="247"/>
      <c r="J60" s="247"/>
      <c r="K60" s="247"/>
      <c r="L60" s="247"/>
      <c r="M60" s="247"/>
      <c r="N60" s="247"/>
      <c r="O60" s="247"/>
      <c r="P60" s="247"/>
      <c r="Q60" s="247"/>
      <c r="R60" s="247"/>
    </row>
    <row r="61" spans="1:23" ht="16.5">
      <c r="A61" s="546" t="s">
        <v>9</v>
      </c>
      <c r="B61" s="547"/>
      <c r="C61" s="547"/>
      <c r="D61" s="547"/>
      <c r="E61" s="547"/>
      <c r="F61" s="547"/>
      <c r="G61" s="547"/>
      <c r="H61" s="547"/>
      <c r="I61" s="547"/>
      <c r="J61" s="547"/>
      <c r="K61" s="547"/>
      <c r="L61" s="547"/>
      <c r="M61" s="547"/>
      <c r="N61" s="547"/>
      <c r="O61" s="547"/>
      <c r="P61" s="547"/>
      <c r="Q61" s="547"/>
      <c r="R61" s="547"/>
      <c r="S61" s="547"/>
      <c r="T61" s="547"/>
      <c r="U61" s="547"/>
      <c r="V61" s="547"/>
      <c r="W61" s="548"/>
    </row>
    <row r="62" spans="1:23" ht="16.5">
      <c r="A62" s="248" t="s">
        <v>145</v>
      </c>
      <c r="B62" s="543" t="s">
        <v>14</v>
      </c>
      <c r="C62" s="544"/>
      <c r="D62" s="544"/>
      <c r="E62" s="544"/>
      <c r="F62" s="544"/>
      <c r="G62" s="544"/>
      <c r="H62" s="544"/>
      <c r="I62" s="544"/>
      <c r="J62" s="544"/>
      <c r="K62" s="544"/>
      <c r="L62" s="545"/>
      <c r="M62" s="543" t="s">
        <v>4</v>
      </c>
      <c r="N62" s="544"/>
      <c r="O62" s="544"/>
      <c r="P62" s="544"/>
      <c r="Q62" s="544"/>
      <c r="R62" s="544"/>
      <c r="S62" s="544"/>
      <c r="T62" s="544"/>
      <c r="U62" s="544"/>
      <c r="V62" s="544"/>
      <c r="W62" s="545"/>
    </row>
    <row r="63" spans="1:23" s="224" customFormat="1" ht="14.25" customHeight="1">
      <c r="A63" s="550" t="s">
        <v>147</v>
      </c>
      <c r="B63" s="549" t="s">
        <v>148</v>
      </c>
      <c r="C63" s="539" t="s">
        <v>149</v>
      </c>
      <c r="D63" s="539" t="s">
        <v>150</v>
      </c>
      <c r="E63" s="539" t="s">
        <v>151</v>
      </c>
      <c r="F63" s="539" t="s">
        <v>152</v>
      </c>
      <c r="G63" s="549" t="s">
        <v>153</v>
      </c>
      <c r="H63" s="549" t="s">
        <v>154</v>
      </c>
      <c r="I63" s="549"/>
      <c r="J63" s="539" t="s">
        <v>279</v>
      </c>
      <c r="K63" s="539" t="s">
        <v>280</v>
      </c>
      <c r="L63" s="539" t="s">
        <v>281</v>
      </c>
      <c r="M63" s="539" t="s">
        <v>148</v>
      </c>
      <c r="N63" s="539" t="s">
        <v>149</v>
      </c>
      <c r="O63" s="539" t="s">
        <v>150</v>
      </c>
      <c r="P63" s="539" t="s">
        <v>151</v>
      </c>
      <c r="Q63" s="539" t="s">
        <v>152</v>
      </c>
      <c r="R63" s="549" t="s">
        <v>153</v>
      </c>
      <c r="S63" s="549" t="s">
        <v>154</v>
      </c>
      <c r="T63" s="549"/>
      <c r="U63" s="539" t="s">
        <v>279</v>
      </c>
      <c r="V63" s="539" t="s">
        <v>280</v>
      </c>
      <c r="W63" s="539" t="s">
        <v>281</v>
      </c>
    </row>
    <row r="64" spans="1:23" s="224" customFormat="1" ht="12.75" customHeight="1">
      <c r="A64" s="551"/>
      <c r="B64" s="552"/>
      <c r="C64" s="538"/>
      <c r="D64" s="538"/>
      <c r="E64" s="538"/>
      <c r="F64" s="538"/>
      <c r="G64" s="549"/>
      <c r="H64" s="435" t="s">
        <v>0</v>
      </c>
      <c r="I64" s="435" t="s">
        <v>5</v>
      </c>
      <c r="J64" s="538"/>
      <c r="K64" s="538"/>
      <c r="L64" s="538"/>
      <c r="M64" s="538"/>
      <c r="N64" s="538"/>
      <c r="O64" s="538"/>
      <c r="P64" s="538"/>
      <c r="Q64" s="538"/>
      <c r="R64" s="549"/>
      <c r="S64" s="249" t="s">
        <v>0</v>
      </c>
      <c r="T64" s="249" t="s">
        <v>5</v>
      </c>
      <c r="U64" s="538"/>
      <c r="V64" s="538"/>
      <c r="W64" s="538"/>
    </row>
    <row r="65" spans="1:23" ht="16.5">
      <c r="A65" s="240" t="s">
        <v>155</v>
      </c>
      <c r="B65" s="250"/>
      <c r="C65" s="250"/>
      <c r="D65" s="250"/>
      <c r="E65" s="250"/>
      <c r="F65" s="250"/>
      <c r="G65" s="250"/>
      <c r="H65" s="250"/>
      <c r="I65" s="250"/>
      <c r="J65" s="250"/>
      <c r="K65" s="250"/>
      <c r="L65" s="250"/>
      <c r="M65" s="250"/>
      <c r="N65" s="250"/>
      <c r="O65" s="250"/>
      <c r="P65" s="250"/>
      <c r="Q65" s="250"/>
      <c r="R65" s="250"/>
      <c r="S65" s="250"/>
      <c r="T65" s="250"/>
      <c r="U65" s="250"/>
      <c r="V65" s="250"/>
      <c r="W65" s="251"/>
    </row>
    <row r="66" spans="1:23" ht="16.5">
      <c r="A66" s="229" t="s">
        <v>127</v>
      </c>
      <c r="B66" s="230"/>
      <c r="C66" s="230"/>
      <c r="D66" s="230"/>
      <c r="E66" s="230"/>
      <c r="F66" s="230"/>
      <c r="G66" s="230"/>
      <c r="H66" s="230"/>
      <c r="I66" s="230"/>
      <c r="J66" s="230"/>
      <c r="K66" s="230"/>
      <c r="L66" s="230"/>
      <c r="M66" s="230"/>
      <c r="N66" s="230"/>
      <c r="O66" s="230"/>
      <c r="P66" s="230"/>
      <c r="Q66" s="230"/>
      <c r="R66" s="230"/>
      <c r="S66" s="230"/>
      <c r="T66" s="230"/>
      <c r="U66" s="230"/>
      <c r="V66" s="230"/>
      <c r="W66" s="231"/>
    </row>
    <row r="67" spans="1:31" ht="16.5">
      <c r="A67" s="252"/>
      <c r="B67" s="233"/>
      <c r="C67" s="233"/>
      <c r="D67" s="233"/>
      <c r="E67" s="233"/>
      <c r="F67" s="233"/>
      <c r="G67" s="233"/>
      <c r="H67" s="233"/>
      <c r="I67" s="233"/>
      <c r="J67" s="233"/>
      <c r="K67" s="233"/>
      <c r="L67" s="233"/>
      <c r="M67" s="233"/>
      <c r="N67" s="233"/>
      <c r="O67" s="233"/>
      <c r="P67" s="233"/>
      <c r="Q67" s="233"/>
      <c r="R67" s="233"/>
      <c r="S67" s="233"/>
      <c r="T67" s="233"/>
      <c r="U67" s="233"/>
      <c r="V67" s="233"/>
      <c r="W67" s="233"/>
      <c r="X67" s="196"/>
      <c r="Y67" s="196"/>
      <c r="Z67" s="196"/>
      <c r="AA67" s="196"/>
      <c r="AB67" s="196"/>
      <c r="AC67" s="196"/>
      <c r="AD67" s="196"/>
      <c r="AE67" s="196"/>
    </row>
    <row r="68" spans="1:23" ht="16.5">
      <c r="A68" s="546" t="s">
        <v>9</v>
      </c>
      <c r="B68" s="547"/>
      <c r="C68" s="547"/>
      <c r="D68" s="547"/>
      <c r="E68" s="547"/>
      <c r="F68" s="547"/>
      <c r="G68" s="547"/>
      <c r="H68" s="547"/>
      <c r="I68" s="547"/>
      <c r="J68" s="547"/>
      <c r="K68" s="547"/>
      <c r="L68" s="547"/>
      <c r="M68" s="547"/>
      <c r="N68" s="547"/>
      <c r="O68" s="547"/>
      <c r="P68" s="547"/>
      <c r="Q68" s="547"/>
      <c r="R68" s="547"/>
      <c r="S68" s="547"/>
      <c r="T68" s="547"/>
      <c r="U68" s="547"/>
      <c r="V68" s="547"/>
      <c r="W68" s="548"/>
    </row>
    <row r="69" spans="1:23" ht="16.5">
      <c r="A69" s="248" t="s">
        <v>145</v>
      </c>
      <c r="B69" s="543" t="s">
        <v>146</v>
      </c>
      <c r="C69" s="544"/>
      <c r="D69" s="544"/>
      <c r="E69" s="544"/>
      <c r="F69" s="544"/>
      <c r="G69" s="544"/>
      <c r="H69" s="544"/>
      <c r="I69" s="544"/>
      <c r="J69" s="544"/>
      <c r="K69" s="544"/>
      <c r="L69" s="545"/>
      <c r="M69" s="543" t="s">
        <v>6</v>
      </c>
      <c r="N69" s="544"/>
      <c r="O69" s="544"/>
      <c r="P69" s="544"/>
      <c r="Q69" s="544"/>
      <c r="R69" s="544"/>
      <c r="S69" s="544"/>
      <c r="T69" s="544"/>
      <c r="U69" s="544"/>
      <c r="V69" s="544"/>
      <c r="W69" s="545"/>
    </row>
    <row r="70" spans="1:23" s="224" customFormat="1" ht="16.5">
      <c r="A70" s="550" t="s">
        <v>147</v>
      </c>
      <c r="B70" s="549" t="s">
        <v>148</v>
      </c>
      <c r="C70" s="539" t="s">
        <v>149</v>
      </c>
      <c r="D70" s="539" t="s">
        <v>150</v>
      </c>
      <c r="E70" s="539" t="s">
        <v>151</v>
      </c>
      <c r="F70" s="539" t="s">
        <v>152</v>
      </c>
      <c r="G70" s="549" t="s">
        <v>153</v>
      </c>
      <c r="H70" s="549" t="s">
        <v>154</v>
      </c>
      <c r="I70" s="549"/>
      <c r="J70" s="539" t="s">
        <v>279</v>
      </c>
      <c r="K70" s="539" t="s">
        <v>280</v>
      </c>
      <c r="L70" s="539" t="s">
        <v>281</v>
      </c>
      <c r="M70" s="539" t="s">
        <v>148</v>
      </c>
      <c r="N70" s="539" t="s">
        <v>149</v>
      </c>
      <c r="O70" s="539" t="s">
        <v>150</v>
      </c>
      <c r="P70" s="539" t="s">
        <v>151</v>
      </c>
      <c r="Q70" s="539" t="s">
        <v>152</v>
      </c>
      <c r="R70" s="549" t="s">
        <v>153</v>
      </c>
      <c r="S70" s="549" t="s">
        <v>154</v>
      </c>
      <c r="T70" s="549"/>
      <c r="U70" s="539" t="s">
        <v>279</v>
      </c>
      <c r="V70" s="539" t="s">
        <v>280</v>
      </c>
      <c r="W70" s="539" t="s">
        <v>281</v>
      </c>
    </row>
    <row r="71" spans="1:23" s="224" customFormat="1" ht="12.75" customHeight="1">
      <c r="A71" s="551"/>
      <c r="B71" s="552"/>
      <c r="C71" s="538"/>
      <c r="D71" s="538"/>
      <c r="E71" s="538"/>
      <c r="F71" s="538"/>
      <c r="G71" s="549"/>
      <c r="H71" s="435" t="s">
        <v>0</v>
      </c>
      <c r="I71" s="435" t="s">
        <v>5</v>
      </c>
      <c r="J71" s="538"/>
      <c r="K71" s="538"/>
      <c r="L71" s="538"/>
      <c r="M71" s="538"/>
      <c r="N71" s="538"/>
      <c r="O71" s="538"/>
      <c r="P71" s="538"/>
      <c r="Q71" s="538"/>
      <c r="R71" s="549"/>
      <c r="S71" s="249" t="s">
        <v>0</v>
      </c>
      <c r="T71" s="249" t="s">
        <v>5</v>
      </c>
      <c r="U71" s="538"/>
      <c r="V71" s="538"/>
      <c r="W71" s="538"/>
    </row>
    <row r="72" spans="1:25" ht="16.5">
      <c r="A72" s="240" t="s">
        <v>155</v>
      </c>
      <c r="B72" s="250"/>
      <c r="C72" s="250"/>
      <c r="D72" s="250"/>
      <c r="E72" s="250"/>
      <c r="F72" s="250"/>
      <c r="G72" s="250"/>
      <c r="H72" s="250"/>
      <c r="I72" s="250"/>
      <c r="J72" s="250"/>
      <c r="K72" s="250"/>
      <c r="L72" s="250"/>
      <c r="M72" s="250"/>
      <c r="N72" s="250"/>
      <c r="O72" s="250"/>
      <c r="P72" s="250"/>
      <c r="Q72" s="250"/>
      <c r="R72" s="250"/>
      <c r="S72" s="250"/>
      <c r="T72" s="250"/>
      <c r="U72" s="250"/>
      <c r="V72" s="250"/>
      <c r="W72" s="251"/>
      <c r="X72" s="224"/>
      <c r="Y72" s="224"/>
    </row>
    <row r="73" spans="1:25" ht="16.5">
      <c r="A73" s="253" t="s">
        <v>127</v>
      </c>
      <c r="B73" s="254"/>
      <c r="C73" s="254"/>
      <c r="D73" s="254"/>
      <c r="E73" s="254"/>
      <c r="F73" s="254"/>
      <c r="G73" s="254"/>
      <c r="H73" s="254"/>
      <c r="I73" s="254"/>
      <c r="J73" s="254"/>
      <c r="K73" s="254"/>
      <c r="L73" s="254"/>
      <c r="M73" s="254"/>
      <c r="N73" s="254"/>
      <c r="O73" s="254"/>
      <c r="P73" s="254"/>
      <c r="Q73" s="254"/>
      <c r="R73" s="254"/>
      <c r="S73" s="254"/>
      <c r="T73" s="254"/>
      <c r="U73" s="254"/>
      <c r="V73" s="254"/>
      <c r="W73" s="255"/>
      <c r="X73" s="224"/>
      <c r="Y73" s="224"/>
    </row>
    <row r="74" spans="1:31" ht="16.5">
      <c r="A74" s="256"/>
      <c r="B74" s="257"/>
      <c r="C74" s="257"/>
      <c r="D74" s="257"/>
      <c r="E74" s="257"/>
      <c r="F74" s="257"/>
      <c r="G74" s="257"/>
      <c r="H74" s="257"/>
      <c r="I74" s="257"/>
      <c r="J74" s="257"/>
      <c r="K74" s="257"/>
      <c r="L74" s="257"/>
      <c r="M74" s="257"/>
      <c r="N74" s="257"/>
      <c r="O74" s="257"/>
      <c r="P74" s="257"/>
      <c r="Q74" s="257"/>
      <c r="R74" s="257"/>
      <c r="S74" s="257"/>
      <c r="T74" s="257"/>
      <c r="U74" s="257"/>
      <c r="V74" s="257"/>
      <c r="W74" s="257"/>
      <c r="X74" s="224"/>
      <c r="Y74" s="224"/>
      <c r="Z74" s="196"/>
      <c r="AA74" s="196"/>
      <c r="AB74" s="196"/>
      <c r="AC74" s="196"/>
      <c r="AD74" s="196"/>
      <c r="AE74" s="196"/>
    </row>
    <row r="75" spans="1:28" ht="16.5">
      <c r="A75" s="258"/>
      <c r="B75" s="259"/>
      <c r="C75" s="259"/>
      <c r="D75" s="259"/>
      <c r="E75" s="259"/>
      <c r="F75" s="259"/>
      <c r="G75" s="259"/>
      <c r="H75" s="259"/>
      <c r="I75" s="259"/>
      <c r="J75" s="259"/>
      <c r="K75" s="259"/>
      <c r="L75" s="259"/>
      <c r="M75" s="259"/>
      <c r="N75" s="259"/>
      <c r="O75" s="259"/>
      <c r="P75" s="259"/>
      <c r="Q75" s="259"/>
      <c r="R75" s="259"/>
      <c r="S75" s="195"/>
      <c r="T75" s="195"/>
      <c r="U75" s="195"/>
      <c r="V75" s="195"/>
      <c r="W75" s="195"/>
      <c r="X75" s="224"/>
      <c r="Y75" s="224"/>
      <c r="Z75" s="196"/>
      <c r="AA75" s="196"/>
      <c r="AB75" s="196"/>
    </row>
    <row r="76" spans="1:25" ht="16.5">
      <c r="A76" s="632" t="s">
        <v>9</v>
      </c>
      <c r="B76" s="633"/>
      <c r="C76" s="633"/>
      <c r="D76" s="633"/>
      <c r="E76" s="633"/>
      <c r="F76" s="633"/>
      <c r="G76" s="633"/>
      <c r="H76" s="633"/>
      <c r="I76" s="633"/>
      <c r="J76" s="633"/>
      <c r="K76" s="633"/>
      <c r="L76" s="633"/>
      <c r="M76" s="633"/>
      <c r="N76" s="633"/>
      <c r="O76" s="633"/>
      <c r="P76" s="633"/>
      <c r="Q76" s="633"/>
      <c r="R76" s="633"/>
      <c r="S76" s="633"/>
      <c r="T76" s="633"/>
      <c r="U76" s="633"/>
      <c r="V76" s="633"/>
      <c r="W76" s="634"/>
      <c r="X76" s="224"/>
      <c r="Y76" s="224"/>
    </row>
    <row r="77" spans="1:23" ht="16.5">
      <c r="A77" s="260" t="s">
        <v>145</v>
      </c>
      <c r="B77" s="543" t="s">
        <v>7</v>
      </c>
      <c r="C77" s="544"/>
      <c r="D77" s="544"/>
      <c r="E77" s="544"/>
      <c r="F77" s="544"/>
      <c r="G77" s="544"/>
      <c r="H77" s="544"/>
      <c r="I77" s="544"/>
      <c r="J77" s="544"/>
      <c r="K77" s="544"/>
      <c r="L77" s="545"/>
      <c r="M77" s="635" t="s">
        <v>8</v>
      </c>
      <c r="N77" s="636"/>
      <c r="O77" s="636"/>
      <c r="P77" s="636"/>
      <c r="Q77" s="636"/>
      <c r="R77" s="636"/>
      <c r="S77" s="636"/>
      <c r="T77" s="636"/>
      <c r="U77" s="636"/>
      <c r="V77" s="636"/>
      <c r="W77" s="637"/>
    </row>
    <row r="78" spans="1:23" ht="16.5">
      <c r="A78" s="559" t="s">
        <v>147</v>
      </c>
      <c r="B78" s="539" t="s">
        <v>148</v>
      </c>
      <c r="C78" s="539" t="s">
        <v>149</v>
      </c>
      <c r="D78" s="539" t="s">
        <v>150</v>
      </c>
      <c r="E78" s="539" t="s">
        <v>151</v>
      </c>
      <c r="F78" s="539" t="s">
        <v>152</v>
      </c>
      <c r="G78" s="549" t="s">
        <v>153</v>
      </c>
      <c r="H78" s="549" t="s">
        <v>154</v>
      </c>
      <c r="I78" s="549"/>
      <c r="J78" s="539" t="s">
        <v>279</v>
      </c>
      <c r="K78" s="539" t="s">
        <v>280</v>
      </c>
      <c r="L78" s="539" t="s">
        <v>281</v>
      </c>
      <c r="M78" s="539" t="s">
        <v>148</v>
      </c>
      <c r="N78" s="539" t="s">
        <v>149</v>
      </c>
      <c r="O78" s="539" t="s">
        <v>150</v>
      </c>
      <c r="P78" s="539" t="s">
        <v>151</v>
      </c>
      <c r="Q78" s="539" t="s">
        <v>152</v>
      </c>
      <c r="R78" s="549" t="s">
        <v>153</v>
      </c>
      <c r="S78" s="549" t="s">
        <v>154</v>
      </c>
      <c r="T78" s="549"/>
      <c r="U78" s="539" t="s">
        <v>279</v>
      </c>
      <c r="V78" s="539" t="s">
        <v>280</v>
      </c>
      <c r="W78" s="539" t="s">
        <v>281</v>
      </c>
    </row>
    <row r="79" spans="1:23" ht="12.75" customHeight="1">
      <c r="A79" s="560"/>
      <c r="B79" s="538"/>
      <c r="C79" s="538"/>
      <c r="D79" s="538"/>
      <c r="E79" s="538"/>
      <c r="F79" s="538"/>
      <c r="G79" s="549"/>
      <c r="H79" s="435" t="s">
        <v>0</v>
      </c>
      <c r="I79" s="435" t="s">
        <v>5</v>
      </c>
      <c r="J79" s="538"/>
      <c r="K79" s="538"/>
      <c r="L79" s="538"/>
      <c r="M79" s="558"/>
      <c r="N79" s="558"/>
      <c r="O79" s="558"/>
      <c r="P79" s="558"/>
      <c r="Q79" s="558"/>
      <c r="R79" s="549"/>
      <c r="S79" s="249" t="s">
        <v>0</v>
      </c>
      <c r="T79" s="249" t="s">
        <v>5</v>
      </c>
      <c r="U79" s="558"/>
      <c r="V79" s="558"/>
      <c r="W79" s="558"/>
    </row>
    <row r="80" spans="1:23" ht="16.5">
      <c r="A80" s="240" t="s">
        <v>155</v>
      </c>
      <c r="B80" s="241"/>
      <c r="C80" s="241"/>
      <c r="D80" s="241"/>
      <c r="E80" s="241"/>
      <c r="F80" s="241"/>
      <c r="G80" s="241"/>
      <c r="H80" s="241"/>
      <c r="I80" s="241"/>
      <c r="J80" s="241"/>
      <c r="K80" s="241"/>
      <c r="L80" s="241"/>
      <c r="M80" s="242">
        <f>SUM(B65,M65,B72,M72,B80)</f>
        <v>0</v>
      </c>
      <c r="N80" s="242">
        <f aca="true" t="shared" si="2" ref="N80:W80">SUM(C65,N65,C72,N72,C80)</f>
        <v>0</v>
      </c>
      <c r="O80" s="242">
        <f t="shared" si="2"/>
        <v>0</v>
      </c>
      <c r="P80" s="242">
        <f t="shared" si="2"/>
        <v>0</v>
      </c>
      <c r="Q80" s="242">
        <f t="shared" si="2"/>
        <v>0</v>
      </c>
      <c r="R80" s="242">
        <f>SUM(G65,R65,G72,R72,G80)</f>
        <v>0</v>
      </c>
      <c r="S80" s="242">
        <f t="shared" si="2"/>
        <v>0</v>
      </c>
      <c r="T80" s="242">
        <f t="shared" si="2"/>
        <v>0</v>
      </c>
      <c r="U80" s="242">
        <f t="shared" si="2"/>
        <v>0</v>
      </c>
      <c r="V80" s="242">
        <f t="shared" si="2"/>
        <v>0</v>
      </c>
      <c r="W80" s="243">
        <f t="shared" si="2"/>
        <v>0</v>
      </c>
    </row>
    <row r="81" spans="1:23" ht="16.5">
      <c r="A81" s="229" t="s">
        <v>127</v>
      </c>
      <c r="B81" s="244"/>
      <c r="C81" s="244"/>
      <c r="D81" s="244"/>
      <c r="E81" s="244"/>
      <c r="F81" s="244"/>
      <c r="G81" s="244"/>
      <c r="H81" s="244"/>
      <c r="I81" s="244"/>
      <c r="J81" s="244"/>
      <c r="K81" s="244"/>
      <c r="L81" s="244"/>
      <c r="M81" s="245">
        <f>SUM(B66,M66,B73,M73,B81)</f>
        <v>0</v>
      </c>
      <c r="N81" s="245">
        <f aca="true" t="shared" si="3" ref="N81:W81">SUM(C66,N66,C73,N73,C81)</f>
        <v>0</v>
      </c>
      <c r="O81" s="245">
        <f t="shared" si="3"/>
        <v>0</v>
      </c>
      <c r="P81" s="245">
        <f t="shared" si="3"/>
        <v>0</v>
      </c>
      <c r="Q81" s="245">
        <f t="shared" si="3"/>
        <v>0</v>
      </c>
      <c r="R81" s="245">
        <f>SUM(G66,R66,G73,R73,G81)</f>
        <v>0</v>
      </c>
      <c r="S81" s="245">
        <f>SUM(H66,S66,H73,S73,H81)</f>
        <v>0</v>
      </c>
      <c r="T81" s="245">
        <f t="shared" si="3"/>
        <v>0</v>
      </c>
      <c r="U81" s="245">
        <f t="shared" si="3"/>
        <v>0</v>
      </c>
      <c r="V81" s="245">
        <f t="shared" si="3"/>
        <v>0</v>
      </c>
      <c r="W81" s="246">
        <f t="shared" si="3"/>
        <v>0</v>
      </c>
    </row>
    <row r="82" spans="1:23" s="261" customFormat="1" ht="16.5">
      <c r="A82" s="232"/>
      <c r="B82" s="247"/>
      <c r="C82" s="247"/>
      <c r="D82" s="247"/>
      <c r="E82" s="247"/>
      <c r="F82" s="247"/>
      <c r="G82" s="247"/>
      <c r="H82" s="247"/>
      <c r="I82" s="247"/>
      <c r="J82" s="247"/>
      <c r="K82" s="247"/>
      <c r="L82" s="247"/>
      <c r="M82" s="247"/>
      <c r="N82" s="247"/>
      <c r="O82" s="247"/>
      <c r="P82" s="247"/>
      <c r="Q82" s="247"/>
      <c r="R82" s="247"/>
      <c r="S82" s="247"/>
      <c r="T82" s="247"/>
      <c r="U82" s="247"/>
      <c r="V82" s="247"/>
      <c r="W82" s="247"/>
    </row>
    <row r="83" spans="1:18" ht="16.5">
      <c r="A83" s="232"/>
      <c r="B83" s="247"/>
      <c r="C83" s="247"/>
      <c r="D83" s="247"/>
      <c r="E83" s="247"/>
      <c r="F83" s="247"/>
      <c r="G83" s="247"/>
      <c r="H83" s="247"/>
      <c r="I83" s="247"/>
      <c r="J83" s="247"/>
      <c r="K83" s="247"/>
      <c r="L83" s="247"/>
      <c r="M83" s="247"/>
      <c r="N83" s="247"/>
      <c r="O83" s="247"/>
      <c r="P83" s="247"/>
      <c r="Q83" s="247"/>
      <c r="R83" s="247"/>
    </row>
    <row r="84" spans="1:23" ht="16.5">
      <c r="A84" s="555" t="s">
        <v>10</v>
      </c>
      <c r="B84" s="556"/>
      <c r="C84" s="556"/>
      <c r="D84" s="556"/>
      <c r="E84" s="556"/>
      <c r="F84" s="556"/>
      <c r="G84" s="556"/>
      <c r="H84" s="556"/>
      <c r="I84" s="556"/>
      <c r="J84" s="556"/>
      <c r="K84" s="556"/>
      <c r="L84" s="556"/>
      <c r="M84" s="556"/>
      <c r="N84" s="556"/>
      <c r="O84" s="556"/>
      <c r="P84" s="556"/>
      <c r="Q84" s="556"/>
      <c r="R84" s="556"/>
      <c r="S84" s="556"/>
      <c r="T84" s="556"/>
      <c r="U84" s="556"/>
      <c r="V84" s="556"/>
      <c r="W84" s="557"/>
    </row>
    <row r="85" spans="1:23" ht="16.5">
      <c r="A85" s="262" t="s">
        <v>145</v>
      </c>
      <c r="B85" s="603" t="s">
        <v>14</v>
      </c>
      <c r="C85" s="604"/>
      <c r="D85" s="604"/>
      <c r="E85" s="604"/>
      <c r="F85" s="604"/>
      <c r="G85" s="604"/>
      <c r="H85" s="604"/>
      <c r="I85" s="604"/>
      <c r="J85" s="604"/>
      <c r="K85" s="604"/>
      <c r="L85" s="605"/>
      <c r="M85" s="603" t="s">
        <v>4</v>
      </c>
      <c r="N85" s="604"/>
      <c r="O85" s="604"/>
      <c r="P85" s="604"/>
      <c r="Q85" s="604"/>
      <c r="R85" s="604"/>
      <c r="S85" s="604"/>
      <c r="T85" s="604"/>
      <c r="U85" s="604"/>
      <c r="V85" s="604"/>
      <c r="W85" s="605"/>
    </row>
    <row r="86" spans="1:23" s="224" customFormat="1" ht="14.25" customHeight="1">
      <c r="A86" s="610" t="s">
        <v>147</v>
      </c>
      <c r="B86" s="628">
        <v>2006</v>
      </c>
      <c r="C86" s="628">
        <v>2007</v>
      </c>
      <c r="D86" s="628">
        <v>2008</v>
      </c>
      <c r="E86" s="628">
        <v>2009</v>
      </c>
      <c r="F86" s="629">
        <v>2010</v>
      </c>
      <c r="G86" s="627">
        <v>2011</v>
      </c>
      <c r="H86" s="627">
        <v>2012</v>
      </c>
      <c r="I86" s="606"/>
      <c r="J86" s="628">
        <v>2013</v>
      </c>
      <c r="K86" s="628">
        <v>2014</v>
      </c>
      <c r="L86" s="628">
        <v>2015</v>
      </c>
      <c r="M86" s="553" t="s">
        <v>148</v>
      </c>
      <c r="N86" s="553" t="s">
        <v>149</v>
      </c>
      <c r="O86" s="553" t="s">
        <v>150</v>
      </c>
      <c r="P86" s="553" t="s">
        <v>151</v>
      </c>
      <c r="Q86" s="553" t="s">
        <v>152</v>
      </c>
      <c r="R86" s="606" t="s">
        <v>153</v>
      </c>
      <c r="S86" s="606" t="s">
        <v>154</v>
      </c>
      <c r="T86" s="606"/>
      <c r="U86" s="553" t="s">
        <v>279</v>
      </c>
      <c r="V86" s="553" t="s">
        <v>280</v>
      </c>
      <c r="W86" s="553" t="s">
        <v>281</v>
      </c>
    </row>
    <row r="87" spans="1:23" s="224" customFormat="1" ht="33">
      <c r="A87" s="611"/>
      <c r="B87" s="554"/>
      <c r="C87" s="554"/>
      <c r="D87" s="554"/>
      <c r="E87" s="554"/>
      <c r="F87" s="630"/>
      <c r="G87" s="606"/>
      <c r="H87" s="263" t="s">
        <v>0</v>
      </c>
      <c r="I87" s="263" t="s">
        <v>5</v>
      </c>
      <c r="J87" s="554"/>
      <c r="K87" s="554"/>
      <c r="L87" s="554"/>
      <c r="M87" s="554"/>
      <c r="N87" s="554"/>
      <c r="O87" s="554"/>
      <c r="P87" s="554"/>
      <c r="Q87" s="554"/>
      <c r="R87" s="606"/>
      <c r="S87" s="263" t="s">
        <v>0</v>
      </c>
      <c r="T87" s="263" t="s">
        <v>5</v>
      </c>
      <c r="U87" s="554"/>
      <c r="V87" s="554"/>
      <c r="W87" s="554"/>
    </row>
    <row r="88" spans="1:23" ht="16.5">
      <c r="A88" s="240" t="s">
        <v>155</v>
      </c>
      <c r="B88" s="242">
        <f aca="true" t="shared" si="4" ref="B88:I89">SUM(B44,B65)</f>
        <v>0</v>
      </c>
      <c r="C88" s="242">
        <f t="shared" si="4"/>
        <v>0</v>
      </c>
      <c r="D88" s="242">
        <f t="shared" si="4"/>
        <v>0</v>
      </c>
      <c r="E88" s="242">
        <f t="shared" si="4"/>
        <v>0</v>
      </c>
      <c r="F88" s="242">
        <f t="shared" si="4"/>
        <v>0</v>
      </c>
      <c r="G88" s="242">
        <f t="shared" si="4"/>
        <v>0</v>
      </c>
      <c r="H88" s="242">
        <f t="shared" si="4"/>
        <v>0</v>
      </c>
      <c r="I88" s="242">
        <f t="shared" si="4"/>
        <v>0</v>
      </c>
      <c r="J88" s="242">
        <f>SUM(J44,J65)</f>
        <v>0</v>
      </c>
      <c r="K88" s="242">
        <f>SUM(K44,K65)</f>
        <v>0</v>
      </c>
      <c r="L88" s="242">
        <f aca="true" t="shared" si="5" ref="L88:T88">SUM(L44,L65)</f>
        <v>0</v>
      </c>
      <c r="M88" s="242">
        <f t="shared" si="5"/>
        <v>0</v>
      </c>
      <c r="N88" s="242">
        <f t="shared" si="5"/>
        <v>0</v>
      </c>
      <c r="O88" s="242">
        <f t="shared" si="5"/>
        <v>0</v>
      </c>
      <c r="P88" s="242">
        <f t="shared" si="5"/>
        <v>0</v>
      </c>
      <c r="Q88" s="242">
        <f t="shared" si="5"/>
        <v>0</v>
      </c>
      <c r="R88" s="242">
        <f t="shared" si="5"/>
        <v>0</v>
      </c>
      <c r="S88" s="242">
        <f t="shared" si="5"/>
        <v>0</v>
      </c>
      <c r="T88" s="242">
        <f t="shared" si="5"/>
        <v>0</v>
      </c>
      <c r="U88" s="242">
        <f aca="true" t="shared" si="6" ref="U88:W89">SUM(U44,U65)</f>
        <v>0</v>
      </c>
      <c r="V88" s="242">
        <f t="shared" si="6"/>
        <v>0</v>
      </c>
      <c r="W88" s="243">
        <f t="shared" si="6"/>
        <v>0</v>
      </c>
    </row>
    <row r="89" spans="1:23" ht="16.5">
      <c r="A89" s="229" t="s">
        <v>127</v>
      </c>
      <c r="B89" s="245">
        <f t="shared" si="4"/>
        <v>0</v>
      </c>
      <c r="C89" s="245">
        <f t="shared" si="4"/>
        <v>0</v>
      </c>
      <c r="D89" s="245">
        <f t="shared" si="4"/>
        <v>0</v>
      </c>
      <c r="E89" s="245">
        <f t="shared" si="4"/>
        <v>0</v>
      </c>
      <c r="F89" s="245">
        <f t="shared" si="4"/>
        <v>0</v>
      </c>
      <c r="G89" s="245">
        <f t="shared" si="4"/>
        <v>0</v>
      </c>
      <c r="H89" s="245">
        <f t="shared" si="4"/>
        <v>0</v>
      </c>
      <c r="I89" s="245">
        <f t="shared" si="4"/>
        <v>0</v>
      </c>
      <c r="J89" s="245">
        <f>SUM(J45,J66)</f>
        <v>0</v>
      </c>
      <c r="K89" s="245">
        <f>SUM(K45,K66)</f>
        <v>0</v>
      </c>
      <c r="L89" s="245">
        <f>SUM(L45,L66)</f>
        <v>0</v>
      </c>
      <c r="M89" s="245">
        <f aca="true" t="shared" si="7" ref="M89:T89">SUM(M45,M66)</f>
        <v>0</v>
      </c>
      <c r="N89" s="245">
        <f t="shared" si="7"/>
        <v>0</v>
      </c>
      <c r="O89" s="245">
        <f t="shared" si="7"/>
        <v>0</v>
      </c>
      <c r="P89" s="245">
        <f t="shared" si="7"/>
        <v>0</v>
      </c>
      <c r="Q89" s="245">
        <f t="shared" si="7"/>
        <v>0</v>
      </c>
      <c r="R89" s="245">
        <f t="shared" si="7"/>
        <v>0</v>
      </c>
      <c r="S89" s="245">
        <f t="shared" si="7"/>
        <v>0</v>
      </c>
      <c r="T89" s="245">
        <f t="shared" si="7"/>
        <v>0</v>
      </c>
      <c r="U89" s="245">
        <f t="shared" si="6"/>
        <v>0</v>
      </c>
      <c r="V89" s="245">
        <f t="shared" si="6"/>
        <v>0</v>
      </c>
      <c r="W89" s="246">
        <f t="shared" si="6"/>
        <v>0</v>
      </c>
    </row>
    <row r="90" spans="1:18" ht="16.5">
      <c r="A90" s="252"/>
      <c r="B90" s="247"/>
      <c r="C90" s="247"/>
      <c r="D90" s="247"/>
      <c r="E90" s="247"/>
      <c r="F90" s="247"/>
      <c r="G90" s="247"/>
      <c r="H90" s="247"/>
      <c r="I90" s="247"/>
      <c r="J90" s="247"/>
      <c r="K90" s="247"/>
      <c r="L90" s="247"/>
      <c r="M90" s="247"/>
      <c r="N90" s="247"/>
      <c r="O90" s="247"/>
      <c r="P90" s="247"/>
      <c r="Q90" s="247"/>
      <c r="R90" s="247"/>
    </row>
    <row r="91" spans="1:23" ht="16.5">
      <c r="A91" s="555" t="s">
        <v>10</v>
      </c>
      <c r="B91" s="556"/>
      <c r="C91" s="556"/>
      <c r="D91" s="556"/>
      <c r="E91" s="556"/>
      <c r="F91" s="556"/>
      <c r="G91" s="556"/>
      <c r="H91" s="556"/>
      <c r="I91" s="556"/>
      <c r="J91" s="556"/>
      <c r="K91" s="556"/>
      <c r="L91" s="556"/>
      <c r="M91" s="556"/>
      <c r="N91" s="556"/>
      <c r="O91" s="556"/>
      <c r="P91" s="556"/>
      <c r="Q91" s="556"/>
      <c r="R91" s="556"/>
      <c r="S91" s="556"/>
      <c r="T91" s="556"/>
      <c r="U91" s="556"/>
      <c r="V91" s="556"/>
      <c r="W91" s="557"/>
    </row>
    <row r="92" spans="1:23" ht="16.5">
      <c r="A92" s="262" t="s">
        <v>145</v>
      </c>
      <c r="B92" s="603" t="s">
        <v>146</v>
      </c>
      <c r="C92" s="604"/>
      <c r="D92" s="604"/>
      <c r="E92" s="604"/>
      <c r="F92" s="604"/>
      <c r="G92" s="604"/>
      <c r="H92" s="604"/>
      <c r="I92" s="604"/>
      <c r="J92" s="604"/>
      <c r="K92" s="604"/>
      <c r="L92" s="605"/>
      <c r="M92" s="607" t="s">
        <v>6</v>
      </c>
      <c r="N92" s="608"/>
      <c r="O92" s="608"/>
      <c r="P92" s="608"/>
      <c r="Q92" s="608"/>
      <c r="R92" s="608"/>
      <c r="S92" s="608"/>
      <c r="T92" s="608"/>
      <c r="U92" s="608"/>
      <c r="V92" s="608"/>
      <c r="W92" s="609"/>
    </row>
    <row r="93" spans="1:23" s="224" customFormat="1" ht="16.5">
      <c r="A93" s="610" t="s">
        <v>147</v>
      </c>
      <c r="B93" s="553" t="s">
        <v>148</v>
      </c>
      <c r="C93" s="553" t="s">
        <v>149</v>
      </c>
      <c r="D93" s="553" t="s">
        <v>150</v>
      </c>
      <c r="E93" s="553" t="s">
        <v>151</v>
      </c>
      <c r="F93" s="638" t="s">
        <v>152</v>
      </c>
      <c r="G93" s="606" t="s">
        <v>153</v>
      </c>
      <c r="H93" s="606" t="s">
        <v>154</v>
      </c>
      <c r="I93" s="606"/>
      <c r="J93" s="553" t="s">
        <v>279</v>
      </c>
      <c r="K93" s="553" t="s">
        <v>280</v>
      </c>
      <c r="L93" s="553" t="s">
        <v>281</v>
      </c>
      <c r="M93" s="553" t="s">
        <v>148</v>
      </c>
      <c r="N93" s="553" t="s">
        <v>149</v>
      </c>
      <c r="O93" s="553" t="s">
        <v>150</v>
      </c>
      <c r="P93" s="553" t="s">
        <v>151</v>
      </c>
      <c r="Q93" s="553" t="s">
        <v>152</v>
      </c>
      <c r="R93" s="606" t="s">
        <v>153</v>
      </c>
      <c r="S93" s="606" t="s">
        <v>154</v>
      </c>
      <c r="T93" s="606"/>
      <c r="U93" s="553" t="s">
        <v>279</v>
      </c>
      <c r="V93" s="553" t="s">
        <v>280</v>
      </c>
      <c r="W93" s="553" t="s">
        <v>281</v>
      </c>
    </row>
    <row r="94" spans="1:23" s="224" customFormat="1" ht="33">
      <c r="A94" s="611"/>
      <c r="B94" s="554"/>
      <c r="C94" s="554"/>
      <c r="D94" s="554"/>
      <c r="E94" s="554"/>
      <c r="F94" s="630"/>
      <c r="G94" s="606"/>
      <c r="H94" s="263" t="s">
        <v>0</v>
      </c>
      <c r="I94" s="263" t="s">
        <v>5</v>
      </c>
      <c r="J94" s="554"/>
      <c r="K94" s="554"/>
      <c r="L94" s="554"/>
      <c r="M94" s="554"/>
      <c r="N94" s="554"/>
      <c r="O94" s="554"/>
      <c r="P94" s="554"/>
      <c r="Q94" s="554"/>
      <c r="R94" s="606"/>
      <c r="S94" s="263" t="s">
        <v>0</v>
      </c>
      <c r="T94" s="263" t="s">
        <v>5</v>
      </c>
      <c r="U94" s="554"/>
      <c r="V94" s="554"/>
      <c r="W94" s="554"/>
    </row>
    <row r="95" spans="1:23" ht="16.5">
      <c r="A95" s="240" t="s">
        <v>155</v>
      </c>
      <c r="B95" s="242">
        <f aca="true" t="shared" si="8" ref="B95:I96">SUM(B51,B72)</f>
        <v>0</v>
      </c>
      <c r="C95" s="242">
        <f t="shared" si="8"/>
        <v>0</v>
      </c>
      <c r="D95" s="242">
        <f t="shared" si="8"/>
        <v>0</v>
      </c>
      <c r="E95" s="242">
        <f t="shared" si="8"/>
        <v>0</v>
      </c>
      <c r="F95" s="242">
        <f t="shared" si="8"/>
        <v>0</v>
      </c>
      <c r="G95" s="242">
        <f t="shared" si="8"/>
        <v>0</v>
      </c>
      <c r="H95" s="242">
        <f t="shared" si="8"/>
        <v>0</v>
      </c>
      <c r="I95" s="242">
        <f t="shared" si="8"/>
        <v>0</v>
      </c>
      <c r="J95" s="242">
        <f>SUM(J51,J72)</f>
        <v>0</v>
      </c>
      <c r="K95" s="242">
        <f>SUM(K51,K72)</f>
        <v>0</v>
      </c>
      <c r="L95" s="242">
        <f aca="true" t="shared" si="9" ref="L95:T95">SUM(L51,L72)</f>
        <v>0</v>
      </c>
      <c r="M95" s="242">
        <f t="shared" si="9"/>
        <v>0</v>
      </c>
      <c r="N95" s="242">
        <f t="shared" si="9"/>
        <v>0</v>
      </c>
      <c r="O95" s="242">
        <f t="shared" si="9"/>
        <v>0</v>
      </c>
      <c r="P95" s="242">
        <f t="shared" si="9"/>
        <v>0</v>
      </c>
      <c r="Q95" s="242">
        <f t="shared" si="9"/>
        <v>0</v>
      </c>
      <c r="R95" s="242">
        <f t="shared" si="9"/>
        <v>0</v>
      </c>
      <c r="S95" s="242">
        <f t="shared" si="9"/>
        <v>0</v>
      </c>
      <c r="T95" s="242">
        <f t="shared" si="9"/>
        <v>0</v>
      </c>
      <c r="U95" s="242">
        <f aca="true" t="shared" si="10" ref="U95:W96">SUM(U51,U72)</f>
        <v>0</v>
      </c>
      <c r="V95" s="242">
        <f t="shared" si="10"/>
        <v>0</v>
      </c>
      <c r="W95" s="243">
        <f t="shared" si="10"/>
        <v>0</v>
      </c>
    </row>
    <row r="96" spans="1:23" ht="16.5">
      <c r="A96" s="229" t="s">
        <v>127</v>
      </c>
      <c r="B96" s="245">
        <f t="shared" si="8"/>
        <v>0</v>
      </c>
      <c r="C96" s="245">
        <f t="shared" si="8"/>
        <v>0</v>
      </c>
      <c r="D96" s="245">
        <f t="shared" si="8"/>
        <v>0</v>
      </c>
      <c r="E96" s="245">
        <f t="shared" si="8"/>
        <v>0</v>
      </c>
      <c r="F96" s="245">
        <f t="shared" si="8"/>
        <v>0</v>
      </c>
      <c r="G96" s="245">
        <f t="shared" si="8"/>
        <v>0</v>
      </c>
      <c r="H96" s="245">
        <f t="shared" si="8"/>
        <v>0</v>
      </c>
      <c r="I96" s="245">
        <f t="shared" si="8"/>
        <v>0</v>
      </c>
      <c r="J96" s="245">
        <f>SUM(J52,J73)</f>
        <v>0</v>
      </c>
      <c r="K96" s="245">
        <f>SUM(K52,K73)</f>
        <v>0</v>
      </c>
      <c r="L96" s="245">
        <f>SUM(L52,L73)</f>
        <v>0</v>
      </c>
      <c r="M96" s="245">
        <f aca="true" t="shared" si="11" ref="M96:T96">SUM(M52,M73)</f>
        <v>0</v>
      </c>
      <c r="N96" s="245">
        <f t="shared" si="11"/>
        <v>0</v>
      </c>
      <c r="O96" s="245">
        <f t="shared" si="11"/>
        <v>0</v>
      </c>
      <c r="P96" s="245">
        <f t="shared" si="11"/>
        <v>0</v>
      </c>
      <c r="Q96" s="245">
        <f t="shared" si="11"/>
        <v>0</v>
      </c>
      <c r="R96" s="245">
        <f t="shared" si="11"/>
        <v>0</v>
      </c>
      <c r="S96" s="245">
        <f t="shared" si="11"/>
        <v>0</v>
      </c>
      <c r="T96" s="245">
        <f t="shared" si="11"/>
        <v>0</v>
      </c>
      <c r="U96" s="245">
        <f t="shared" si="10"/>
        <v>0</v>
      </c>
      <c r="V96" s="245">
        <f t="shared" si="10"/>
        <v>0</v>
      </c>
      <c r="W96" s="246">
        <f t="shared" si="10"/>
        <v>0</v>
      </c>
    </row>
    <row r="97" spans="1:18" ht="16.5">
      <c r="A97" s="252"/>
      <c r="B97" s="247"/>
      <c r="C97" s="247"/>
      <c r="D97" s="247"/>
      <c r="E97" s="247"/>
      <c r="F97" s="247"/>
      <c r="G97" s="247"/>
      <c r="H97" s="247"/>
      <c r="I97" s="247"/>
      <c r="J97" s="247"/>
      <c r="K97" s="247"/>
      <c r="L97" s="247"/>
      <c r="M97" s="247"/>
      <c r="N97" s="247"/>
      <c r="O97" s="247"/>
      <c r="P97" s="247"/>
      <c r="Q97" s="247"/>
      <c r="R97" s="247"/>
    </row>
    <row r="98" spans="1:23" ht="16.5">
      <c r="A98" s="555" t="s">
        <v>10</v>
      </c>
      <c r="B98" s="556"/>
      <c r="C98" s="556"/>
      <c r="D98" s="556"/>
      <c r="E98" s="556"/>
      <c r="F98" s="556"/>
      <c r="G98" s="556"/>
      <c r="H98" s="556"/>
      <c r="I98" s="556"/>
      <c r="J98" s="556"/>
      <c r="K98" s="556"/>
      <c r="L98" s="556"/>
      <c r="M98" s="556"/>
      <c r="N98" s="556"/>
      <c r="O98" s="556"/>
      <c r="P98" s="556"/>
      <c r="Q98" s="556"/>
      <c r="R98" s="556"/>
      <c r="S98" s="556"/>
      <c r="T98" s="556"/>
      <c r="U98" s="556"/>
      <c r="V98" s="556"/>
      <c r="W98" s="557"/>
    </row>
    <row r="99" spans="1:23" ht="16.5">
      <c r="A99" s="262" t="s">
        <v>145</v>
      </c>
      <c r="B99" s="603" t="s">
        <v>7</v>
      </c>
      <c r="C99" s="604"/>
      <c r="D99" s="604"/>
      <c r="E99" s="604"/>
      <c r="F99" s="604"/>
      <c r="G99" s="604"/>
      <c r="H99" s="604"/>
      <c r="I99" s="604"/>
      <c r="J99" s="604"/>
      <c r="K99" s="604"/>
      <c r="L99" s="605"/>
      <c r="M99" s="607" t="s">
        <v>8</v>
      </c>
      <c r="N99" s="608"/>
      <c r="O99" s="608"/>
      <c r="P99" s="608"/>
      <c r="Q99" s="608"/>
      <c r="R99" s="608"/>
      <c r="S99" s="608"/>
      <c r="T99" s="608"/>
      <c r="U99" s="608"/>
      <c r="V99" s="608"/>
      <c r="W99" s="609"/>
    </row>
    <row r="100" spans="1:23" ht="16.5">
      <c r="A100" s="264" t="s">
        <v>147</v>
      </c>
      <c r="B100" s="553" t="s">
        <v>148</v>
      </c>
      <c r="C100" s="553" t="s">
        <v>149</v>
      </c>
      <c r="D100" s="553" t="s">
        <v>150</v>
      </c>
      <c r="E100" s="553" t="s">
        <v>151</v>
      </c>
      <c r="F100" s="553" t="s">
        <v>152</v>
      </c>
      <c r="G100" s="606" t="s">
        <v>153</v>
      </c>
      <c r="H100" s="606" t="s">
        <v>154</v>
      </c>
      <c r="I100" s="606"/>
      <c r="J100" s="553" t="s">
        <v>279</v>
      </c>
      <c r="K100" s="553" t="s">
        <v>280</v>
      </c>
      <c r="L100" s="553" t="s">
        <v>281</v>
      </c>
      <c r="M100" s="553" t="s">
        <v>148</v>
      </c>
      <c r="N100" s="553" t="s">
        <v>149</v>
      </c>
      <c r="O100" s="553" t="s">
        <v>150</v>
      </c>
      <c r="P100" s="553" t="s">
        <v>151</v>
      </c>
      <c r="Q100" s="553" t="s">
        <v>152</v>
      </c>
      <c r="R100" s="606" t="s">
        <v>153</v>
      </c>
      <c r="S100" s="606" t="s">
        <v>154</v>
      </c>
      <c r="T100" s="606"/>
      <c r="U100" s="553" t="s">
        <v>279</v>
      </c>
      <c r="V100" s="553" t="s">
        <v>280</v>
      </c>
      <c r="W100" s="553" t="s">
        <v>281</v>
      </c>
    </row>
    <row r="101" spans="1:23" ht="33">
      <c r="A101" s="265"/>
      <c r="B101" s="554"/>
      <c r="C101" s="554"/>
      <c r="D101" s="554"/>
      <c r="E101" s="554"/>
      <c r="F101" s="554"/>
      <c r="G101" s="606"/>
      <c r="H101" s="263" t="s">
        <v>0</v>
      </c>
      <c r="I101" s="263" t="s">
        <v>5</v>
      </c>
      <c r="J101" s="554"/>
      <c r="K101" s="554"/>
      <c r="L101" s="554"/>
      <c r="M101" s="554"/>
      <c r="N101" s="554"/>
      <c r="O101" s="554"/>
      <c r="P101" s="554"/>
      <c r="Q101" s="554"/>
      <c r="R101" s="606"/>
      <c r="S101" s="263" t="s">
        <v>0</v>
      </c>
      <c r="T101" s="263" t="s">
        <v>5</v>
      </c>
      <c r="U101" s="554"/>
      <c r="V101" s="554"/>
      <c r="W101" s="554"/>
    </row>
    <row r="102" spans="1:23" ht="16.5">
      <c r="A102" s="240" t="s">
        <v>155</v>
      </c>
      <c r="B102" s="242">
        <f aca="true" t="shared" si="12" ref="B102:H102">SUM(B58,B80)</f>
        <v>0</v>
      </c>
      <c r="C102" s="242">
        <f t="shared" si="12"/>
        <v>0</v>
      </c>
      <c r="D102" s="242">
        <f t="shared" si="12"/>
        <v>0</v>
      </c>
      <c r="E102" s="242">
        <f t="shared" si="12"/>
        <v>0</v>
      </c>
      <c r="F102" s="242">
        <f t="shared" si="12"/>
        <v>0</v>
      </c>
      <c r="G102" s="242">
        <f t="shared" si="12"/>
        <v>0</v>
      </c>
      <c r="H102" s="242">
        <f t="shared" si="12"/>
        <v>0</v>
      </c>
      <c r="I102" s="242">
        <f>SUM(I58,I80)</f>
        <v>0</v>
      </c>
      <c r="J102" s="242">
        <f>SUM(J58,J80)</f>
        <v>0</v>
      </c>
      <c r="K102" s="242">
        <f>SUM(K58,K80)</f>
        <v>0</v>
      </c>
      <c r="L102" s="242">
        <f>SUM(L58,L80)</f>
        <v>0</v>
      </c>
      <c r="M102" s="242">
        <f>SUM(B88,M88,B95,M95,B102)</f>
        <v>0</v>
      </c>
      <c r="N102" s="242">
        <f aca="true" t="shared" si="13" ref="N102:W102">SUM(C88,N88,C95,N95,C102)</f>
        <v>0</v>
      </c>
      <c r="O102" s="242">
        <f t="shared" si="13"/>
        <v>0</v>
      </c>
      <c r="P102" s="242">
        <f t="shared" si="13"/>
        <v>0</v>
      </c>
      <c r="Q102" s="242">
        <f t="shared" si="13"/>
        <v>0</v>
      </c>
      <c r="R102" s="242">
        <f t="shared" si="13"/>
        <v>0</v>
      </c>
      <c r="S102" s="242">
        <f t="shared" si="13"/>
        <v>0</v>
      </c>
      <c r="T102" s="242">
        <f t="shared" si="13"/>
        <v>0</v>
      </c>
      <c r="U102" s="242">
        <f t="shared" si="13"/>
        <v>0</v>
      </c>
      <c r="V102" s="242">
        <f t="shared" si="13"/>
        <v>0</v>
      </c>
      <c r="W102" s="243">
        <f t="shared" si="13"/>
        <v>0</v>
      </c>
    </row>
    <row r="103" spans="1:23" ht="16.5">
      <c r="A103" s="229" t="s">
        <v>127</v>
      </c>
      <c r="B103" s="245">
        <f>SUM(B59,B81)</f>
        <v>0</v>
      </c>
      <c r="C103" s="245">
        <f aca="true" t="shared" si="14" ref="C103:K103">SUM(C59,C81)</f>
        <v>0</v>
      </c>
      <c r="D103" s="245">
        <f t="shared" si="14"/>
        <v>0</v>
      </c>
      <c r="E103" s="245">
        <f t="shared" si="14"/>
        <v>0</v>
      </c>
      <c r="F103" s="245">
        <f t="shared" si="14"/>
        <v>0</v>
      </c>
      <c r="G103" s="245">
        <f t="shared" si="14"/>
        <v>0</v>
      </c>
      <c r="H103" s="245">
        <f t="shared" si="14"/>
        <v>0</v>
      </c>
      <c r="I103" s="245">
        <f t="shared" si="14"/>
        <v>0</v>
      </c>
      <c r="J103" s="245">
        <f t="shared" si="14"/>
        <v>0</v>
      </c>
      <c r="K103" s="245">
        <f t="shared" si="14"/>
        <v>0</v>
      </c>
      <c r="L103" s="245">
        <f>SUM(L59,L81)</f>
        <v>0</v>
      </c>
      <c r="M103" s="245">
        <f>SUM(B89,M89,B96,M96,B103)</f>
        <v>0</v>
      </c>
      <c r="N103" s="245">
        <f aca="true" t="shared" si="15" ref="N103:W103">SUM(C89,N89,C96,N96,C103)</f>
        <v>0</v>
      </c>
      <c r="O103" s="245">
        <f t="shared" si="15"/>
        <v>0</v>
      </c>
      <c r="P103" s="245">
        <f t="shared" si="15"/>
        <v>0</v>
      </c>
      <c r="Q103" s="245">
        <f t="shared" si="15"/>
        <v>0</v>
      </c>
      <c r="R103" s="245">
        <f>SUM(G89,R89,G96,R96,G103)</f>
        <v>0</v>
      </c>
      <c r="S103" s="245">
        <f t="shared" si="15"/>
        <v>0</v>
      </c>
      <c r="T103" s="245">
        <f t="shared" si="15"/>
        <v>0</v>
      </c>
      <c r="U103" s="245">
        <f t="shared" si="15"/>
        <v>0</v>
      </c>
      <c r="V103" s="245">
        <f t="shared" si="15"/>
        <v>0</v>
      </c>
      <c r="W103" s="246">
        <f t="shared" si="15"/>
        <v>0</v>
      </c>
    </row>
    <row r="104" spans="1:18" ht="16.5">
      <c r="A104" s="266" t="s">
        <v>11</v>
      </c>
      <c r="B104" s="247"/>
      <c r="C104" s="247"/>
      <c r="D104" s="247"/>
      <c r="E104" s="247"/>
      <c r="F104" s="247"/>
      <c r="G104" s="247"/>
      <c r="H104" s="247"/>
      <c r="I104" s="247"/>
      <c r="J104" s="247"/>
      <c r="K104" s="247"/>
      <c r="L104" s="247"/>
      <c r="M104" s="247"/>
      <c r="N104" s="247"/>
      <c r="O104" s="247"/>
      <c r="P104" s="247"/>
      <c r="Q104" s="247"/>
      <c r="R104" s="247"/>
    </row>
    <row r="105" spans="1:18" ht="16.5">
      <c r="A105" s="266"/>
      <c r="B105" s="247"/>
      <c r="C105" s="247"/>
      <c r="D105" s="247"/>
      <c r="E105" s="247"/>
      <c r="F105" s="247"/>
      <c r="G105" s="247"/>
      <c r="H105" s="247"/>
      <c r="I105" s="247"/>
      <c r="J105" s="247"/>
      <c r="K105" s="247"/>
      <c r="L105" s="247"/>
      <c r="M105" s="247"/>
      <c r="N105" s="247"/>
      <c r="O105" s="247"/>
      <c r="P105" s="247"/>
      <c r="Q105" s="247"/>
      <c r="R105" s="247"/>
    </row>
    <row r="106" spans="1:18" ht="16.5">
      <c r="A106" s="266"/>
      <c r="B106" s="247"/>
      <c r="C106" s="247"/>
      <c r="D106" s="247"/>
      <c r="E106" s="247"/>
      <c r="F106" s="247"/>
      <c r="G106" s="247"/>
      <c r="H106" s="247"/>
      <c r="I106" s="247"/>
      <c r="J106" s="247"/>
      <c r="K106" s="247"/>
      <c r="L106" s="247"/>
      <c r="M106" s="247"/>
      <c r="N106" s="247"/>
      <c r="O106" s="247"/>
      <c r="P106" s="247"/>
      <c r="Q106" s="247"/>
      <c r="R106" s="247"/>
    </row>
    <row r="107" spans="1:23" s="267" customFormat="1" ht="23.25" customHeight="1">
      <c r="A107" s="465" t="s">
        <v>292</v>
      </c>
      <c r="B107" s="466"/>
      <c r="C107" s="466"/>
      <c r="D107" s="466"/>
      <c r="E107" s="466"/>
      <c r="F107" s="466"/>
      <c r="G107" s="466"/>
      <c r="H107" s="466"/>
      <c r="I107" s="466"/>
      <c r="J107" s="466"/>
      <c r="K107" s="466"/>
      <c r="L107" s="466"/>
      <c r="M107" s="466"/>
      <c r="N107" s="466"/>
      <c r="O107" s="466"/>
      <c r="P107" s="466"/>
      <c r="Q107" s="466"/>
      <c r="R107" s="466"/>
      <c r="S107" s="466"/>
      <c r="T107" s="466"/>
      <c r="U107" s="466"/>
      <c r="V107" s="466"/>
      <c r="W107" s="467"/>
    </row>
    <row r="108" spans="1:23" s="267" customFormat="1" ht="6.75" customHeight="1">
      <c r="A108" s="268"/>
      <c r="B108" s="269"/>
      <c r="C108" s="269"/>
      <c r="D108" s="269"/>
      <c r="E108" s="269"/>
      <c r="F108" s="269"/>
      <c r="G108" s="269"/>
      <c r="H108" s="269"/>
      <c r="I108" s="269"/>
      <c r="J108" s="269"/>
      <c r="K108" s="269"/>
      <c r="L108" s="269"/>
      <c r="M108" s="269"/>
      <c r="N108" s="269"/>
      <c r="O108" s="269"/>
      <c r="P108" s="269"/>
      <c r="Q108" s="269"/>
      <c r="R108" s="269"/>
      <c r="S108" s="269"/>
      <c r="T108" s="269"/>
      <c r="U108" s="269"/>
      <c r="V108" s="269"/>
      <c r="W108" s="269"/>
    </row>
    <row r="109" spans="1:23" s="267" customFormat="1" ht="16.5">
      <c r="A109" s="486" t="s">
        <v>12</v>
      </c>
      <c r="B109" s="443" t="s">
        <v>13</v>
      </c>
      <c r="C109" s="443"/>
      <c r="D109" s="443"/>
      <c r="E109" s="443"/>
      <c r="F109" s="443"/>
      <c r="G109" s="443"/>
      <c r="H109" s="443"/>
      <c r="I109" s="443"/>
      <c r="J109" s="443"/>
      <c r="K109" s="443"/>
      <c r="L109" s="443"/>
      <c r="M109" s="443"/>
      <c r="N109" s="443"/>
      <c r="O109" s="443"/>
      <c r="P109" s="443"/>
      <c r="Q109" s="443"/>
      <c r="R109" s="443"/>
      <c r="S109" s="443"/>
      <c r="T109" s="443"/>
      <c r="U109" s="443"/>
      <c r="V109" s="443"/>
      <c r="W109" s="443"/>
    </row>
    <row r="110" spans="1:23" s="267" customFormat="1" ht="16.5">
      <c r="A110" s="487"/>
      <c r="B110" s="443" t="s">
        <v>14</v>
      </c>
      <c r="C110" s="443"/>
      <c r="D110" s="443"/>
      <c r="E110" s="443"/>
      <c r="F110" s="443"/>
      <c r="G110" s="443"/>
      <c r="H110" s="443"/>
      <c r="I110" s="443"/>
      <c r="J110" s="443"/>
      <c r="K110" s="443"/>
      <c r="L110" s="443"/>
      <c r="M110" s="443" t="s">
        <v>15</v>
      </c>
      <c r="N110" s="443"/>
      <c r="O110" s="443"/>
      <c r="P110" s="443"/>
      <c r="Q110" s="443"/>
      <c r="R110" s="443"/>
      <c r="S110" s="443"/>
      <c r="T110" s="443"/>
      <c r="U110" s="443"/>
      <c r="V110" s="443"/>
      <c r="W110" s="443"/>
    </row>
    <row r="111" spans="1:23" s="267" customFormat="1" ht="16.5">
      <c r="A111" s="487"/>
      <c r="B111" s="468">
        <v>2006</v>
      </c>
      <c r="C111" s="468">
        <v>2007</v>
      </c>
      <c r="D111" s="468">
        <v>2008</v>
      </c>
      <c r="E111" s="468">
        <v>2009</v>
      </c>
      <c r="F111" s="468">
        <v>2010</v>
      </c>
      <c r="G111" s="468">
        <v>2011</v>
      </c>
      <c r="H111" s="468">
        <v>2012</v>
      </c>
      <c r="I111" s="468"/>
      <c r="J111" s="468">
        <v>2013</v>
      </c>
      <c r="K111" s="468">
        <v>2014</v>
      </c>
      <c r="L111" s="468">
        <v>2015</v>
      </c>
      <c r="M111" s="468">
        <v>2006</v>
      </c>
      <c r="N111" s="468">
        <v>2007</v>
      </c>
      <c r="O111" s="468">
        <v>2008</v>
      </c>
      <c r="P111" s="468">
        <v>2009</v>
      </c>
      <c r="Q111" s="468">
        <v>2010</v>
      </c>
      <c r="R111" s="468">
        <v>2011</v>
      </c>
      <c r="S111" s="468">
        <v>2012</v>
      </c>
      <c r="T111" s="468"/>
      <c r="U111" s="468">
        <v>2013</v>
      </c>
      <c r="V111" s="468">
        <v>2014</v>
      </c>
      <c r="W111" s="468">
        <v>2015</v>
      </c>
    </row>
    <row r="112" spans="1:23" s="267" customFormat="1" ht="16.5">
      <c r="A112" s="488"/>
      <c r="B112" s="468"/>
      <c r="C112" s="468"/>
      <c r="D112" s="468"/>
      <c r="E112" s="468"/>
      <c r="F112" s="468"/>
      <c r="G112" s="468"/>
      <c r="H112" s="270" t="s">
        <v>0</v>
      </c>
      <c r="I112" s="270" t="s">
        <v>5</v>
      </c>
      <c r="J112" s="468"/>
      <c r="K112" s="468"/>
      <c r="L112" s="468"/>
      <c r="M112" s="468"/>
      <c r="N112" s="468"/>
      <c r="O112" s="468"/>
      <c r="P112" s="468"/>
      <c r="Q112" s="468"/>
      <c r="R112" s="468"/>
      <c r="S112" s="270">
        <f>+$A$1</f>
        <v>0</v>
      </c>
      <c r="T112" s="270" t="s">
        <v>5</v>
      </c>
      <c r="U112" s="468"/>
      <c r="V112" s="468"/>
      <c r="W112" s="468"/>
    </row>
    <row r="113" spans="1:23" s="267" customFormat="1" ht="16.5">
      <c r="A113" s="168" t="s">
        <v>17</v>
      </c>
      <c r="B113" s="250"/>
      <c r="C113" s="250"/>
      <c r="D113" s="250"/>
      <c r="E113" s="250"/>
      <c r="F113" s="250"/>
      <c r="G113" s="250"/>
      <c r="H113" s="250"/>
      <c r="I113" s="250"/>
      <c r="J113" s="250"/>
      <c r="K113" s="250"/>
      <c r="L113" s="250"/>
      <c r="M113" s="250"/>
      <c r="N113" s="250"/>
      <c r="O113" s="250"/>
      <c r="P113" s="250"/>
      <c r="Q113" s="250"/>
      <c r="R113" s="250"/>
      <c r="S113" s="250"/>
      <c r="T113" s="250"/>
      <c r="U113" s="250"/>
      <c r="V113" s="250"/>
      <c r="W113" s="251"/>
    </row>
    <row r="114" spans="1:23" s="267" customFormat="1" ht="16.5">
      <c r="A114" s="174" t="s">
        <v>18</v>
      </c>
      <c r="B114" s="271"/>
      <c r="C114" s="271"/>
      <c r="D114" s="271"/>
      <c r="E114" s="271"/>
      <c r="F114" s="271"/>
      <c r="G114" s="271"/>
      <c r="H114" s="271"/>
      <c r="I114" s="271"/>
      <c r="J114" s="271"/>
      <c r="K114" s="271"/>
      <c r="L114" s="271"/>
      <c r="M114" s="271"/>
      <c r="N114" s="271"/>
      <c r="O114" s="271"/>
      <c r="P114" s="271"/>
      <c r="Q114" s="213"/>
      <c r="R114" s="213"/>
      <c r="S114" s="213"/>
      <c r="T114" s="213"/>
      <c r="U114" s="271"/>
      <c r="V114" s="271"/>
      <c r="W114" s="272"/>
    </row>
    <row r="115" spans="1:23" s="267" customFormat="1" ht="16.5">
      <c r="A115" s="174" t="s">
        <v>19</v>
      </c>
      <c r="B115" s="271"/>
      <c r="C115" s="271"/>
      <c r="D115" s="271"/>
      <c r="E115" s="271"/>
      <c r="F115" s="271"/>
      <c r="G115" s="271"/>
      <c r="H115" s="271"/>
      <c r="I115" s="271"/>
      <c r="J115" s="271"/>
      <c r="K115" s="271"/>
      <c r="L115" s="271"/>
      <c r="M115" s="271"/>
      <c r="N115" s="271"/>
      <c r="O115" s="271"/>
      <c r="P115" s="271"/>
      <c r="Q115" s="271"/>
      <c r="R115" s="271"/>
      <c r="S115" s="271"/>
      <c r="T115" s="271"/>
      <c r="U115" s="271"/>
      <c r="V115" s="271"/>
      <c r="W115" s="272"/>
    </row>
    <row r="116" spans="1:23" s="267" customFormat="1" ht="16.5">
      <c r="A116" s="174" t="s">
        <v>20</v>
      </c>
      <c r="B116" s="271"/>
      <c r="C116" s="271"/>
      <c r="D116" s="271"/>
      <c r="E116" s="271"/>
      <c r="F116" s="271"/>
      <c r="G116" s="271"/>
      <c r="H116" s="271"/>
      <c r="I116" s="271"/>
      <c r="J116" s="271"/>
      <c r="K116" s="271"/>
      <c r="L116" s="271"/>
      <c r="M116" s="271"/>
      <c r="N116" s="271"/>
      <c r="O116" s="271"/>
      <c r="P116" s="271"/>
      <c r="Q116" s="271"/>
      <c r="R116" s="271"/>
      <c r="S116" s="271"/>
      <c r="T116" s="271"/>
      <c r="U116" s="271"/>
      <c r="V116" s="271"/>
      <c r="W116" s="272"/>
    </row>
    <row r="117" spans="1:23" s="267" customFormat="1" ht="16.5">
      <c r="A117" s="174" t="s">
        <v>21</v>
      </c>
      <c r="B117" s="271"/>
      <c r="C117" s="271"/>
      <c r="D117" s="271"/>
      <c r="E117" s="271"/>
      <c r="F117" s="271"/>
      <c r="G117" s="271"/>
      <c r="H117" s="271"/>
      <c r="I117" s="271"/>
      <c r="J117" s="271"/>
      <c r="K117" s="271"/>
      <c r="L117" s="271"/>
      <c r="M117" s="271"/>
      <c r="N117" s="271"/>
      <c r="O117" s="271"/>
      <c r="P117" s="271"/>
      <c r="Q117" s="271"/>
      <c r="R117" s="271"/>
      <c r="S117" s="271"/>
      <c r="T117" s="271"/>
      <c r="U117" s="271"/>
      <c r="V117" s="271"/>
      <c r="W117" s="272"/>
    </row>
    <row r="118" spans="1:23" s="267" customFormat="1" ht="16.5">
      <c r="A118" s="174" t="s">
        <v>22</v>
      </c>
      <c r="B118" s="271"/>
      <c r="C118" s="271"/>
      <c r="D118" s="271"/>
      <c r="E118" s="271"/>
      <c r="F118" s="271"/>
      <c r="G118" s="271"/>
      <c r="H118" s="271"/>
      <c r="I118" s="271"/>
      <c r="J118" s="271"/>
      <c r="K118" s="271"/>
      <c r="L118" s="271"/>
      <c r="M118" s="271"/>
      <c r="N118" s="271"/>
      <c r="O118" s="271"/>
      <c r="P118" s="271"/>
      <c r="Q118" s="271"/>
      <c r="R118" s="271"/>
      <c r="S118" s="271"/>
      <c r="T118" s="271"/>
      <c r="U118" s="271"/>
      <c r="V118" s="271"/>
      <c r="W118" s="272"/>
    </row>
    <row r="119" spans="1:23" s="267" customFormat="1" ht="16.5">
      <c r="A119" s="273" t="s">
        <v>8</v>
      </c>
      <c r="B119" s="245">
        <f aca="true" t="shared" si="16" ref="B119:P119">SUM(B113:B118)</f>
        <v>0</v>
      </c>
      <c r="C119" s="245">
        <f t="shared" si="16"/>
        <v>0</v>
      </c>
      <c r="D119" s="245">
        <f t="shared" si="16"/>
        <v>0</v>
      </c>
      <c r="E119" s="245">
        <f t="shared" si="16"/>
        <v>0</v>
      </c>
      <c r="F119" s="245">
        <f t="shared" si="16"/>
        <v>0</v>
      </c>
      <c r="G119" s="245">
        <f t="shared" si="16"/>
        <v>0</v>
      </c>
      <c r="H119" s="245">
        <f t="shared" si="16"/>
        <v>0</v>
      </c>
      <c r="I119" s="245">
        <f t="shared" si="16"/>
        <v>0</v>
      </c>
      <c r="J119" s="245">
        <f t="shared" si="16"/>
        <v>0</v>
      </c>
      <c r="K119" s="245">
        <f t="shared" si="16"/>
        <v>0</v>
      </c>
      <c r="L119" s="245">
        <f t="shared" si="16"/>
        <v>0</v>
      </c>
      <c r="M119" s="245">
        <f t="shared" si="16"/>
        <v>0</v>
      </c>
      <c r="N119" s="245">
        <f t="shared" si="16"/>
        <v>0</v>
      </c>
      <c r="O119" s="245">
        <f t="shared" si="16"/>
        <v>0</v>
      </c>
      <c r="P119" s="245">
        <f t="shared" si="16"/>
        <v>0</v>
      </c>
      <c r="Q119" s="245">
        <f aca="true" t="shared" si="17" ref="Q119:W119">SUM(Q113:Q118)</f>
        <v>0</v>
      </c>
      <c r="R119" s="245">
        <f t="shared" si="17"/>
        <v>0</v>
      </c>
      <c r="S119" s="245">
        <f t="shared" si="17"/>
        <v>0</v>
      </c>
      <c r="T119" s="245">
        <f t="shared" si="17"/>
        <v>0</v>
      </c>
      <c r="U119" s="245">
        <f t="shared" si="17"/>
        <v>0</v>
      </c>
      <c r="V119" s="245">
        <f t="shared" si="17"/>
        <v>0</v>
      </c>
      <c r="W119" s="246">
        <f t="shared" si="17"/>
        <v>0</v>
      </c>
    </row>
    <row r="120" spans="1:26" s="267" customFormat="1" ht="16.5">
      <c r="A120" s="274" t="s">
        <v>11</v>
      </c>
      <c r="B120" s="274"/>
      <c r="C120" s="274"/>
      <c r="D120" s="274"/>
      <c r="E120" s="274"/>
      <c r="F120" s="274"/>
      <c r="G120" s="274"/>
      <c r="H120" s="274"/>
      <c r="I120" s="274"/>
      <c r="J120" s="274"/>
      <c r="K120" s="274"/>
      <c r="L120" s="274"/>
      <c r="M120" s="274"/>
      <c r="N120" s="274"/>
      <c r="O120" s="274"/>
      <c r="P120" s="274"/>
      <c r="Q120" s="274"/>
      <c r="R120" s="274"/>
      <c r="S120" s="274"/>
      <c r="T120" s="274"/>
      <c r="U120" s="274"/>
      <c r="V120" s="274"/>
      <c r="W120" s="274"/>
      <c r="X120" s="275"/>
      <c r="Y120" s="275"/>
      <c r="Z120" s="275"/>
    </row>
    <row r="121" s="267" customFormat="1" ht="14.25"/>
    <row r="122" spans="1:12" s="267" customFormat="1" ht="16.5">
      <c r="A122" s="486" t="s">
        <v>12</v>
      </c>
      <c r="B122" s="443" t="s">
        <v>13</v>
      </c>
      <c r="C122" s="443"/>
      <c r="D122" s="443"/>
      <c r="E122" s="443"/>
      <c r="F122" s="443"/>
      <c r="G122" s="443"/>
      <c r="H122" s="443"/>
      <c r="I122" s="443"/>
      <c r="J122" s="443"/>
      <c r="K122" s="443"/>
      <c r="L122" s="443"/>
    </row>
    <row r="123" spans="1:12" s="267" customFormat="1" ht="16.5">
      <c r="A123" s="487"/>
      <c r="B123" s="443" t="s">
        <v>16</v>
      </c>
      <c r="C123" s="443"/>
      <c r="D123" s="443"/>
      <c r="E123" s="443"/>
      <c r="F123" s="443"/>
      <c r="G123" s="443"/>
      <c r="H123" s="443"/>
      <c r="I123" s="443"/>
      <c r="J123" s="443"/>
      <c r="K123" s="443"/>
      <c r="L123" s="443"/>
    </row>
    <row r="124" spans="1:12" s="267" customFormat="1" ht="16.5">
      <c r="A124" s="487"/>
      <c r="B124" s="468">
        <v>2006</v>
      </c>
      <c r="C124" s="468">
        <v>2007</v>
      </c>
      <c r="D124" s="468">
        <v>2008</v>
      </c>
      <c r="E124" s="468">
        <v>2009</v>
      </c>
      <c r="F124" s="468">
        <v>2010</v>
      </c>
      <c r="G124" s="468">
        <v>2011</v>
      </c>
      <c r="H124" s="465">
        <v>2012</v>
      </c>
      <c r="I124" s="467"/>
      <c r="J124" s="468">
        <v>2013</v>
      </c>
      <c r="K124" s="468">
        <v>2014</v>
      </c>
      <c r="L124" s="468">
        <v>2015</v>
      </c>
    </row>
    <row r="125" spans="1:12" s="267" customFormat="1" ht="16.5">
      <c r="A125" s="488"/>
      <c r="B125" s="468"/>
      <c r="C125" s="468"/>
      <c r="D125" s="468"/>
      <c r="E125" s="468"/>
      <c r="F125" s="468"/>
      <c r="G125" s="468"/>
      <c r="H125" s="270" t="s">
        <v>0</v>
      </c>
      <c r="I125" s="270" t="s">
        <v>5</v>
      </c>
      <c r="J125" s="468"/>
      <c r="K125" s="468"/>
      <c r="L125" s="468"/>
    </row>
    <row r="126" spans="1:12" s="267" customFormat="1" ht="16.5">
      <c r="A126" s="168" t="s">
        <v>17</v>
      </c>
      <c r="B126" s="250"/>
      <c r="C126" s="250"/>
      <c r="D126" s="250"/>
      <c r="E126" s="250"/>
      <c r="F126" s="250"/>
      <c r="G126" s="250"/>
      <c r="H126" s="250"/>
      <c r="I126" s="250"/>
      <c r="J126" s="250"/>
      <c r="K126" s="250"/>
      <c r="L126" s="251"/>
    </row>
    <row r="127" spans="1:12" s="267" customFormat="1" ht="16.5">
      <c r="A127" s="174" t="s">
        <v>18</v>
      </c>
      <c r="B127" s="271"/>
      <c r="C127" s="271"/>
      <c r="D127" s="271"/>
      <c r="E127" s="271"/>
      <c r="F127" s="271"/>
      <c r="G127" s="271"/>
      <c r="H127" s="271"/>
      <c r="I127" s="271"/>
      <c r="J127" s="271"/>
      <c r="K127" s="271"/>
      <c r="L127" s="272"/>
    </row>
    <row r="128" spans="1:12" s="267" customFormat="1" ht="16.5">
      <c r="A128" s="174" t="s">
        <v>19</v>
      </c>
      <c r="B128" s="271"/>
      <c r="C128" s="271"/>
      <c r="D128" s="271"/>
      <c r="E128" s="271"/>
      <c r="F128" s="271"/>
      <c r="G128" s="271"/>
      <c r="H128" s="271"/>
      <c r="I128" s="271"/>
      <c r="J128" s="271"/>
      <c r="K128" s="271"/>
      <c r="L128" s="272"/>
    </row>
    <row r="129" spans="1:12" s="267" customFormat="1" ht="16.5">
      <c r="A129" s="174" t="s">
        <v>20</v>
      </c>
      <c r="B129" s="271"/>
      <c r="C129" s="271"/>
      <c r="D129" s="271"/>
      <c r="E129" s="271"/>
      <c r="F129" s="271"/>
      <c r="G129" s="271"/>
      <c r="H129" s="271"/>
      <c r="I129" s="271"/>
      <c r="J129" s="271"/>
      <c r="K129" s="271"/>
      <c r="L129" s="272"/>
    </row>
    <row r="130" spans="1:12" s="267" customFormat="1" ht="16.5">
      <c r="A130" s="174" t="s">
        <v>21</v>
      </c>
      <c r="B130" s="271"/>
      <c r="C130" s="271"/>
      <c r="D130" s="271"/>
      <c r="E130" s="271"/>
      <c r="F130" s="271"/>
      <c r="G130" s="271"/>
      <c r="H130" s="271"/>
      <c r="I130" s="271"/>
      <c r="J130" s="271"/>
      <c r="K130" s="271"/>
      <c r="L130" s="272"/>
    </row>
    <row r="131" spans="1:12" s="267" customFormat="1" ht="16.5">
      <c r="A131" s="174" t="s">
        <v>22</v>
      </c>
      <c r="B131" s="271"/>
      <c r="C131" s="271"/>
      <c r="D131" s="271"/>
      <c r="E131" s="271"/>
      <c r="F131" s="271"/>
      <c r="G131" s="271"/>
      <c r="H131" s="271"/>
      <c r="I131" s="271"/>
      <c r="J131" s="271"/>
      <c r="K131" s="271"/>
      <c r="L131" s="272"/>
    </row>
    <row r="132" spans="1:12" s="267" customFormat="1" ht="16.5">
      <c r="A132" s="273" t="s">
        <v>8</v>
      </c>
      <c r="B132" s="245">
        <f>SUM(B126:B131)</f>
        <v>0</v>
      </c>
      <c r="C132" s="245">
        <f aca="true" t="shared" si="18" ref="C132:H132">SUM(C126:C131)</f>
        <v>0</v>
      </c>
      <c r="D132" s="245">
        <f t="shared" si="18"/>
        <v>0</v>
      </c>
      <c r="E132" s="245">
        <f t="shared" si="18"/>
        <v>0</v>
      </c>
      <c r="F132" s="245">
        <f>SUM(F126:F131)</f>
        <v>0</v>
      </c>
      <c r="G132" s="245">
        <f>SUM(G126:G131)</f>
        <v>0</v>
      </c>
      <c r="H132" s="245">
        <f t="shared" si="18"/>
        <v>0</v>
      </c>
      <c r="I132" s="245">
        <f>SUM(I126:I131)</f>
        <v>0</v>
      </c>
      <c r="J132" s="245">
        <f>SUM(J126:J131)</f>
        <v>0</v>
      </c>
      <c r="K132" s="245">
        <f>SUM(K126:K131)</f>
        <v>0</v>
      </c>
      <c r="L132" s="246">
        <f>SUM(L126:L131)</f>
        <v>0</v>
      </c>
    </row>
    <row r="133" spans="1:25" s="267" customFormat="1" ht="16.5">
      <c r="A133" s="497" t="s">
        <v>11</v>
      </c>
      <c r="B133" s="497"/>
      <c r="C133" s="497"/>
      <c r="D133" s="497"/>
      <c r="E133" s="497"/>
      <c r="F133" s="497"/>
      <c r="G133" s="497"/>
      <c r="H133" s="497"/>
      <c r="I133" s="497"/>
      <c r="J133" s="497"/>
      <c r="K133" s="497"/>
      <c r="L133" s="497"/>
      <c r="M133" s="497"/>
      <c r="N133" s="497"/>
      <c r="O133" s="497"/>
      <c r="P133" s="497"/>
      <c r="Q133" s="497"/>
      <c r="R133" s="497"/>
      <c r="S133" s="497"/>
      <c r="T133" s="497"/>
      <c r="U133" s="497"/>
      <c r="V133" s="497"/>
      <c r="W133" s="497"/>
      <c r="X133" s="275"/>
      <c r="Y133" s="275"/>
    </row>
    <row r="134" spans="1:25" s="267" customFormat="1" ht="16.5">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5"/>
      <c r="Y134" s="275"/>
    </row>
    <row r="135" spans="1:25" s="267" customFormat="1" ht="16.5">
      <c r="A135" s="483" t="s">
        <v>25</v>
      </c>
      <c r="B135" s="484"/>
      <c r="C135" s="484"/>
      <c r="D135" s="484"/>
      <c r="E135" s="484"/>
      <c r="F135" s="484"/>
      <c r="G135" s="484"/>
      <c r="H135" s="484"/>
      <c r="I135" s="484"/>
      <c r="J135" s="484"/>
      <c r="K135" s="484"/>
      <c r="L135" s="484"/>
      <c r="M135" s="484"/>
      <c r="N135" s="484"/>
      <c r="O135" s="484"/>
      <c r="P135" s="484"/>
      <c r="Q135" s="484"/>
      <c r="R135" s="484"/>
      <c r="S135" s="484"/>
      <c r="T135" s="484"/>
      <c r="U135" s="484"/>
      <c r="V135" s="484"/>
      <c r="W135" s="484"/>
      <c r="X135" s="484"/>
      <c r="Y135" s="485"/>
    </row>
    <row r="136" spans="1:25" s="267" customFormat="1" ht="16.5">
      <c r="A136" s="277"/>
      <c r="B136" s="472">
        <v>2006</v>
      </c>
      <c r="C136" s="473"/>
      <c r="D136" s="473"/>
      <c r="E136" s="472">
        <v>2007</v>
      </c>
      <c r="F136" s="473"/>
      <c r="G136" s="473"/>
      <c r="H136" s="474">
        <v>2008</v>
      </c>
      <c r="I136" s="475"/>
      <c r="J136" s="476"/>
      <c r="K136" s="472">
        <v>2009</v>
      </c>
      <c r="L136" s="473"/>
      <c r="M136" s="473"/>
      <c r="N136" s="472">
        <v>2010</v>
      </c>
      <c r="O136" s="473"/>
      <c r="P136" s="473"/>
      <c r="Q136" s="472">
        <v>2011</v>
      </c>
      <c r="R136" s="473"/>
      <c r="S136" s="473"/>
      <c r="T136" s="480">
        <v>2012</v>
      </c>
      <c r="U136" s="481"/>
      <c r="V136" s="481"/>
      <c r="W136" s="481"/>
      <c r="X136" s="481"/>
      <c r="Y136" s="482"/>
    </row>
    <row r="137" spans="1:25" s="267" customFormat="1" ht="16.5">
      <c r="A137" s="277"/>
      <c r="B137" s="473"/>
      <c r="C137" s="473"/>
      <c r="D137" s="473"/>
      <c r="E137" s="473"/>
      <c r="F137" s="473"/>
      <c r="G137" s="473"/>
      <c r="H137" s="477"/>
      <c r="I137" s="478"/>
      <c r="J137" s="479"/>
      <c r="K137" s="473"/>
      <c r="L137" s="473"/>
      <c r="M137" s="473"/>
      <c r="N137" s="473"/>
      <c r="O137" s="473"/>
      <c r="P137" s="473"/>
      <c r="Q137" s="473"/>
      <c r="R137" s="473"/>
      <c r="S137" s="473"/>
      <c r="T137" s="480" t="s">
        <v>0</v>
      </c>
      <c r="U137" s="481"/>
      <c r="V137" s="482"/>
      <c r="W137" s="472" t="s">
        <v>5</v>
      </c>
      <c r="X137" s="472"/>
      <c r="Y137" s="472"/>
    </row>
    <row r="138" spans="1:25" s="267" customFormat="1" ht="16.5">
      <c r="A138" s="277"/>
      <c r="B138" s="278" t="s">
        <v>26</v>
      </c>
      <c r="C138" s="278" t="s">
        <v>27</v>
      </c>
      <c r="D138" s="278" t="s">
        <v>28</v>
      </c>
      <c r="E138" s="278" t="s">
        <v>26</v>
      </c>
      <c r="F138" s="278" t="s">
        <v>27</v>
      </c>
      <c r="G138" s="278" t="s">
        <v>28</v>
      </c>
      <c r="H138" s="278" t="s">
        <v>26</v>
      </c>
      <c r="I138" s="278" t="s">
        <v>27</v>
      </c>
      <c r="J138" s="278" t="s">
        <v>28</v>
      </c>
      <c r="K138" s="278" t="s">
        <v>26</v>
      </c>
      <c r="L138" s="278" t="s">
        <v>27</v>
      </c>
      <c r="M138" s="278" t="s">
        <v>28</v>
      </c>
      <c r="N138" s="278" t="s">
        <v>26</v>
      </c>
      <c r="O138" s="278" t="s">
        <v>27</v>
      </c>
      <c r="P138" s="278" t="s">
        <v>28</v>
      </c>
      <c r="Q138" s="278" t="s">
        <v>26</v>
      </c>
      <c r="R138" s="278" t="s">
        <v>27</v>
      </c>
      <c r="S138" s="278" t="s">
        <v>28</v>
      </c>
      <c r="T138" s="278" t="s">
        <v>26</v>
      </c>
      <c r="U138" s="278" t="s">
        <v>27</v>
      </c>
      <c r="V138" s="278" t="s">
        <v>28</v>
      </c>
      <c r="W138" s="278" t="s">
        <v>26</v>
      </c>
      <c r="X138" s="278" t="s">
        <v>27</v>
      </c>
      <c r="Y138" s="278" t="s">
        <v>28</v>
      </c>
    </row>
    <row r="139" spans="1:25" s="267" customFormat="1" ht="16.5">
      <c r="A139" s="168" t="s">
        <v>29</v>
      </c>
      <c r="B139" s="279"/>
      <c r="C139" s="279"/>
      <c r="D139" s="280">
        <f>SUM(B139:C139)</f>
        <v>0</v>
      </c>
      <c r="E139" s="279"/>
      <c r="F139" s="279"/>
      <c r="G139" s="280">
        <f>SUM(E139:F139)</f>
        <v>0</v>
      </c>
      <c r="H139" s="279"/>
      <c r="I139" s="279"/>
      <c r="J139" s="280">
        <f>SUM(H139:I139)</f>
        <v>0</v>
      </c>
      <c r="K139" s="279"/>
      <c r="L139" s="279"/>
      <c r="M139" s="280">
        <f>SUM(K139:L139)</f>
        <v>0</v>
      </c>
      <c r="N139" s="279"/>
      <c r="O139" s="279"/>
      <c r="P139" s="280">
        <f>SUM(N139:O139)</f>
        <v>0</v>
      </c>
      <c r="Q139" s="279"/>
      <c r="R139" s="279"/>
      <c r="S139" s="280">
        <f>SUM(Q139:R139)</f>
        <v>0</v>
      </c>
      <c r="T139" s="281"/>
      <c r="U139" s="281"/>
      <c r="V139" s="280">
        <f>SUM(T139:U139)</f>
        <v>0</v>
      </c>
      <c r="W139" s="279"/>
      <c r="X139" s="279"/>
      <c r="Y139" s="282">
        <f>SUM(W139:X139)</f>
        <v>0</v>
      </c>
    </row>
    <row r="140" spans="1:25" s="267" customFormat="1" ht="16.5">
      <c r="A140" s="283" t="s">
        <v>30</v>
      </c>
      <c r="B140" s="284"/>
      <c r="C140" s="284"/>
      <c r="D140" s="285">
        <f>SUM(B140:C140)</f>
        <v>0</v>
      </c>
      <c r="E140" s="284"/>
      <c r="F140" s="284"/>
      <c r="G140" s="285">
        <f>SUM(E140:F140)</f>
        <v>0</v>
      </c>
      <c r="H140" s="284"/>
      <c r="I140" s="284"/>
      <c r="J140" s="285">
        <f>SUM(H140:I140)</f>
        <v>0</v>
      </c>
      <c r="K140" s="284"/>
      <c r="L140" s="284"/>
      <c r="M140" s="285">
        <f>SUM(K140:L140)</f>
        <v>0</v>
      </c>
      <c r="N140" s="284"/>
      <c r="O140" s="284"/>
      <c r="P140" s="285">
        <f>SUM(N140:O140)</f>
        <v>0</v>
      </c>
      <c r="Q140" s="284"/>
      <c r="R140" s="284"/>
      <c r="S140" s="285">
        <f>SUM(Q140:R140)</f>
        <v>0</v>
      </c>
      <c r="T140" s="286"/>
      <c r="U140" s="286"/>
      <c r="V140" s="285">
        <f>SUM(T140:U140)</f>
        <v>0</v>
      </c>
      <c r="W140" s="284"/>
      <c r="X140" s="284"/>
      <c r="Y140" s="287">
        <f>SUM(W140:X140)</f>
        <v>0</v>
      </c>
    </row>
    <row r="141" spans="1:25" s="267" customFormat="1" ht="16.5">
      <c r="A141" s="174" t="s">
        <v>31</v>
      </c>
      <c r="B141" s="285">
        <f>SUM(B139:B140)</f>
        <v>0</v>
      </c>
      <c r="C141" s="285">
        <f>SUM(C139:C140)</f>
        <v>0</v>
      </c>
      <c r="D141" s="285">
        <f>SUM(B141:C141)</f>
        <v>0</v>
      </c>
      <c r="E141" s="285">
        <f>SUM(E139:E140)</f>
        <v>0</v>
      </c>
      <c r="F141" s="285">
        <f>SUM(F139:F140)</f>
        <v>0</v>
      </c>
      <c r="G141" s="285">
        <f>SUM(E141:F141)</f>
        <v>0</v>
      </c>
      <c r="H141" s="285">
        <f>SUM(H139:H140)</f>
        <v>0</v>
      </c>
      <c r="I141" s="285">
        <f>SUM(I139:I140)</f>
        <v>0</v>
      </c>
      <c r="J141" s="285">
        <f>SUM(H141:I141)</f>
        <v>0</v>
      </c>
      <c r="K141" s="285">
        <f>SUM(K139:K140)</f>
        <v>0</v>
      </c>
      <c r="L141" s="285">
        <f>SUM(L139:L140)</f>
        <v>0</v>
      </c>
      <c r="M141" s="285">
        <f>SUM(K141:L141)</f>
        <v>0</v>
      </c>
      <c r="N141" s="285">
        <f>SUM(N139:N140)</f>
        <v>0</v>
      </c>
      <c r="O141" s="285">
        <f>SUM(O139:O140)</f>
        <v>0</v>
      </c>
      <c r="P141" s="285">
        <f>SUM(N141:O141)</f>
        <v>0</v>
      </c>
      <c r="Q141" s="285">
        <f>SUM(Q139:Q140)</f>
        <v>0</v>
      </c>
      <c r="R141" s="285">
        <f>SUM(R139:R140)</f>
        <v>0</v>
      </c>
      <c r="S141" s="285">
        <f>SUM(Q141:R141)</f>
        <v>0</v>
      </c>
      <c r="T141" s="285">
        <f>SUM(T139:T140)</f>
        <v>0</v>
      </c>
      <c r="U141" s="285">
        <f>SUM(U139:U140)</f>
        <v>0</v>
      </c>
      <c r="V141" s="285">
        <f>SUM(T141:U141)</f>
        <v>0</v>
      </c>
      <c r="W141" s="285">
        <f>SUM(W139:W140)</f>
        <v>0</v>
      </c>
      <c r="X141" s="285">
        <f>SUM(X139:X140)</f>
        <v>0</v>
      </c>
      <c r="Y141" s="287">
        <f>SUM(W141:X141)</f>
        <v>0</v>
      </c>
    </row>
    <row r="142" spans="1:28" s="267" customFormat="1" ht="16.5">
      <c r="A142" s="288" t="s">
        <v>32</v>
      </c>
      <c r="B142" s="289">
        <f>_xlfn.IFERROR(B139*100/B141,"")</f>
      </c>
      <c r="C142" s="289">
        <f>_xlfn.IFERROR(C139*100/C141,"")</f>
      </c>
      <c r="D142" s="289">
        <f aca="true" t="shared" si="19" ref="D142:Y142">_xlfn.IFERROR(D139*100/D141,"")</f>
      </c>
      <c r="E142" s="289">
        <f t="shared" si="19"/>
      </c>
      <c r="F142" s="289">
        <f t="shared" si="19"/>
      </c>
      <c r="G142" s="289">
        <f t="shared" si="19"/>
      </c>
      <c r="H142" s="289">
        <f t="shared" si="19"/>
      </c>
      <c r="I142" s="289">
        <f t="shared" si="19"/>
      </c>
      <c r="J142" s="289">
        <f t="shared" si="19"/>
      </c>
      <c r="K142" s="289">
        <f t="shared" si="19"/>
      </c>
      <c r="L142" s="289">
        <f t="shared" si="19"/>
      </c>
      <c r="M142" s="289">
        <f t="shared" si="19"/>
      </c>
      <c r="N142" s="289">
        <f>_xlfn.IFERROR(N139*100/N141,"")</f>
      </c>
      <c r="O142" s="289">
        <f>_xlfn.IFERROR(O139*100/O141,"")</f>
      </c>
      <c r="P142" s="289">
        <f>_xlfn.IFERROR(P139*100/P141,"")</f>
      </c>
      <c r="Q142" s="289">
        <f t="shared" si="19"/>
      </c>
      <c r="R142" s="289">
        <f t="shared" si="19"/>
      </c>
      <c r="S142" s="289">
        <f t="shared" si="19"/>
      </c>
      <c r="T142" s="289">
        <f t="shared" si="19"/>
      </c>
      <c r="U142" s="289">
        <f t="shared" si="19"/>
      </c>
      <c r="V142" s="289">
        <f t="shared" si="19"/>
      </c>
      <c r="W142" s="289">
        <f t="shared" si="19"/>
      </c>
      <c r="X142" s="289">
        <f t="shared" si="19"/>
      </c>
      <c r="Y142" s="290">
        <f t="shared" si="19"/>
      </c>
      <c r="Z142" s="291"/>
      <c r="AA142" s="292"/>
      <c r="AB142" s="292"/>
    </row>
    <row r="143" spans="1:28" s="267" customFormat="1" ht="16.5">
      <c r="A143" s="651" t="s">
        <v>11</v>
      </c>
      <c r="B143" s="651"/>
      <c r="C143" s="651"/>
      <c r="D143" s="651"/>
      <c r="E143" s="651"/>
      <c r="F143" s="651"/>
      <c r="G143" s="651"/>
      <c r="H143" s="651"/>
      <c r="I143" s="651"/>
      <c r="J143" s="651"/>
      <c r="K143" s="651"/>
      <c r="L143" s="651"/>
      <c r="M143" s="651"/>
      <c r="N143" s="651"/>
      <c r="O143" s="651"/>
      <c r="P143" s="651"/>
      <c r="Q143" s="651"/>
      <c r="R143" s="651"/>
      <c r="S143" s="651"/>
      <c r="T143" s="651"/>
      <c r="U143" s="651"/>
      <c r="V143" s="651"/>
      <c r="W143" s="651"/>
      <c r="X143" s="651"/>
      <c r="Y143" s="651"/>
      <c r="Z143" s="576"/>
      <c r="AA143" s="576"/>
      <c r="AB143" s="576"/>
    </row>
    <row r="144" spans="1:28" s="267" customFormat="1" ht="16.5">
      <c r="A144" s="293"/>
      <c r="B144" s="293"/>
      <c r="C144" s="293"/>
      <c r="D144" s="293"/>
      <c r="E144" s="293"/>
      <c r="F144" s="293"/>
      <c r="G144" s="293"/>
      <c r="H144" s="293"/>
      <c r="I144" s="293"/>
      <c r="J144" s="293"/>
      <c r="K144" s="293"/>
      <c r="L144" s="293"/>
      <c r="M144" s="293"/>
      <c r="N144" s="293"/>
      <c r="O144" s="293"/>
      <c r="P144" s="293"/>
      <c r="Q144" s="293"/>
      <c r="R144" s="293"/>
      <c r="S144" s="293"/>
      <c r="T144" s="293"/>
      <c r="U144" s="293"/>
      <c r="V144" s="293"/>
      <c r="W144" s="293"/>
      <c r="X144" s="293"/>
      <c r="Y144" s="293"/>
      <c r="Z144" s="293"/>
      <c r="AA144" s="293"/>
      <c r="AB144" s="293"/>
    </row>
    <row r="145" spans="1:10" s="267" customFormat="1" ht="16.5">
      <c r="A145" s="483" t="s">
        <v>25</v>
      </c>
      <c r="B145" s="484"/>
      <c r="C145" s="484"/>
      <c r="D145" s="484"/>
      <c r="E145" s="484"/>
      <c r="F145" s="484"/>
      <c r="G145" s="484"/>
      <c r="H145" s="484"/>
      <c r="I145" s="484"/>
      <c r="J145" s="485"/>
    </row>
    <row r="146" spans="1:10" s="267" customFormat="1" ht="16.5">
      <c r="A146" s="277"/>
      <c r="B146" s="472">
        <v>2013</v>
      </c>
      <c r="C146" s="473"/>
      <c r="D146" s="473"/>
      <c r="E146" s="472">
        <v>2014</v>
      </c>
      <c r="F146" s="473"/>
      <c r="G146" s="473"/>
      <c r="H146" s="474">
        <v>2015</v>
      </c>
      <c r="I146" s="475"/>
      <c r="J146" s="476"/>
    </row>
    <row r="147" spans="1:10" s="267" customFormat="1" ht="16.5">
      <c r="A147" s="277"/>
      <c r="B147" s="473"/>
      <c r="C147" s="473"/>
      <c r="D147" s="473"/>
      <c r="E147" s="473"/>
      <c r="F147" s="473"/>
      <c r="G147" s="473"/>
      <c r="H147" s="477"/>
      <c r="I147" s="478"/>
      <c r="J147" s="479"/>
    </row>
    <row r="148" spans="1:10" s="267" customFormat="1" ht="16.5">
      <c r="A148" s="277"/>
      <c r="B148" s="278" t="s">
        <v>26</v>
      </c>
      <c r="C148" s="278" t="s">
        <v>27</v>
      </c>
      <c r="D148" s="278" t="s">
        <v>28</v>
      </c>
      <c r="E148" s="278" t="s">
        <v>26</v>
      </c>
      <c r="F148" s="278" t="s">
        <v>27</v>
      </c>
      <c r="G148" s="278" t="s">
        <v>28</v>
      </c>
      <c r="H148" s="278" t="s">
        <v>26</v>
      </c>
      <c r="I148" s="278" t="s">
        <v>27</v>
      </c>
      <c r="J148" s="278" t="s">
        <v>28</v>
      </c>
    </row>
    <row r="149" spans="1:10" s="267" customFormat="1" ht="16.5">
      <c r="A149" s="168" t="s">
        <v>29</v>
      </c>
      <c r="B149" s="279"/>
      <c r="C149" s="279"/>
      <c r="D149" s="280">
        <f>SUM(B149:C149)</f>
        <v>0</v>
      </c>
      <c r="E149" s="279"/>
      <c r="F149" s="279"/>
      <c r="G149" s="280">
        <f>SUM(E149:F149)</f>
        <v>0</v>
      </c>
      <c r="H149" s="279"/>
      <c r="I149" s="279"/>
      <c r="J149" s="282">
        <f>SUM(H149:I149)</f>
        <v>0</v>
      </c>
    </row>
    <row r="150" spans="1:10" s="267" customFormat="1" ht="16.5">
      <c r="A150" s="283" t="s">
        <v>30</v>
      </c>
      <c r="B150" s="284"/>
      <c r="C150" s="284"/>
      <c r="D150" s="285">
        <f>SUM(B150:C150)</f>
        <v>0</v>
      </c>
      <c r="E150" s="284"/>
      <c r="F150" s="284"/>
      <c r="G150" s="285">
        <f>SUM(E150:F150)</f>
        <v>0</v>
      </c>
      <c r="H150" s="284"/>
      <c r="I150" s="284"/>
      <c r="J150" s="287">
        <f>SUM(H150:I150)</f>
        <v>0</v>
      </c>
    </row>
    <row r="151" spans="1:10" s="267" customFormat="1" ht="16.5">
      <c r="A151" s="174" t="s">
        <v>31</v>
      </c>
      <c r="B151" s="285">
        <f>SUM(B149:B150)</f>
        <v>0</v>
      </c>
      <c r="C151" s="285">
        <f>SUM(C149:C150)</f>
        <v>0</v>
      </c>
      <c r="D151" s="285">
        <f>SUM(B151:C151)</f>
        <v>0</v>
      </c>
      <c r="E151" s="285">
        <f>SUM(E149:E150)</f>
        <v>0</v>
      </c>
      <c r="F151" s="285">
        <f>SUM(F149:F150)</f>
        <v>0</v>
      </c>
      <c r="G151" s="285">
        <f>SUM(E151:F151)</f>
        <v>0</v>
      </c>
      <c r="H151" s="285">
        <f>SUM(H149:H150)</f>
        <v>0</v>
      </c>
      <c r="I151" s="285">
        <f>SUM(I149:I150)</f>
        <v>0</v>
      </c>
      <c r="J151" s="287">
        <f>SUM(H151:I151)</f>
        <v>0</v>
      </c>
    </row>
    <row r="152" spans="1:25" s="267" customFormat="1" ht="16.5">
      <c r="A152" s="288" t="s">
        <v>32</v>
      </c>
      <c r="B152" s="289">
        <f>_xlfn.IFERROR(B149*100/B151,"")</f>
      </c>
      <c r="C152" s="289">
        <f>_xlfn.IFERROR(C149*100/C151,"")</f>
      </c>
      <c r="D152" s="289">
        <f aca="true" t="shared" si="20" ref="D152:I152">_xlfn.IFERROR(D149*100/D151,"")</f>
      </c>
      <c r="E152" s="289">
        <f t="shared" si="20"/>
      </c>
      <c r="F152" s="289">
        <f t="shared" si="20"/>
      </c>
      <c r="G152" s="289">
        <f t="shared" si="20"/>
      </c>
      <c r="H152" s="289">
        <f t="shared" si="20"/>
      </c>
      <c r="I152" s="289">
        <f t="shared" si="20"/>
      </c>
      <c r="J152" s="290">
        <f>_xlfn.IFERROR(J149*100/J151,"")</f>
      </c>
      <c r="K152" s="291"/>
      <c r="L152" s="292"/>
      <c r="M152" s="292"/>
      <c r="N152" s="292"/>
      <c r="O152" s="292"/>
      <c r="P152" s="292"/>
      <c r="Q152" s="292"/>
      <c r="R152" s="292"/>
      <c r="S152" s="292"/>
      <c r="T152" s="292"/>
      <c r="U152" s="292"/>
      <c r="V152" s="292"/>
      <c r="W152" s="292"/>
      <c r="X152" s="292"/>
      <c r="Y152" s="292"/>
    </row>
    <row r="153" spans="1:28" s="267" customFormat="1" ht="16.5">
      <c r="A153" s="651" t="s">
        <v>11</v>
      </c>
      <c r="B153" s="651"/>
      <c r="C153" s="651"/>
      <c r="D153" s="651"/>
      <c r="E153" s="651"/>
      <c r="F153" s="651"/>
      <c r="G153" s="651"/>
      <c r="H153" s="651"/>
      <c r="I153" s="651"/>
      <c r="J153" s="651"/>
      <c r="K153" s="576"/>
      <c r="L153" s="576"/>
      <c r="M153" s="576"/>
      <c r="N153" s="576"/>
      <c r="O153" s="576"/>
      <c r="P153" s="576"/>
      <c r="Q153" s="576"/>
      <c r="R153" s="576"/>
      <c r="S153" s="576"/>
      <c r="T153" s="576"/>
      <c r="U153" s="576"/>
      <c r="V153" s="576"/>
      <c r="W153" s="576"/>
      <c r="X153" s="576"/>
      <c r="Y153" s="576"/>
      <c r="Z153" s="576"/>
      <c r="AA153" s="576"/>
      <c r="AB153" s="576"/>
    </row>
    <row r="154" spans="1:28" s="267" customFormat="1" ht="16.5">
      <c r="A154" s="293"/>
      <c r="B154" s="293"/>
      <c r="C154" s="293"/>
      <c r="D154" s="293"/>
      <c r="E154" s="293"/>
      <c r="F154" s="293"/>
      <c r="G154" s="293"/>
      <c r="H154" s="293"/>
      <c r="I154" s="293"/>
      <c r="J154" s="293"/>
      <c r="K154" s="293"/>
      <c r="L154" s="293"/>
      <c r="M154" s="293"/>
      <c r="N154" s="293"/>
      <c r="O154" s="293"/>
      <c r="P154" s="293"/>
      <c r="Q154" s="293"/>
      <c r="R154" s="293"/>
      <c r="S154" s="293"/>
      <c r="T154" s="293"/>
      <c r="U154" s="293"/>
      <c r="V154" s="293"/>
      <c r="W154" s="293"/>
      <c r="X154" s="293"/>
      <c r="Y154" s="293"/>
      <c r="Z154" s="293"/>
      <c r="AA154" s="293"/>
      <c r="AB154" s="293"/>
    </row>
    <row r="155" spans="1:25" s="267" customFormat="1" ht="16.5">
      <c r="A155" s="493" t="s">
        <v>33</v>
      </c>
      <c r="B155" s="474">
        <v>2006</v>
      </c>
      <c r="C155" s="475"/>
      <c r="D155" s="476"/>
      <c r="E155" s="474">
        <v>2007</v>
      </c>
      <c r="F155" s="475"/>
      <c r="G155" s="476"/>
      <c r="H155" s="472">
        <v>2008</v>
      </c>
      <c r="I155" s="472"/>
      <c r="J155" s="472"/>
      <c r="K155" s="472">
        <v>2009</v>
      </c>
      <c r="L155" s="472"/>
      <c r="M155" s="472"/>
      <c r="N155" s="472">
        <v>2010</v>
      </c>
      <c r="O155" s="472"/>
      <c r="P155" s="472"/>
      <c r="Q155" s="472">
        <v>2011</v>
      </c>
      <c r="R155" s="472"/>
      <c r="S155" s="472"/>
      <c r="T155" s="480">
        <v>2012</v>
      </c>
      <c r="U155" s="481"/>
      <c r="V155" s="481"/>
      <c r="W155" s="481"/>
      <c r="X155" s="481"/>
      <c r="Y155" s="482"/>
    </row>
    <row r="156" spans="1:25" s="267" customFormat="1" ht="16.5">
      <c r="A156" s="494"/>
      <c r="B156" s="491"/>
      <c r="C156" s="496"/>
      <c r="D156" s="492"/>
      <c r="E156" s="491"/>
      <c r="F156" s="496"/>
      <c r="G156" s="492"/>
      <c r="H156" s="472"/>
      <c r="I156" s="472"/>
      <c r="J156" s="472"/>
      <c r="K156" s="472"/>
      <c r="L156" s="472"/>
      <c r="M156" s="472"/>
      <c r="N156" s="472"/>
      <c r="O156" s="472"/>
      <c r="P156" s="472"/>
      <c r="Q156" s="472"/>
      <c r="R156" s="472"/>
      <c r="S156" s="472"/>
      <c r="T156" s="472" t="s">
        <v>0</v>
      </c>
      <c r="U156" s="472"/>
      <c r="V156" s="472"/>
      <c r="W156" s="480" t="s">
        <v>5</v>
      </c>
      <c r="X156" s="481"/>
      <c r="Y156" s="482"/>
    </row>
    <row r="157" spans="1:25" s="267" customFormat="1" ht="16.5">
      <c r="A157" s="495"/>
      <c r="B157" s="278" t="s">
        <v>26</v>
      </c>
      <c r="C157" s="278" t="s">
        <v>27</v>
      </c>
      <c r="D157" s="278" t="s">
        <v>28</v>
      </c>
      <c r="E157" s="278" t="s">
        <v>26</v>
      </c>
      <c r="F157" s="278" t="s">
        <v>27</v>
      </c>
      <c r="G157" s="278" t="s">
        <v>28</v>
      </c>
      <c r="H157" s="278" t="s">
        <v>26</v>
      </c>
      <c r="I157" s="278" t="s">
        <v>27</v>
      </c>
      <c r="J157" s="278" t="s">
        <v>28</v>
      </c>
      <c r="K157" s="278" t="s">
        <v>26</v>
      </c>
      <c r="L157" s="278" t="s">
        <v>27</v>
      </c>
      <c r="M157" s="278" t="s">
        <v>28</v>
      </c>
      <c r="N157" s="278" t="s">
        <v>26</v>
      </c>
      <c r="O157" s="278" t="s">
        <v>27</v>
      </c>
      <c r="P157" s="278" t="s">
        <v>28</v>
      </c>
      <c r="Q157" s="278" t="s">
        <v>26</v>
      </c>
      <c r="R157" s="278" t="s">
        <v>27</v>
      </c>
      <c r="S157" s="278" t="s">
        <v>28</v>
      </c>
      <c r="T157" s="278" t="s">
        <v>26</v>
      </c>
      <c r="U157" s="278" t="s">
        <v>27</v>
      </c>
      <c r="V157" s="278" t="s">
        <v>28</v>
      </c>
      <c r="W157" s="278" t="s">
        <v>26</v>
      </c>
      <c r="X157" s="278" t="s">
        <v>27</v>
      </c>
      <c r="Y157" s="278" t="s">
        <v>28</v>
      </c>
    </row>
    <row r="158" spans="1:25" s="267" customFormat="1" ht="16.5">
      <c r="A158" s="168" t="s">
        <v>34</v>
      </c>
      <c r="B158" s="279"/>
      <c r="C158" s="279"/>
      <c r="D158" s="280">
        <f aca="true" t="shared" si="21" ref="D158:D166">+SUM(B158:C158)</f>
        <v>0</v>
      </c>
      <c r="E158" s="279"/>
      <c r="F158" s="279"/>
      <c r="G158" s="280">
        <f aca="true" t="shared" si="22" ref="G158:G166">+SUM(E158:F158)</f>
        <v>0</v>
      </c>
      <c r="H158" s="279"/>
      <c r="I158" s="279"/>
      <c r="J158" s="280">
        <f>+SUM(H158:I158)</f>
        <v>0</v>
      </c>
      <c r="K158" s="279"/>
      <c r="L158" s="279"/>
      <c r="M158" s="280">
        <f aca="true" t="shared" si="23" ref="M158:M167">+SUM(K158:L158)</f>
        <v>0</v>
      </c>
      <c r="N158" s="279"/>
      <c r="O158" s="279"/>
      <c r="P158" s="280">
        <f aca="true" t="shared" si="24" ref="P158:P167">+SUM(N158:O158)</f>
        <v>0</v>
      </c>
      <c r="Q158" s="279"/>
      <c r="R158" s="279"/>
      <c r="S158" s="280">
        <f>+SUM(Q158:R158)</f>
        <v>0</v>
      </c>
      <c r="T158" s="281"/>
      <c r="U158" s="281"/>
      <c r="V158" s="280">
        <f>SUM(T158:U158)</f>
        <v>0</v>
      </c>
      <c r="W158" s="279"/>
      <c r="X158" s="279"/>
      <c r="Y158" s="282">
        <f aca="true" t="shared" si="25" ref="Y158:Y167">+SUM(W158:X158)</f>
        <v>0</v>
      </c>
    </row>
    <row r="159" spans="1:25" s="267" customFormat="1" ht="16.5">
      <c r="A159" s="174" t="s">
        <v>35</v>
      </c>
      <c r="B159" s="284"/>
      <c r="C159" s="284"/>
      <c r="D159" s="285">
        <f t="shared" si="21"/>
        <v>0</v>
      </c>
      <c r="E159" s="284"/>
      <c r="F159" s="284"/>
      <c r="G159" s="285">
        <f t="shared" si="22"/>
        <v>0</v>
      </c>
      <c r="H159" s="284"/>
      <c r="I159" s="284"/>
      <c r="J159" s="285">
        <f>+SUM(H159:I159)</f>
        <v>0</v>
      </c>
      <c r="K159" s="284"/>
      <c r="L159" s="284"/>
      <c r="M159" s="285">
        <f t="shared" si="23"/>
        <v>0</v>
      </c>
      <c r="N159" s="284"/>
      <c r="O159" s="284"/>
      <c r="P159" s="285">
        <f t="shared" si="24"/>
        <v>0</v>
      </c>
      <c r="Q159" s="284"/>
      <c r="R159" s="284"/>
      <c r="S159" s="285">
        <f>+SUM(Q159:R159)</f>
        <v>0</v>
      </c>
      <c r="T159" s="286"/>
      <c r="U159" s="286"/>
      <c r="V159" s="285">
        <f>SUM(T159:U159)</f>
        <v>0</v>
      </c>
      <c r="W159" s="284"/>
      <c r="X159" s="284"/>
      <c r="Y159" s="287">
        <f t="shared" si="25"/>
        <v>0</v>
      </c>
    </row>
    <row r="160" spans="1:25" s="267" customFormat="1" ht="16.5">
      <c r="A160" s="174" t="s">
        <v>36</v>
      </c>
      <c r="B160" s="284"/>
      <c r="C160" s="284"/>
      <c r="D160" s="285">
        <f t="shared" si="21"/>
        <v>0</v>
      </c>
      <c r="E160" s="284"/>
      <c r="F160" s="284"/>
      <c r="G160" s="285">
        <f t="shared" si="22"/>
        <v>0</v>
      </c>
      <c r="H160" s="284"/>
      <c r="I160" s="284"/>
      <c r="J160" s="285">
        <f>+SUM(H160:I160)</f>
        <v>0</v>
      </c>
      <c r="K160" s="284"/>
      <c r="L160" s="284"/>
      <c r="M160" s="285">
        <f t="shared" si="23"/>
        <v>0</v>
      </c>
      <c r="N160" s="284"/>
      <c r="O160" s="284"/>
      <c r="P160" s="285">
        <f t="shared" si="24"/>
        <v>0</v>
      </c>
      <c r="Q160" s="284"/>
      <c r="R160" s="284"/>
      <c r="S160" s="285">
        <f>+SUM(Q160:R160)</f>
        <v>0</v>
      </c>
      <c r="T160" s="286"/>
      <c r="U160" s="286"/>
      <c r="V160" s="285">
        <f>SUM(T160:U160)</f>
        <v>0</v>
      </c>
      <c r="W160" s="284"/>
      <c r="X160" s="284"/>
      <c r="Y160" s="287">
        <f t="shared" si="25"/>
        <v>0</v>
      </c>
    </row>
    <row r="161" spans="1:25" s="267" customFormat="1" ht="16.5">
      <c r="A161" s="185" t="s">
        <v>16</v>
      </c>
      <c r="B161" s="294">
        <f>SUM(B158:B160)</f>
        <v>0</v>
      </c>
      <c r="C161" s="294">
        <f>SUM(C158:C160)</f>
        <v>0</v>
      </c>
      <c r="D161" s="294">
        <f aca="true" t="shared" si="26" ref="D161:Y161">SUM(D158:D160)</f>
        <v>0</v>
      </c>
      <c r="E161" s="294">
        <f t="shared" si="26"/>
        <v>0</v>
      </c>
      <c r="F161" s="294">
        <f t="shared" si="26"/>
        <v>0</v>
      </c>
      <c r="G161" s="294">
        <f t="shared" si="26"/>
        <v>0</v>
      </c>
      <c r="H161" s="294">
        <f t="shared" si="26"/>
        <v>0</v>
      </c>
      <c r="I161" s="294">
        <f t="shared" si="26"/>
        <v>0</v>
      </c>
      <c r="J161" s="294">
        <f t="shared" si="26"/>
        <v>0</v>
      </c>
      <c r="K161" s="294">
        <f t="shared" si="26"/>
        <v>0</v>
      </c>
      <c r="L161" s="294">
        <f t="shared" si="26"/>
        <v>0</v>
      </c>
      <c r="M161" s="294">
        <f t="shared" si="26"/>
        <v>0</v>
      </c>
      <c r="N161" s="294">
        <f t="shared" si="26"/>
        <v>0</v>
      </c>
      <c r="O161" s="294">
        <f t="shared" si="26"/>
        <v>0</v>
      </c>
      <c r="P161" s="294">
        <f t="shared" si="26"/>
        <v>0</v>
      </c>
      <c r="Q161" s="294">
        <f>SUM(Q158:Q160)</f>
        <v>0</v>
      </c>
      <c r="R161" s="294">
        <f>SUM(R158:R160)</f>
        <v>0</v>
      </c>
      <c r="S161" s="294">
        <f>SUM(S158:S160)</f>
        <v>0</v>
      </c>
      <c r="T161" s="294">
        <f>SUM(T158:T160)</f>
        <v>0</v>
      </c>
      <c r="U161" s="294">
        <f>SUM(U158:U160)</f>
        <v>0</v>
      </c>
      <c r="V161" s="294">
        <f t="shared" si="26"/>
        <v>0</v>
      </c>
      <c r="W161" s="294">
        <f t="shared" si="26"/>
        <v>0</v>
      </c>
      <c r="X161" s="294">
        <f t="shared" si="26"/>
        <v>0</v>
      </c>
      <c r="Y161" s="295">
        <f t="shared" si="26"/>
        <v>0</v>
      </c>
    </row>
    <row r="162" spans="1:25" s="267" customFormat="1" ht="16.5">
      <c r="A162" s="185" t="s">
        <v>37</v>
      </c>
      <c r="B162" s="284"/>
      <c r="C162" s="284"/>
      <c r="D162" s="285">
        <f>SUM(B162:C162)</f>
        <v>0</v>
      </c>
      <c r="E162" s="284"/>
      <c r="F162" s="284"/>
      <c r="G162" s="285">
        <f>SUM(E162:F162)</f>
        <v>0</v>
      </c>
      <c r="H162" s="284"/>
      <c r="I162" s="284"/>
      <c r="J162" s="285">
        <f>SUM(H162:I162)</f>
        <v>0</v>
      </c>
      <c r="K162" s="284"/>
      <c r="L162" s="284"/>
      <c r="M162" s="285">
        <f>SUM(K162:L162)</f>
        <v>0</v>
      </c>
      <c r="N162" s="284"/>
      <c r="O162" s="284"/>
      <c r="P162" s="285">
        <f>SUM(N162:O162)</f>
        <v>0</v>
      </c>
      <c r="Q162" s="284"/>
      <c r="R162" s="284"/>
      <c r="S162" s="285">
        <f>SUM(Q162:R162)</f>
        <v>0</v>
      </c>
      <c r="T162" s="286"/>
      <c r="U162" s="286"/>
      <c r="V162" s="285">
        <f>SUM(T162:U162)</f>
        <v>0</v>
      </c>
      <c r="W162" s="284"/>
      <c r="X162" s="284"/>
      <c r="Y162" s="287">
        <f>SUM(W162:X162)</f>
        <v>0</v>
      </c>
    </row>
    <row r="163" spans="1:25" s="267" customFormat="1" ht="16.5">
      <c r="A163" s="185" t="s">
        <v>38</v>
      </c>
      <c r="B163" s="284"/>
      <c r="C163" s="284"/>
      <c r="D163" s="285">
        <f>SUM(B163:C163)</f>
        <v>0</v>
      </c>
      <c r="E163" s="284"/>
      <c r="F163" s="284"/>
      <c r="G163" s="285">
        <f>SUM(E163:F163)</f>
        <v>0</v>
      </c>
      <c r="H163" s="284"/>
      <c r="I163" s="284"/>
      <c r="J163" s="285">
        <f>SUM(H163:I163)</f>
        <v>0</v>
      </c>
      <c r="K163" s="284"/>
      <c r="L163" s="284"/>
      <c r="M163" s="285">
        <f>SUM(K163:L163)</f>
        <v>0</v>
      </c>
      <c r="N163" s="284"/>
      <c r="O163" s="284"/>
      <c r="P163" s="285">
        <f>SUM(N163:O163)</f>
        <v>0</v>
      </c>
      <c r="Q163" s="284"/>
      <c r="R163" s="284"/>
      <c r="S163" s="285">
        <f>SUM(Q163:R163)</f>
        <v>0</v>
      </c>
      <c r="T163" s="286"/>
      <c r="U163" s="286"/>
      <c r="V163" s="285">
        <f>SUM(T163:U163)</f>
        <v>0</v>
      </c>
      <c r="W163" s="284"/>
      <c r="X163" s="284"/>
      <c r="Y163" s="287">
        <f>SUM(W163:X163)</f>
        <v>0</v>
      </c>
    </row>
    <row r="164" spans="1:25" s="267" customFormat="1" ht="16.5">
      <c r="A164" s="174" t="s">
        <v>39</v>
      </c>
      <c r="B164" s="284"/>
      <c r="C164" s="284"/>
      <c r="D164" s="285">
        <f t="shared" si="21"/>
        <v>0</v>
      </c>
      <c r="E164" s="284"/>
      <c r="F164" s="284"/>
      <c r="G164" s="285">
        <f t="shared" si="22"/>
        <v>0</v>
      </c>
      <c r="H164" s="284"/>
      <c r="I164" s="284"/>
      <c r="J164" s="285">
        <f>+SUM(H164:I164)</f>
        <v>0</v>
      </c>
      <c r="K164" s="284"/>
      <c r="L164" s="284"/>
      <c r="M164" s="285">
        <f t="shared" si="23"/>
        <v>0</v>
      </c>
      <c r="N164" s="284"/>
      <c r="O164" s="284"/>
      <c r="P164" s="285">
        <f t="shared" si="24"/>
        <v>0</v>
      </c>
      <c r="Q164" s="284"/>
      <c r="R164" s="284"/>
      <c r="S164" s="285">
        <f>+SUM(Q164:R164)</f>
        <v>0</v>
      </c>
      <c r="T164" s="286"/>
      <c r="U164" s="286"/>
      <c r="V164" s="285">
        <f>+SUM(T164:U164)</f>
        <v>0</v>
      </c>
      <c r="W164" s="284"/>
      <c r="X164" s="284"/>
      <c r="Y164" s="287">
        <f t="shared" si="25"/>
        <v>0</v>
      </c>
    </row>
    <row r="165" spans="1:25" s="267" customFormat="1" ht="16.5">
      <c r="A165" s="174" t="s">
        <v>40</v>
      </c>
      <c r="B165" s="284"/>
      <c r="C165" s="284"/>
      <c r="D165" s="285">
        <f t="shared" si="21"/>
        <v>0</v>
      </c>
      <c r="E165" s="284"/>
      <c r="F165" s="284"/>
      <c r="G165" s="285">
        <f t="shared" si="22"/>
        <v>0</v>
      </c>
      <c r="H165" s="284"/>
      <c r="I165" s="284"/>
      <c r="J165" s="285">
        <f>+SUM(H165:I165)</f>
        <v>0</v>
      </c>
      <c r="K165" s="284"/>
      <c r="L165" s="284"/>
      <c r="M165" s="285">
        <f t="shared" si="23"/>
        <v>0</v>
      </c>
      <c r="N165" s="284"/>
      <c r="O165" s="284"/>
      <c r="P165" s="285">
        <f t="shared" si="24"/>
        <v>0</v>
      </c>
      <c r="Q165" s="284"/>
      <c r="R165" s="284"/>
      <c r="S165" s="285">
        <f>+SUM(Q165:R165)</f>
        <v>0</v>
      </c>
      <c r="T165" s="286"/>
      <c r="U165" s="286"/>
      <c r="V165" s="285">
        <f>+SUM(T165:U165)</f>
        <v>0</v>
      </c>
      <c r="W165" s="284"/>
      <c r="X165" s="284"/>
      <c r="Y165" s="287">
        <f t="shared" si="25"/>
        <v>0</v>
      </c>
    </row>
    <row r="166" spans="1:25" s="267" customFormat="1" ht="16.5">
      <c r="A166" s="185" t="s">
        <v>41</v>
      </c>
      <c r="B166" s="284"/>
      <c r="C166" s="284"/>
      <c r="D166" s="285">
        <f t="shared" si="21"/>
        <v>0</v>
      </c>
      <c r="E166" s="284"/>
      <c r="F166" s="284"/>
      <c r="G166" s="285">
        <f t="shared" si="22"/>
        <v>0</v>
      </c>
      <c r="H166" s="284"/>
      <c r="I166" s="284"/>
      <c r="J166" s="285">
        <f>+SUM(H166:I166)</f>
        <v>0</v>
      </c>
      <c r="K166" s="284"/>
      <c r="L166" s="284"/>
      <c r="M166" s="285">
        <f t="shared" si="23"/>
        <v>0</v>
      </c>
      <c r="N166" s="284"/>
      <c r="O166" s="284"/>
      <c r="P166" s="285">
        <f t="shared" si="24"/>
        <v>0</v>
      </c>
      <c r="Q166" s="284"/>
      <c r="R166" s="284"/>
      <c r="S166" s="285">
        <f>+SUM(Q166:R166)</f>
        <v>0</v>
      </c>
      <c r="T166" s="286"/>
      <c r="U166" s="286"/>
      <c r="V166" s="285">
        <f>+SUM(T166:U166)</f>
        <v>0</v>
      </c>
      <c r="W166" s="284"/>
      <c r="X166" s="284"/>
      <c r="Y166" s="287">
        <f t="shared" si="25"/>
        <v>0</v>
      </c>
    </row>
    <row r="167" spans="1:25" s="267" customFormat="1" ht="45" customHeight="1">
      <c r="A167" s="296" t="s">
        <v>42</v>
      </c>
      <c r="B167" s="297"/>
      <c r="C167" s="297"/>
      <c r="D167" s="289">
        <f>+SUM(B167:C167)</f>
        <v>0</v>
      </c>
      <c r="E167" s="297"/>
      <c r="F167" s="297"/>
      <c r="G167" s="289">
        <f>+SUM(E167:F167)</f>
        <v>0</v>
      </c>
      <c r="H167" s="297"/>
      <c r="I167" s="297"/>
      <c r="J167" s="289">
        <f>+SUM(H167:I167)</f>
        <v>0</v>
      </c>
      <c r="K167" s="297"/>
      <c r="L167" s="297"/>
      <c r="M167" s="289">
        <f t="shared" si="23"/>
        <v>0</v>
      </c>
      <c r="N167" s="297"/>
      <c r="O167" s="297"/>
      <c r="P167" s="289">
        <f t="shared" si="24"/>
        <v>0</v>
      </c>
      <c r="Q167" s="297"/>
      <c r="R167" s="297"/>
      <c r="S167" s="289">
        <f>+SUM(Q167:R167)</f>
        <v>0</v>
      </c>
      <c r="T167" s="298"/>
      <c r="U167" s="298"/>
      <c r="V167" s="289">
        <f>+SUM(T167:U167)</f>
        <v>0</v>
      </c>
      <c r="W167" s="297"/>
      <c r="X167" s="297"/>
      <c r="Y167" s="290">
        <f t="shared" si="25"/>
        <v>0</v>
      </c>
    </row>
    <row r="168" s="267" customFormat="1" ht="14.25">
      <c r="A168" s="299"/>
    </row>
    <row r="169" spans="1:10" s="267" customFormat="1" ht="14.25">
      <c r="A169" s="493" t="s">
        <v>33</v>
      </c>
      <c r="B169" s="474">
        <v>2013</v>
      </c>
      <c r="C169" s="475"/>
      <c r="D169" s="476"/>
      <c r="E169" s="474">
        <v>2014</v>
      </c>
      <c r="F169" s="475"/>
      <c r="G169" s="476"/>
      <c r="H169" s="474">
        <v>2015</v>
      </c>
      <c r="I169" s="475"/>
      <c r="J169" s="476"/>
    </row>
    <row r="170" spans="1:10" s="267" customFormat="1" ht="14.25">
      <c r="A170" s="494"/>
      <c r="B170" s="491"/>
      <c r="C170" s="496"/>
      <c r="D170" s="492"/>
      <c r="E170" s="491"/>
      <c r="F170" s="496"/>
      <c r="G170" s="492"/>
      <c r="H170" s="477"/>
      <c r="I170" s="478"/>
      <c r="J170" s="479"/>
    </row>
    <row r="171" spans="1:10" s="267" customFormat="1" ht="16.5">
      <c r="A171" s="495"/>
      <c r="B171" s="300" t="s">
        <v>26</v>
      </c>
      <c r="C171" s="300" t="s">
        <v>27</v>
      </c>
      <c r="D171" s="300" t="s">
        <v>28</v>
      </c>
      <c r="E171" s="300" t="s">
        <v>26</v>
      </c>
      <c r="F171" s="300" t="s">
        <v>27</v>
      </c>
      <c r="G171" s="300" t="s">
        <v>28</v>
      </c>
      <c r="H171" s="300" t="s">
        <v>26</v>
      </c>
      <c r="I171" s="300" t="s">
        <v>27</v>
      </c>
      <c r="J171" s="300" t="s">
        <v>28</v>
      </c>
    </row>
    <row r="172" spans="1:10" s="267" customFormat="1" ht="16.5">
      <c r="A172" s="168" t="s">
        <v>34</v>
      </c>
      <c r="B172" s="279"/>
      <c r="C172" s="279"/>
      <c r="D172" s="280">
        <f>+SUM(B172:C172)</f>
        <v>0</v>
      </c>
      <c r="E172" s="279"/>
      <c r="F172" s="279"/>
      <c r="G172" s="280">
        <f>+SUM(E172:F172)</f>
        <v>0</v>
      </c>
      <c r="H172" s="279"/>
      <c r="I172" s="279"/>
      <c r="J172" s="282">
        <f>+SUM(H172:I172)</f>
        <v>0</v>
      </c>
    </row>
    <row r="173" spans="1:10" s="267" customFormat="1" ht="16.5">
      <c r="A173" s="174" t="s">
        <v>35</v>
      </c>
      <c r="B173" s="284"/>
      <c r="C173" s="284"/>
      <c r="D173" s="285">
        <f>+SUM(B173:C173)</f>
        <v>0</v>
      </c>
      <c r="E173" s="284"/>
      <c r="F173" s="284"/>
      <c r="G173" s="285">
        <f>+SUM(E173:F173)</f>
        <v>0</v>
      </c>
      <c r="H173" s="284"/>
      <c r="I173" s="284"/>
      <c r="J173" s="287">
        <f>+SUM(H173:I173)</f>
        <v>0</v>
      </c>
    </row>
    <row r="174" spans="1:10" s="267" customFormat="1" ht="16.5">
      <c r="A174" s="174" t="s">
        <v>36</v>
      </c>
      <c r="B174" s="284"/>
      <c r="C174" s="284"/>
      <c r="D174" s="285">
        <f>+SUM(B174:C174)</f>
        <v>0</v>
      </c>
      <c r="E174" s="284"/>
      <c r="F174" s="284"/>
      <c r="G174" s="285">
        <f>+SUM(E174:F174)</f>
        <v>0</v>
      </c>
      <c r="H174" s="284"/>
      <c r="I174" s="284"/>
      <c r="J174" s="287">
        <f>+SUM(H174:I174)</f>
        <v>0</v>
      </c>
    </row>
    <row r="175" spans="1:10" s="267" customFormat="1" ht="16.5">
      <c r="A175" s="185" t="s">
        <v>16</v>
      </c>
      <c r="B175" s="294">
        <f aca="true" t="shared" si="27" ref="B175:J175">SUM(B172:B174)</f>
        <v>0</v>
      </c>
      <c r="C175" s="294">
        <f t="shared" si="27"/>
        <v>0</v>
      </c>
      <c r="D175" s="294">
        <f t="shared" si="27"/>
        <v>0</v>
      </c>
      <c r="E175" s="294">
        <f t="shared" si="27"/>
        <v>0</v>
      </c>
      <c r="F175" s="294">
        <f t="shared" si="27"/>
        <v>0</v>
      </c>
      <c r="G175" s="294">
        <f t="shared" si="27"/>
        <v>0</v>
      </c>
      <c r="H175" s="294">
        <f t="shared" si="27"/>
        <v>0</v>
      </c>
      <c r="I175" s="294">
        <f t="shared" si="27"/>
        <v>0</v>
      </c>
      <c r="J175" s="295">
        <f t="shared" si="27"/>
        <v>0</v>
      </c>
    </row>
    <row r="176" spans="1:10" s="267" customFormat="1" ht="16.5">
      <c r="A176" s="185" t="s">
        <v>37</v>
      </c>
      <c r="B176" s="284"/>
      <c r="C176" s="284"/>
      <c r="D176" s="285">
        <f>SUM(B176:C176)</f>
        <v>0</v>
      </c>
      <c r="E176" s="284"/>
      <c r="F176" s="284"/>
      <c r="G176" s="285">
        <f>SUM(E176:F176)</f>
        <v>0</v>
      </c>
      <c r="H176" s="284"/>
      <c r="I176" s="284"/>
      <c r="J176" s="287">
        <f>SUM(H176:I176)</f>
        <v>0</v>
      </c>
    </row>
    <row r="177" spans="1:10" s="267" customFormat="1" ht="16.5">
      <c r="A177" s="185" t="s">
        <v>38</v>
      </c>
      <c r="B177" s="284"/>
      <c r="C177" s="284"/>
      <c r="D177" s="285">
        <f>SUM(B177:C177)</f>
        <v>0</v>
      </c>
      <c r="E177" s="284"/>
      <c r="F177" s="284"/>
      <c r="G177" s="285">
        <f>SUM(E177:F177)</f>
        <v>0</v>
      </c>
      <c r="H177" s="284"/>
      <c r="I177" s="284"/>
      <c r="J177" s="287">
        <f>SUM(H177:I177)</f>
        <v>0</v>
      </c>
    </row>
    <row r="178" spans="1:10" s="267" customFormat="1" ht="16.5">
      <c r="A178" s="174" t="s">
        <v>39</v>
      </c>
      <c r="B178" s="284"/>
      <c r="C178" s="284"/>
      <c r="D178" s="285">
        <f>+SUM(B178:C178)</f>
        <v>0</v>
      </c>
      <c r="E178" s="284"/>
      <c r="F178" s="284"/>
      <c r="G178" s="285">
        <f>+SUM(E178:F178)</f>
        <v>0</v>
      </c>
      <c r="H178" s="284"/>
      <c r="I178" s="284"/>
      <c r="J178" s="287">
        <f>+SUM(H178:I178)</f>
        <v>0</v>
      </c>
    </row>
    <row r="179" spans="1:10" s="267" customFormat="1" ht="16.5">
      <c r="A179" s="174" t="s">
        <v>40</v>
      </c>
      <c r="B179" s="284"/>
      <c r="C179" s="284"/>
      <c r="D179" s="285">
        <f>+SUM(B179:C179)</f>
        <v>0</v>
      </c>
      <c r="E179" s="284"/>
      <c r="F179" s="284"/>
      <c r="G179" s="285">
        <f>+SUM(E179:F179)</f>
        <v>0</v>
      </c>
      <c r="H179" s="284"/>
      <c r="I179" s="284"/>
      <c r="J179" s="287">
        <f>+SUM(H179:I179)</f>
        <v>0</v>
      </c>
    </row>
    <row r="180" spans="1:10" s="267" customFormat="1" ht="16.5">
      <c r="A180" s="185" t="s">
        <v>41</v>
      </c>
      <c r="B180" s="284"/>
      <c r="C180" s="284"/>
      <c r="D180" s="285">
        <f>+SUM(B180:C180)</f>
        <v>0</v>
      </c>
      <c r="E180" s="284"/>
      <c r="F180" s="284"/>
      <c r="G180" s="285">
        <f>+SUM(E180:F180)</f>
        <v>0</v>
      </c>
      <c r="H180" s="284"/>
      <c r="I180" s="284"/>
      <c r="J180" s="287">
        <f>+SUM(H180:I180)</f>
        <v>0</v>
      </c>
    </row>
    <row r="181" spans="1:10" s="267" customFormat="1" ht="45" customHeight="1">
      <c r="A181" s="296" t="s">
        <v>42</v>
      </c>
      <c r="B181" s="297"/>
      <c r="C181" s="297"/>
      <c r="D181" s="289">
        <f>+SUM(B181:C181)</f>
        <v>0</v>
      </c>
      <c r="E181" s="297"/>
      <c r="F181" s="297"/>
      <c r="G181" s="289">
        <f>+SUM(E181:F181)</f>
        <v>0</v>
      </c>
      <c r="H181" s="297"/>
      <c r="I181" s="297"/>
      <c r="J181" s="290">
        <f>+SUM(H181:I181)</f>
        <v>0</v>
      </c>
    </row>
    <row r="182" s="267" customFormat="1" ht="14.25">
      <c r="A182" s="299"/>
    </row>
    <row r="183" spans="1:25" s="267" customFormat="1" ht="16.5">
      <c r="A183" s="498" t="s">
        <v>43</v>
      </c>
      <c r="B183" s="474">
        <v>2006</v>
      </c>
      <c r="C183" s="475"/>
      <c r="D183" s="476"/>
      <c r="E183" s="474">
        <v>2007</v>
      </c>
      <c r="F183" s="475"/>
      <c r="G183" s="476"/>
      <c r="H183" s="474">
        <v>2008</v>
      </c>
      <c r="I183" s="475"/>
      <c r="J183" s="476"/>
      <c r="K183" s="474">
        <v>2009</v>
      </c>
      <c r="L183" s="475"/>
      <c r="M183" s="476"/>
      <c r="N183" s="474">
        <v>2010</v>
      </c>
      <c r="O183" s="475"/>
      <c r="P183" s="476"/>
      <c r="Q183" s="474">
        <v>2011</v>
      </c>
      <c r="R183" s="475"/>
      <c r="S183" s="476"/>
      <c r="T183" s="510">
        <v>2012</v>
      </c>
      <c r="U183" s="511"/>
      <c r="V183" s="511"/>
      <c r="W183" s="511"/>
      <c r="X183" s="511"/>
      <c r="Y183" s="512"/>
    </row>
    <row r="184" spans="1:25" s="267" customFormat="1" ht="16.5">
      <c r="A184" s="499"/>
      <c r="B184" s="491"/>
      <c r="C184" s="496"/>
      <c r="D184" s="492"/>
      <c r="E184" s="491"/>
      <c r="F184" s="496"/>
      <c r="G184" s="492"/>
      <c r="H184" s="477"/>
      <c r="I184" s="478"/>
      <c r="J184" s="479"/>
      <c r="K184" s="477"/>
      <c r="L184" s="478"/>
      <c r="M184" s="479"/>
      <c r="N184" s="477"/>
      <c r="O184" s="478"/>
      <c r="P184" s="479"/>
      <c r="Q184" s="477"/>
      <c r="R184" s="478"/>
      <c r="S184" s="479"/>
      <c r="T184" s="480" t="s">
        <v>0</v>
      </c>
      <c r="U184" s="481"/>
      <c r="V184" s="482"/>
      <c r="W184" s="480" t="s">
        <v>5</v>
      </c>
      <c r="X184" s="481"/>
      <c r="Y184" s="482"/>
    </row>
    <row r="185" spans="1:25" s="267" customFormat="1" ht="16.5">
      <c r="A185" s="500"/>
      <c r="B185" s="301" t="s">
        <v>44</v>
      </c>
      <c r="C185" s="301" t="s">
        <v>45</v>
      </c>
      <c r="D185" s="301" t="s">
        <v>46</v>
      </c>
      <c r="E185" s="301" t="s">
        <v>44</v>
      </c>
      <c r="F185" s="301" t="s">
        <v>45</v>
      </c>
      <c r="G185" s="301" t="s">
        <v>46</v>
      </c>
      <c r="H185" s="301" t="s">
        <v>44</v>
      </c>
      <c r="I185" s="301" t="s">
        <v>45</v>
      </c>
      <c r="J185" s="301" t="s">
        <v>46</v>
      </c>
      <c r="K185" s="301" t="s">
        <v>44</v>
      </c>
      <c r="L185" s="301" t="s">
        <v>45</v>
      </c>
      <c r="M185" s="301" t="s">
        <v>46</v>
      </c>
      <c r="N185" s="301" t="s">
        <v>44</v>
      </c>
      <c r="O185" s="301" t="s">
        <v>45</v>
      </c>
      <c r="P185" s="301" t="s">
        <v>46</v>
      </c>
      <c r="Q185" s="301" t="s">
        <v>44</v>
      </c>
      <c r="R185" s="301" t="s">
        <v>45</v>
      </c>
      <c r="S185" s="301" t="s">
        <v>46</v>
      </c>
      <c r="T185" s="301" t="s">
        <v>44</v>
      </c>
      <c r="U185" s="301" t="s">
        <v>45</v>
      </c>
      <c r="V185" s="301" t="s">
        <v>46</v>
      </c>
      <c r="W185" s="301" t="s">
        <v>44</v>
      </c>
      <c r="X185" s="301" t="s">
        <v>45</v>
      </c>
      <c r="Y185" s="302" t="s">
        <v>46</v>
      </c>
    </row>
    <row r="186" spans="1:25" s="267" customFormat="1" ht="16.5">
      <c r="A186" s="303" t="s">
        <v>34</v>
      </c>
      <c r="B186" s="304">
        <f aca="true" t="shared" si="28" ref="B186:Y186">_xlfn.IFERROR(B158*100/B$139,"")</f>
      </c>
      <c r="C186" s="304">
        <f t="shared" si="28"/>
      </c>
      <c r="D186" s="304">
        <f t="shared" si="28"/>
      </c>
      <c r="E186" s="304">
        <f t="shared" si="28"/>
      </c>
      <c r="F186" s="304">
        <f t="shared" si="28"/>
      </c>
      <c r="G186" s="304">
        <f t="shared" si="28"/>
      </c>
      <c r="H186" s="304">
        <f t="shared" si="28"/>
      </c>
      <c r="I186" s="304">
        <f t="shared" si="28"/>
      </c>
      <c r="J186" s="304">
        <f t="shared" si="28"/>
      </c>
      <c r="K186" s="304">
        <f t="shared" si="28"/>
      </c>
      <c r="L186" s="304">
        <f t="shared" si="28"/>
      </c>
      <c r="M186" s="304">
        <f t="shared" si="28"/>
      </c>
      <c r="N186" s="304">
        <f t="shared" si="28"/>
      </c>
      <c r="O186" s="304">
        <f t="shared" si="28"/>
      </c>
      <c r="P186" s="304">
        <f t="shared" si="28"/>
      </c>
      <c r="Q186" s="304">
        <f t="shared" si="28"/>
      </c>
      <c r="R186" s="304">
        <f t="shared" si="28"/>
      </c>
      <c r="S186" s="304">
        <f t="shared" si="28"/>
      </c>
      <c r="T186" s="304">
        <f t="shared" si="28"/>
      </c>
      <c r="U186" s="304">
        <f t="shared" si="28"/>
      </c>
      <c r="V186" s="304">
        <f t="shared" si="28"/>
      </c>
      <c r="W186" s="304">
        <f t="shared" si="28"/>
      </c>
      <c r="X186" s="304">
        <f t="shared" si="28"/>
      </c>
      <c r="Y186" s="305">
        <f t="shared" si="28"/>
      </c>
    </row>
    <row r="187" spans="1:25" s="267" customFormat="1" ht="16.5">
      <c r="A187" s="306" t="s">
        <v>35</v>
      </c>
      <c r="B187" s="307">
        <f aca="true" t="shared" si="29" ref="B187:Y187">_xlfn.IFERROR(B159*100/B$139,"")</f>
      </c>
      <c r="C187" s="307">
        <f t="shared" si="29"/>
      </c>
      <c r="D187" s="307">
        <f t="shared" si="29"/>
      </c>
      <c r="E187" s="307">
        <f t="shared" si="29"/>
      </c>
      <c r="F187" s="307">
        <f t="shared" si="29"/>
      </c>
      <c r="G187" s="307">
        <f t="shared" si="29"/>
      </c>
      <c r="H187" s="307">
        <f t="shared" si="29"/>
      </c>
      <c r="I187" s="307">
        <f t="shared" si="29"/>
      </c>
      <c r="J187" s="307">
        <f t="shared" si="29"/>
      </c>
      <c r="K187" s="307">
        <f t="shared" si="29"/>
      </c>
      <c r="L187" s="307">
        <f t="shared" si="29"/>
      </c>
      <c r="M187" s="307">
        <f t="shared" si="29"/>
      </c>
      <c r="N187" s="307">
        <f t="shared" si="29"/>
      </c>
      <c r="O187" s="307">
        <f t="shared" si="29"/>
      </c>
      <c r="P187" s="307">
        <f t="shared" si="29"/>
      </c>
      <c r="Q187" s="307">
        <f t="shared" si="29"/>
      </c>
      <c r="R187" s="307">
        <f t="shared" si="29"/>
      </c>
      <c r="S187" s="307">
        <f t="shared" si="29"/>
      </c>
      <c r="T187" s="307">
        <f t="shared" si="29"/>
      </c>
      <c r="U187" s="307">
        <f t="shared" si="29"/>
      </c>
      <c r="V187" s="307">
        <f t="shared" si="29"/>
      </c>
      <c r="W187" s="307">
        <f t="shared" si="29"/>
      </c>
      <c r="X187" s="307">
        <f t="shared" si="29"/>
      </c>
      <c r="Y187" s="308">
        <f t="shared" si="29"/>
      </c>
    </row>
    <row r="188" spans="1:25" s="267" customFormat="1" ht="16.5">
      <c r="A188" s="306" t="s">
        <v>36</v>
      </c>
      <c r="B188" s="307">
        <f aca="true" t="shared" si="30" ref="B188:Y188">_xlfn.IFERROR(B160*100/B$139,"")</f>
      </c>
      <c r="C188" s="307">
        <f t="shared" si="30"/>
      </c>
      <c r="D188" s="307">
        <f t="shared" si="30"/>
      </c>
      <c r="E188" s="307">
        <f t="shared" si="30"/>
      </c>
      <c r="F188" s="307">
        <f t="shared" si="30"/>
      </c>
      <c r="G188" s="307">
        <f t="shared" si="30"/>
      </c>
      <c r="H188" s="307">
        <f t="shared" si="30"/>
      </c>
      <c r="I188" s="307">
        <f t="shared" si="30"/>
      </c>
      <c r="J188" s="307">
        <f t="shared" si="30"/>
      </c>
      <c r="K188" s="307">
        <f t="shared" si="30"/>
      </c>
      <c r="L188" s="307">
        <f t="shared" si="30"/>
      </c>
      <c r="M188" s="307">
        <f t="shared" si="30"/>
      </c>
      <c r="N188" s="307">
        <f t="shared" si="30"/>
      </c>
      <c r="O188" s="307">
        <f t="shared" si="30"/>
      </c>
      <c r="P188" s="307">
        <f t="shared" si="30"/>
      </c>
      <c r="Q188" s="307">
        <f t="shared" si="30"/>
      </c>
      <c r="R188" s="307">
        <f t="shared" si="30"/>
      </c>
      <c r="S188" s="307">
        <f t="shared" si="30"/>
      </c>
      <c r="T188" s="307">
        <f t="shared" si="30"/>
      </c>
      <c r="U188" s="307">
        <f t="shared" si="30"/>
      </c>
      <c r="V188" s="307">
        <f t="shared" si="30"/>
      </c>
      <c r="W188" s="307">
        <f t="shared" si="30"/>
      </c>
      <c r="X188" s="307">
        <f t="shared" si="30"/>
      </c>
      <c r="Y188" s="308">
        <f t="shared" si="30"/>
      </c>
    </row>
    <row r="189" spans="1:25" s="267" customFormat="1" ht="16.5">
      <c r="A189" s="185" t="s">
        <v>16</v>
      </c>
      <c r="B189" s="307">
        <f aca="true" t="shared" si="31" ref="B189:Y189">_xlfn.IFERROR(B161*100/B139,"")</f>
      </c>
      <c r="C189" s="307">
        <f t="shared" si="31"/>
      </c>
      <c r="D189" s="307">
        <f t="shared" si="31"/>
      </c>
      <c r="E189" s="307">
        <f t="shared" si="31"/>
      </c>
      <c r="F189" s="307">
        <f t="shared" si="31"/>
      </c>
      <c r="G189" s="307">
        <f t="shared" si="31"/>
      </c>
      <c r="H189" s="307">
        <f t="shared" si="31"/>
      </c>
      <c r="I189" s="307">
        <f t="shared" si="31"/>
      </c>
      <c r="J189" s="307">
        <f t="shared" si="31"/>
      </c>
      <c r="K189" s="307">
        <f t="shared" si="31"/>
      </c>
      <c r="L189" s="307">
        <f t="shared" si="31"/>
      </c>
      <c r="M189" s="307">
        <f t="shared" si="31"/>
      </c>
      <c r="N189" s="307">
        <f t="shared" si="31"/>
      </c>
      <c r="O189" s="307">
        <f t="shared" si="31"/>
      </c>
      <c r="P189" s="307">
        <f t="shared" si="31"/>
      </c>
      <c r="Q189" s="307">
        <f t="shared" si="31"/>
      </c>
      <c r="R189" s="307">
        <f t="shared" si="31"/>
      </c>
      <c r="S189" s="307">
        <f t="shared" si="31"/>
      </c>
      <c r="T189" s="307">
        <f t="shared" si="31"/>
      </c>
      <c r="U189" s="307">
        <f t="shared" si="31"/>
      </c>
      <c r="V189" s="307">
        <f t="shared" si="31"/>
      </c>
      <c r="W189" s="307">
        <f t="shared" si="31"/>
      </c>
      <c r="X189" s="307">
        <f t="shared" si="31"/>
      </c>
      <c r="Y189" s="308">
        <f t="shared" si="31"/>
      </c>
    </row>
    <row r="190" spans="1:25" s="267" customFormat="1" ht="16.5">
      <c r="A190" s="185" t="s">
        <v>37</v>
      </c>
      <c r="B190" s="307">
        <f aca="true" t="shared" si="32" ref="B190:Y190">_xlfn.IFERROR(B162*100/B161,"")</f>
      </c>
      <c r="C190" s="307">
        <f t="shared" si="32"/>
      </c>
      <c r="D190" s="307">
        <f t="shared" si="32"/>
      </c>
      <c r="E190" s="307">
        <f t="shared" si="32"/>
      </c>
      <c r="F190" s="307">
        <f t="shared" si="32"/>
      </c>
      <c r="G190" s="307">
        <f t="shared" si="32"/>
      </c>
      <c r="H190" s="307">
        <f t="shared" si="32"/>
      </c>
      <c r="I190" s="307">
        <f t="shared" si="32"/>
      </c>
      <c r="J190" s="307">
        <f t="shared" si="32"/>
      </c>
      <c r="K190" s="307">
        <f t="shared" si="32"/>
      </c>
      <c r="L190" s="307">
        <f t="shared" si="32"/>
      </c>
      <c r="M190" s="307">
        <f t="shared" si="32"/>
      </c>
      <c r="N190" s="307">
        <f t="shared" si="32"/>
      </c>
      <c r="O190" s="307">
        <f t="shared" si="32"/>
      </c>
      <c r="P190" s="307">
        <f t="shared" si="32"/>
      </c>
      <c r="Q190" s="307">
        <f t="shared" si="32"/>
      </c>
      <c r="R190" s="307">
        <f t="shared" si="32"/>
      </c>
      <c r="S190" s="307">
        <f t="shared" si="32"/>
      </c>
      <c r="T190" s="307">
        <f t="shared" si="32"/>
      </c>
      <c r="U190" s="307">
        <f t="shared" si="32"/>
      </c>
      <c r="V190" s="307">
        <f t="shared" si="32"/>
      </c>
      <c r="W190" s="307">
        <f t="shared" si="32"/>
      </c>
      <c r="X190" s="307">
        <f t="shared" si="32"/>
      </c>
      <c r="Y190" s="308">
        <f t="shared" si="32"/>
      </c>
    </row>
    <row r="191" spans="1:25" s="267" customFormat="1" ht="16.5">
      <c r="A191" s="185" t="s">
        <v>38</v>
      </c>
      <c r="B191" s="307">
        <f aca="true" t="shared" si="33" ref="B191:Y191">_xlfn.IFERROR(B163*100/B160,"")</f>
      </c>
      <c r="C191" s="307">
        <f t="shared" si="33"/>
      </c>
      <c r="D191" s="307">
        <f t="shared" si="33"/>
      </c>
      <c r="E191" s="307">
        <f t="shared" si="33"/>
      </c>
      <c r="F191" s="307">
        <f t="shared" si="33"/>
      </c>
      <c r="G191" s="307">
        <f t="shared" si="33"/>
      </c>
      <c r="H191" s="307">
        <f t="shared" si="33"/>
      </c>
      <c r="I191" s="307">
        <f t="shared" si="33"/>
      </c>
      <c r="J191" s="307">
        <f t="shared" si="33"/>
      </c>
      <c r="K191" s="307">
        <f t="shared" si="33"/>
      </c>
      <c r="L191" s="307">
        <f t="shared" si="33"/>
      </c>
      <c r="M191" s="307">
        <f t="shared" si="33"/>
      </c>
      <c r="N191" s="307">
        <f t="shared" si="33"/>
      </c>
      <c r="O191" s="307">
        <f t="shared" si="33"/>
      </c>
      <c r="P191" s="307">
        <f t="shared" si="33"/>
      </c>
      <c r="Q191" s="307">
        <f t="shared" si="33"/>
      </c>
      <c r="R191" s="307">
        <f t="shared" si="33"/>
      </c>
      <c r="S191" s="307">
        <f t="shared" si="33"/>
      </c>
      <c r="T191" s="307">
        <f t="shared" si="33"/>
      </c>
      <c r="U191" s="307">
        <f t="shared" si="33"/>
      </c>
      <c r="V191" s="307">
        <f t="shared" si="33"/>
      </c>
      <c r="W191" s="307">
        <f t="shared" si="33"/>
      </c>
      <c r="X191" s="307">
        <f t="shared" si="33"/>
      </c>
      <c r="Y191" s="308">
        <f t="shared" si="33"/>
      </c>
    </row>
    <row r="192" spans="1:25" s="267" customFormat="1" ht="16.5">
      <c r="A192" s="306" t="s">
        <v>39</v>
      </c>
      <c r="B192" s="307">
        <f aca="true" t="shared" si="34" ref="B192:Y192">_xlfn.IFERROR(B164*100/B139,"")</f>
      </c>
      <c r="C192" s="307">
        <f t="shared" si="34"/>
      </c>
      <c r="D192" s="307">
        <f t="shared" si="34"/>
      </c>
      <c r="E192" s="307">
        <f t="shared" si="34"/>
      </c>
      <c r="F192" s="307">
        <f t="shared" si="34"/>
      </c>
      <c r="G192" s="307">
        <f t="shared" si="34"/>
      </c>
      <c r="H192" s="307">
        <f t="shared" si="34"/>
      </c>
      <c r="I192" s="307">
        <f t="shared" si="34"/>
      </c>
      <c r="J192" s="307">
        <f t="shared" si="34"/>
      </c>
      <c r="K192" s="307">
        <f t="shared" si="34"/>
      </c>
      <c r="L192" s="307">
        <f t="shared" si="34"/>
      </c>
      <c r="M192" s="307">
        <f t="shared" si="34"/>
      </c>
      <c r="N192" s="307">
        <f t="shared" si="34"/>
      </c>
      <c r="O192" s="307">
        <f t="shared" si="34"/>
      </c>
      <c r="P192" s="307">
        <f t="shared" si="34"/>
      </c>
      <c r="Q192" s="307">
        <f t="shared" si="34"/>
      </c>
      <c r="R192" s="307">
        <f t="shared" si="34"/>
      </c>
      <c r="S192" s="307">
        <f t="shared" si="34"/>
      </c>
      <c r="T192" s="307">
        <f t="shared" si="34"/>
      </c>
      <c r="U192" s="307">
        <f t="shared" si="34"/>
      </c>
      <c r="V192" s="307">
        <f t="shared" si="34"/>
      </c>
      <c r="W192" s="307">
        <f t="shared" si="34"/>
      </c>
      <c r="X192" s="307">
        <f t="shared" si="34"/>
      </c>
      <c r="Y192" s="308">
        <f t="shared" si="34"/>
      </c>
    </row>
    <row r="193" spans="1:25" s="267" customFormat="1" ht="16.5">
      <c r="A193" s="306" t="s">
        <v>40</v>
      </c>
      <c r="B193" s="307">
        <f aca="true" t="shared" si="35" ref="B193:Y193">_xlfn.IFERROR(B165*100/B$139,"")</f>
      </c>
      <c r="C193" s="307">
        <f t="shared" si="35"/>
      </c>
      <c r="D193" s="307">
        <f t="shared" si="35"/>
      </c>
      <c r="E193" s="307">
        <f t="shared" si="35"/>
      </c>
      <c r="F193" s="307">
        <f t="shared" si="35"/>
      </c>
      <c r="G193" s="307">
        <f t="shared" si="35"/>
      </c>
      <c r="H193" s="307">
        <f t="shared" si="35"/>
      </c>
      <c r="I193" s="307">
        <f t="shared" si="35"/>
      </c>
      <c r="J193" s="307">
        <f t="shared" si="35"/>
      </c>
      <c r="K193" s="307">
        <f t="shared" si="35"/>
      </c>
      <c r="L193" s="307">
        <f t="shared" si="35"/>
      </c>
      <c r="M193" s="307">
        <f t="shared" si="35"/>
      </c>
      <c r="N193" s="307">
        <f t="shared" si="35"/>
      </c>
      <c r="O193" s="307">
        <f t="shared" si="35"/>
      </c>
      <c r="P193" s="307">
        <f t="shared" si="35"/>
      </c>
      <c r="Q193" s="307">
        <f t="shared" si="35"/>
      </c>
      <c r="R193" s="307">
        <f t="shared" si="35"/>
      </c>
      <c r="S193" s="307">
        <f t="shared" si="35"/>
      </c>
      <c r="T193" s="307">
        <f t="shared" si="35"/>
      </c>
      <c r="U193" s="307">
        <f t="shared" si="35"/>
      </c>
      <c r="V193" s="307">
        <f t="shared" si="35"/>
      </c>
      <c r="W193" s="307">
        <f t="shared" si="35"/>
      </c>
      <c r="X193" s="307">
        <f t="shared" si="35"/>
      </c>
      <c r="Y193" s="308">
        <f t="shared" si="35"/>
      </c>
    </row>
    <row r="194" spans="1:25" s="267" customFormat="1" ht="16.5">
      <c r="A194" s="185" t="s">
        <v>41</v>
      </c>
      <c r="B194" s="307">
        <f aca="true" t="shared" si="36" ref="B194:Y194">_xlfn.IFERROR(B166*100/B$139,"")</f>
      </c>
      <c r="C194" s="307">
        <f t="shared" si="36"/>
      </c>
      <c r="D194" s="307">
        <f t="shared" si="36"/>
      </c>
      <c r="E194" s="307">
        <f t="shared" si="36"/>
      </c>
      <c r="F194" s="307">
        <f t="shared" si="36"/>
      </c>
      <c r="G194" s="307">
        <f t="shared" si="36"/>
      </c>
      <c r="H194" s="307">
        <f t="shared" si="36"/>
      </c>
      <c r="I194" s="307">
        <f t="shared" si="36"/>
      </c>
      <c r="J194" s="307">
        <f t="shared" si="36"/>
      </c>
      <c r="K194" s="307">
        <f t="shared" si="36"/>
      </c>
      <c r="L194" s="307">
        <f t="shared" si="36"/>
      </c>
      <c r="M194" s="307">
        <f t="shared" si="36"/>
      </c>
      <c r="N194" s="307">
        <f t="shared" si="36"/>
      </c>
      <c r="O194" s="307">
        <f t="shared" si="36"/>
      </c>
      <c r="P194" s="307">
        <f t="shared" si="36"/>
      </c>
      <c r="Q194" s="307">
        <f t="shared" si="36"/>
      </c>
      <c r="R194" s="307">
        <f t="shared" si="36"/>
      </c>
      <c r="S194" s="307">
        <f t="shared" si="36"/>
      </c>
      <c r="T194" s="307">
        <f t="shared" si="36"/>
      </c>
      <c r="U194" s="307">
        <f t="shared" si="36"/>
      </c>
      <c r="V194" s="307">
        <f t="shared" si="36"/>
      </c>
      <c r="W194" s="307">
        <f t="shared" si="36"/>
      </c>
      <c r="X194" s="307">
        <f t="shared" si="36"/>
      </c>
      <c r="Y194" s="308">
        <f t="shared" si="36"/>
      </c>
    </row>
    <row r="195" spans="1:25" s="267" customFormat="1" ht="44.25" customHeight="1">
      <c r="A195" s="296" t="s">
        <v>42</v>
      </c>
      <c r="B195" s="309">
        <f aca="true" t="shared" si="37" ref="B195:Y195">_xlfn.IFERROR(B167*100/B$141,"")</f>
      </c>
      <c r="C195" s="309">
        <f t="shared" si="37"/>
      </c>
      <c r="D195" s="309">
        <f t="shared" si="37"/>
      </c>
      <c r="E195" s="309">
        <f t="shared" si="37"/>
      </c>
      <c r="F195" s="309">
        <f t="shared" si="37"/>
      </c>
      <c r="G195" s="309">
        <f t="shared" si="37"/>
      </c>
      <c r="H195" s="309">
        <f t="shared" si="37"/>
      </c>
      <c r="I195" s="309">
        <f t="shared" si="37"/>
      </c>
      <c r="J195" s="309">
        <f t="shared" si="37"/>
      </c>
      <c r="K195" s="309">
        <f t="shared" si="37"/>
      </c>
      <c r="L195" s="309">
        <f t="shared" si="37"/>
      </c>
      <c r="M195" s="309">
        <f t="shared" si="37"/>
      </c>
      <c r="N195" s="309">
        <f t="shared" si="37"/>
      </c>
      <c r="O195" s="309">
        <f t="shared" si="37"/>
      </c>
      <c r="P195" s="309">
        <f t="shared" si="37"/>
      </c>
      <c r="Q195" s="309">
        <f t="shared" si="37"/>
      </c>
      <c r="R195" s="309">
        <f t="shared" si="37"/>
      </c>
      <c r="S195" s="309">
        <f t="shared" si="37"/>
      </c>
      <c r="T195" s="309">
        <f t="shared" si="37"/>
      </c>
      <c r="U195" s="309">
        <f t="shared" si="37"/>
      </c>
      <c r="V195" s="309">
        <f t="shared" si="37"/>
      </c>
      <c r="W195" s="309">
        <f t="shared" si="37"/>
      </c>
      <c r="X195" s="309">
        <f t="shared" si="37"/>
      </c>
      <c r="Y195" s="310">
        <f t="shared" si="37"/>
      </c>
    </row>
    <row r="196" s="267" customFormat="1" ht="16.5">
      <c r="A196" s="192" t="s">
        <v>11</v>
      </c>
    </row>
    <row r="197" s="267" customFormat="1" ht="16.5">
      <c r="A197" s="192"/>
    </row>
    <row r="198" spans="1:10" s="267" customFormat="1" ht="14.25">
      <c r="A198" s="498" t="s">
        <v>43</v>
      </c>
      <c r="B198" s="474">
        <v>2013</v>
      </c>
      <c r="C198" s="475"/>
      <c r="D198" s="476"/>
      <c r="E198" s="474">
        <v>2014</v>
      </c>
      <c r="F198" s="475"/>
      <c r="G198" s="476"/>
      <c r="H198" s="474">
        <v>2015</v>
      </c>
      <c r="I198" s="475"/>
      <c r="J198" s="476"/>
    </row>
    <row r="199" spans="1:10" s="267" customFormat="1" ht="14.25">
      <c r="A199" s="499"/>
      <c r="B199" s="491"/>
      <c r="C199" s="496"/>
      <c r="D199" s="492"/>
      <c r="E199" s="491"/>
      <c r="F199" s="496"/>
      <c r="G199" s="492"/>
      <c r="H199" s="491"/>
      <c r="I199" s="496"/>
      <c r="J199" s="492"/>
    </row>
    <row r="200" spans="1:10" s="267" customFormat="1" ht="16.5">
      <c r="A200" s="500"/>
      <c r="B200" s="301" t="s">
        <v>44</v>
      </c>
      <c r="C200" s="301" t="s">
        <v>45</v>
      </c>
      <c r="D200" s="301" t="s">
        <v>46</v>
      </c>
      <c r="E200" s="301" t="s">
        <v>44</v>
      </c>
      <c r="F200" s="301" t="s">
        <v>45</v>
      </c>
      <c r="G200" s="301" t="s">
        <v>46</v>
      </c>
      <c r="H200" s="301" t="s">
        <v>44</v>
      </c>
      <c r="I200" s="301" t="s">
        <v>45</v>
      </c>
      <c r="J200" s="302" t="s">
        <v>46</v>
      </c>
    </row>
    <row r="201" spans="1:10" s="267" customFormat="1" ht="16.5">
      <c r="A201" s="303" t="s">
        <v>34</v>
      </c>
      <c r="B201" s="304">
        <f aca="true" t="shared" si="38" ref="B201:J201">_xlfn.IFERROR(B172*100/B$149,"")</f>
      </c>
      <c r="C201" s="304">
        <f t="shared" si="38"/>
      </c>
      <c r="D201" s="304">
        <f t="shared" si="38"/>
      </c>
      <c r="E201" s="304">
        <f t="shared" si="38"/>
      </c>
      <c r="F201" s="304">
        <f t="shared" si="38"/>
      </c>
      <c r="G201" s="304">
        <f t="shared" si="38"/>
      </c>
      <c r="H201" s="304">
        <f t="shared" si="38"/>
      </c>
      <c r="I201" s="304">
        <f t="shared" si="38"/>
      </c>
      <c r="J201" s="305">
        <f t="shared" si="38"/>
      </c>
    </row>
    <row r="202" spans="1:10" s="267" customFormat="1" ht="16.5">
      <c r="A202" s="306" t="s">
        <v>35</v>
      </c>
      <c r="B202" s="307">
        <f aca="true" t="shared" si="39" ref="B202:J202">_xlfn.IFERROR(B173*100/B$149,"")</f>
      </c>
      <c r="C202" s="307">
        <f t="shared" si="39"/>
      </c>
      <c r="D202" s="307">
        <f t="shared" si="39"/>
      </c>
      <c r="E202" s="307">
        <f t="shared" si="39"/>
      </c>
      <c r="F202" s="307">
        <f t="shared" si="39"/>
      </c>
      <c r="G202" s="307">
        <f t="shared" si="39"/>
      </c>
      <c r="H202" s="307">
        <f t="shared" si="39"/>
      </c>
      <c r="I202" s="307">
        <f t="shared" si="39"/>
      </c>
      <c r="J202" s="308">
        <f t="shared" si="39"/>
      </c>
    </row>
    <row r="203" spans="1:10" s="267" customFormat="1" ht="16.5">
      <c r="A203" s="306" t="s">
        <v>36</v>
      </c>
      <c r="B203" s="307">
        <f aca="true" t="shared" si="40" ref="B203:J203">_xlfn.IFERROR(B174*100/B$149,"")</f>
      </c>
      <c r="C203" s="307">
        <f t="shared" si="40"/>
      </c>
      <c r="D203" s="307">
        <f t="shared" si="40"/>
      </c>
      <c r="E203" s="307">
        <f t="shared" si="40"/>
      </c>
      <c r="F203" s="307">
        <f t="shared" si="40"/>
      </c>
      <c r="G203" s="307">
        <f t="shared" si="40"/>
      </c>
      <c r="H203" s="307">
        <f t="shared" si="40"/>
      </c>
      <c r="I203" s="307">
        <f t="shared" si="40"/>
      </c>
      <c r="J203" s="308">
        <f t="shared" si="40"/>
      </c>
    </row>
    <row r="204" spans="1:10" s="267" customFormat="1" ht="16.5">
      <c r="A204" s="185" t="s">
        <v>16</v>
      </c>
      <c r="B204" s="307">
        <f aca="true" t="shared" si="41" ref="B204:J204">_xlfn.IFERROR(B175*100/B$149,"")</f>
      </c>
      <c r="C204" s="307">
        <f t="shared" si="41"/>
      </c>
      <c r="D204" s="307">
        <f t="shared" si="41"/>
      </c>
      <c r="E204" s="307">
        <f t="shared" si="41"/>
      </c>
      <c r="F204" s="307">
        <f t="shared" si="41"/>
      </c>
      <c r="G204" s="307">
        <f t="shared" si="41"/>
      </c>
      <c r="H204" s="307">
        <f t="shared" si="41"/>
      </c>
      <c r="I204" s="307">
        <f t="shared" si="41"/>
      </c>
      <c r="J204" s="308">
        <f t="shared" si="41"/>
      </c>
    </row>
    <row r="205" spans="1:10" s="267" customFormat="1" ht="16.5">
      <c r="A205" s="185" t="s">
        <v>37</v>
      </c>
      <c r="B205" s="307">
        <f aca="true" t="shared" si="42" ref="B205:J205">_xlfn.IFERROR(B176*100/B175,"")</f>
      </c>
      <c r="C205" s="307">
        <f t="shared" si="42"/>
      </c>
      <c r="D205" s="307">
        <f t="shared" si="42"/>
      </c>
      <c r="E205" s="307">
        <f t="shared" si="42"/>
      </c>
      <c r="F205" s="307">
        <f t="shared" si="42"/>
      </c>
      <c r="G205" s="307">
        <f t="shared" si="42"/>
      </c>
      <c r="H205" s="307">
        <f t="shared" si="42"/>
      </c>
      <c r="I205" s="307">
        <f t="shared" si="42"/>
      </c>
      <c r="J205" s="308">
        <f t="shared" si="42"/>
      </c>
    </row>
    <row r="206" spans="1:10" s="267" customFormat="1" ht="16.5">
      <c r="A206" s="185" t="s">
        <v>38</v>
      </c>
      <c r="B206" s="307">
        <f aca="true" t="shared" si="43" ref="B206:J206">_xlfn.IFERROR(B177*100/B174,"")</f>
      </c>
      <c r="C206" s="307">
        <f t="shared" si="43"/>
      </c>
      <c r="D206" s="307">
        <f t="shared" si="43"/>
      </c>
      <c r="E206" s="307">
        <f t="shared" si="43"/>
      </c>
      <c r="F206" s="307">
        <f t="shared" si="43"/>
      </c>
      <c r="G206" s="307">
        <f t="shared" si="43"/>
      </c>
      <c r="H206" s="307">
        <f t="shared" si="43"/>
      </c>
      <c r="I206" s="307">
        <f t="shared" si="43"/>
      </c>
      <c r="J206" s="308">
        <f t="shared" si="43"/>
      </c>
    </row>
    <row r="207" spans="1:10" s="267" customFormat="1" ht="16.5">
      <c r="A207" s="306" t="s">
        <v>39</v>
      </c>
      <c r="B207" s="307">
        <f aca="true" t="shared" si="44" ref="B207:J207">_xlfn.IFERROR(B178*100/B$149,"")</f>
      </c>
      <c r="C207" s="307">
        <f t="shared" si="44"/>
      </c>
      <c r="D207" s="307">
        <f t="shared" si="44"/>
      </c>
      <c r="E207" s="307">
        <f t="shared" si="44"/>
      </c>
      <c r="F207" s="307">
        <f t="shared" si="44"/>
      </c>
      <c r="G207" s="307">
        <f t="shared" si="44"/>
      </c>
      <c r="H207" s="307">
        <f t="shared" si="44"/>
      </c>
      <c r="I207" s="307">
        <f t="shared" si="44"/>
      </c>
      <c r="J207" s="308">
        <f t="shared" si="44"/>
      </c>
    </row>
    <row r="208" spans="1:10" s="267" customFormat="1" ht="16.5">
      <c r="A208" s="306" t="s">
        <v>40</v>
      </c>
      <c r="B208" s="307">
        <f aca="true" t="shared" si="45" ref="B208:J208">_xlfn.IFERROR(B179*100/B$149,"")</f>
      </c>
      <c r="C208" s="307">
        <f t="shared" si="45"/>
      </c>
      <c r="D208" s="307">
        <f t="shared" si="45"/>
      </c>
      <c r="E208" s="307">
        <f t="shared" si="45"/>
      </c>
      <c r="F208" s="307">
        <f t="shared" si="45"/>
      </c>
      <c r="G208" s="307">
        <f t="shared" si="45"/>
      </c>
      <c r="H208" s="307">
        <f t="shared" si="45"/>
      </c>
      <c r="I208" s="307">
        <f t="shared" si="45"/>
      </c>
      <c r="J208" s="308">
        <f t="shared" si="45"/>
      </c>
    </row>
    <row r="209" spans="1:10" s="267" customFormat="1" ht="16.5">
      <c r="A209" s="185" t="s">
        <v>41</v>
      </c>
      <c r="B209" s="307">
        <f aca="true" t="shared" si="46" ref="B209:J209">_xlfn.IFERROR(B180*100/B$149,"")</f>
      </c>
      <c r="C209" s="307">
        <f t="shared" si="46"/>
      </c>
      <c r="D209" s="307">
        <f t="shared" si="46"/>
      </c>
      <c r="E209" s="307">
        <f t="shared" si="46"/>
      </c>
      <c r="F209" s="307">
        <f t="shared" si="46"/>
      </c>
      <c r="G209" s="307">
        <f t="shared" si="46"/>
      </c>
      <c r="H209" s="307">
        <f t="shared" si="46"/>
      </c>
      <c r="I209" s="307">
        <f t="shared" si="46"/>
      </c>
      <c r="J209" s="308">
        <f t="shared" si="46"/>
      </c>
    </row>
    <row r="210" spans="1:10" s="267" customFormat="1" ht="45" customHeight="1">
      <c r="A210" s="311" t="s">
        <v>42</v>
      </c>
      <c r="B210" s="309">
        <f aca="true" t="shared" si="47" ref="B210:J210">_xlfn.IFERROR(B181*100/B151,"")</f>
      </c>
      <c r="C210" s="309">
        <f t="shared" si="47"/>
      </c>
      <c r="D210" s="309">
        <f t="shared" si="47"/>
      </c>
      <c r="E210" s="309">
        <f t="shared" si="47"/>
      </c>
      <c r="F210" s="309">
        <f t="shared" si="47"/>
      </c>
      <c r="G210" s="309">
        <f t="shared" si="47"/>
      </c>
      <c r="H210" s="309">
        <f t="shared" si="47"/>
      </c>
      <c r="I210" s="309">
        <f t="shared" si="47"/>
      </c>
      <c r="J210" s="310">
        <f t="shared" si="47"/>
      </c>
    </row>
    <row r="211" s="267" customFormat="1" ht="16.5">
      <c r="A211" s="192" t="s">
        <v>11</v>
      </c>
    </row>
    <row r="212" ht="16.5">
      <c r="A212" s="192"/>
    </row>
    <row r="213" spans="1:23" ht="16.5">
      <c r="A213" s="640" t="s">
        <v>47</v>
      </c>
      <c r="B213" s="641"/>
      <c r="C213" s="641"/>
      <c r="D213" s="641"/>
      <c r="E213" s="641"/>
      <c r="F213" s="641"/>
      <c r="G213" s="641"/>
      <c r="H213" s="641"/>
      <c r="I213" s="641"/>
      <c r="J213" s="641"/>
      <c r="K213" s="641"/>
      <c r="L213" s="641"/>
      <c r="M213" s="641"/>
      <c r="N213" s="641"/>
      <c r="O213" s="641"/>
      <c r="P213" s="641"/>
      <c r="Q213" s="641"/>
      <c r="R213" s="641"/>
      <c r="S213" s="641"/>
      <c r="T213" s="641"/>
      <c r="U213" s="641"/>
      <c r="V213" s="641"/>
      <c r="W213" s="642"/>
    </row>
    <row r="214" spans="1:23" ht="16.5">
      <c r="A214" s="639" t="s">
        <v>156</v>
      </c>
      <c r="B214" s="489">
        <v>2006</v>
      </c>
      <c r="C214" s="490"/>
      <c r="D214" s="489">
        <v>2007</v>
      </c>
      <c r="E214" s="490"/>
      <c r="F214" s="489">
        <v>2008</v>
      </c>
      <c r="G214" s="490"/>
      <c r="H214" s="489">
        <v>2009</v>
      </c>
      <c r="I214" s="490"/>
      <c r="J214" s="489">
        <v>2010</v>
      </c>
      <c r="K214" s="490"/>
      <c r="L214" s="489">
        <v>2011</v>
      </c>
      <c r="M214" s="490"/>
      <c r="N214" s="643">
        <v>2012</v>
      </c>
      <c r="O214" s="652"/>
      <c r="P214" s="652"/>
      <c r="Q214" s="644"/>
      <c r="R214" s="489">
        <v>2013</v>
      </c>
      <c r="S214" s="490"/>
      <c r="T214" s="489">
        <v>2014</v>
      </c>
      <c r="U214" s="490"/>
      <c r="V214" s="489">
        <v>2015</v>
      </c>
      <c r="W214" s="490"/>
    </row>
    <row r="215" spans="1:23" ht="16.5">
      <c r="A215" s="639"/>
      <c r="B215" s="491"/>
      <c r="C215" s="492"/>
      <c r="D215" s="491"/>
      <c r="E215" s="492"/>
      <c r="F215" s="491"/>
      <c r="G215" s="492"/>
      <c r="H215" s="491"/>
      <c r="I215" s="492"/>
      <c r="J215" s="491"/>
      <c r="K215" s="492"/>
      <c r="L215" s="491"/>
      <c r="M215" s="492"/>
      <c r="N215" s="643" t="s">
        <v>0</v>
      </c>
      <c r="O215" s="644"/>
      <c r="P215" s="643" t="s">
        <v>5</v>
      </c>
      <c r="Q215" s="644"/>
      <c r="R215" s="491"/>
      <c r="S215" s="492"/>
      <c r="T215" s="491"/>
      <c r="U215" s="492"/>
      <c r="V215" s="491"/>
      <c r="W215" s="492"/>
    </row>
    <row r="216" spans="1:23" ht="16.5">
      <c r="A216" s="639"/>
      <c r="B216" s="312" t="s">
        <v>103</v>
      </c>
      <c r="C216" s="312" t="s">
        <v>49</v>
      </c>
      <c r="D216" s="312" t="s">
        <v>103</v>
      </c>
      <c r="E216" s="312" t="s">
        <v>49</v>
      </c>
      <c r="F216" s="312" t="s">
        <v>103</v>
      </c>
      <c r="G216" s="312" t="s">
        <v>49</v>
      </c>
      <c r="H216" s="312" t="s">
        <v>103</v>
      </c>
      <c r="I216" s="312" t="s">
        <v>49</v>
      </c>
      <c r="J216" s="312" t="s">
        <v>103</v>
      </c>
      <c r="K216" s="312" t="s">
        <v>49</v>
      </c>
      <c r="L216" s="312" t="s">
        <v>103</v>
      </c>
      <c r="M216" s="312" t="s">
        <v>49</v>
      </c>
      <c r="N216" s="312" t="s">
        <v>103</v>
      </c>
      <c r="O216" s="312" t="s">
        <v>49</v>
      </c>
      <c r="P216" s="312" t="s">
        <v>103</v>
      </c>
      <c r="Q216" s="312" t="s">
        <v>49</v>
      </c>
      <c r="R216" s="312" t="s">
        <v>103</v>
      </c>
      <c r="S216" s="312" t="s">
        <v>49</v>
      </c>
      <c r="T216" s="312" t="s">
        <v>103</v>
      </c>
      <c r="U216" s="312" t="s">
        <v>49</v>
      </c>
      <c r="V216" s="312" t="s">
        <v>103</v>
      </c>
      <c r="W216" s="312" t="s">
        <v>49</v>
      </c>
    </row>
    <row r="217" spans="1:23" ht="30" customHeight="1">
      <c r="A217" s="313" t="s">
        <v>50</v>
      </c>
      <c r="B217" s="314"/>
      <c r="C217" s="315">
        <f>IF(B217=0,"",B217*100/M102)</f>
      </c>
      <c r="D217" s="314"/>
      <c r="E217" s="315">
        <f>IF(D217=0,"",D217*100/N102)</f>
      </c>
      <c r="F217" s="314"/>
      <c r="G217" s="315">
        <f>IF(F217=0,"",F217*100/O102)</f>
      </c>
      <c r="H217" s="314"/>
      <c r="I217" s="315">
        <f>IF(H217=0,"",H217*100/P102)</f>
      </c>
      <c r="J217" s="314"/>
      <c r="K217" s="315">
        <f>IF(J217=0,"",J217*100/Q102)</f>
      </c>
      <c r="L217" s="314"/>
      <c r="M217" s="315">
        <f>IF(L217=0,"",L217*100/R102)</f>
      </c>
      <c r="N217" s="314"/>
      <c r="O217" s="315">
        <f>IF(N217=0,"",N217*100/S102)</f>
      </c>
      <c r="P217" s="314"/>
      <c r="Q217" s="315">
        <f>IF(P217=0,"",P217*100/T102)</f>
      </c>
      <c r="R217" s="314"/>
      <c r="S217" s="315">
        <f>IF(R217=0,"",R217*100/U102)</f>
      </c>
      <c r="T217" s="314"/>
      <c r="U217" s="315">
        <f>IF(T217=0,"",T217*100/V102)</f>
      </c>
      <c r="V217" s="314"/>
      <c r="W217" s="316">
        <f>IF(V217=0,"",V217*100/W102)</f>
      </c>
    </row>
    <row r="218" spans="1:23" ht="14.25" customHeight="1">
      <c r="A218" s="317" t="s">
        <v>310</v>
      </c>
      <c r="B218" s="645"/>
      <c r="C218" s="646"/>
      <c r="D218" s="646"/>
      <c r="E218" s="646"/>
      <c r="F218" s="646"/>
      <c r="G218" s="646"/>
      <c r="H218" s="646"/>
      <c r="I218" s="646"/>
      <c r="J218" s="646"/>
      <c r="K218" s="646"/>
      <c r="L218" s="646"/>
      <c r="M218" s="647"/>
      <c r="N218" s="318"/>
      <c r="O218" s="319">
        <f>IF(N218=0,"",N218*100/$S$102)</f>
      </c>
      <c r="P218" s="318"/>
      <c r="Q218" s="319">
        <f>IF(P218=0,"",P218*100/$T$102)</f>
      </c>
      <c r="R218" s="318"/>
      <c r="S218" s="319">
        <f>IF(R218=0,"",R218*100/$U$102)</f>
      </c>
      <c r="T218" s="318"/>
      <c r="U218" s="319">
        <f>IF(T218=0,"",T218*100/$V$102)</f>
      </c>
      <c r="V218" s="318"/>
      <c r="W218" s="320">
        <f>IF(V218=0,"",V218*100/$W$102)</f>
      </c>
    </row>
    <row r="219" spans="1:23" ht="27" customHeight="1">
      <c r="A219" s="182" t="s">
        <v>51</v>
      </c>
      <c r="B219" s="648"/>
      <c r="C219" s="649"/>
      <c r="D219" s="649"/>
      <c r="E219" s="649"/>
      <c r="F219" s="649"/>
      <c r="G219" s="649"/>
      <c r="H219" s="649"/>
      <c r="I219" s="649"/>
      <c r="J219" s="649"/>
      <c r="K219" s="649"/>
      <c r="L219" s="649"/>
      <c r="M219" s="650"/>
      <c r="N219" s="322"/>
      <c r="O219" s="323">
        <f>IF(N219=0,"",N219*100/$S$102)</f>
      </c>
      <c r="P219" s="324"/>
      <c r="Q219" s="323">
        <f>IF(P219=0,"",P219*100/$T$102)</f>
      </c>
      <c r="R219" s="324"/>
      <c r="S219" s="323">
        <f>IF(R219=0,"",R219*100/$U$102)</f>
      </c>
      <c r="T219" s="324"/>
      <c r="U219" s="323">
        <f>IF(T219=0,"",T219*100/$V$102)</f>
      </c>
      <c r="V219" s="324"/>
      <c r="W219" s="325">
        <f>IF(V219=0,"",V219*100/$W$102)</f>
      </c>
    </row>
    <row r="220" spans="1:23" ht="30" customHeight="1">
      <c r="A220" s="327" t="s">
        <v>293</v>
      </c>
      <c r="B220" s="324"/>
      <c r="C220" s="323">
        <f>IF(B220=0,"",B220*100/B44+M44)</f>
      </c>
      <c r="D220" s="324"/>
      <c r="E220" s="323">
        <f>IF(D220=0,"",D220*100/B44+N44)</f>
      </c>
      <c r="F220" s="324"/>
      <c r="G220" s="323">
        <f>IF(F220=0,"",F220*100/D44+O44)</f>
      </c>
      <c r="H220" s="324"/>
      <c r="I220" s="323">
        <f>IF(H220=0,"",H220*100/E44+P44)</f>
      </c>
      <c r="J220" s="324"/>
      <c r="K220" s="323">
        <f>IF(J220=0,"",J220*100/F44+Q44)</f>
      </c>
      <c r="L220" s="324"/>
      <c r="M220" s="323">
        <f>IF(L220=0,"",L220*100/G44+R44)</f>
      </c>
      <c r="N220" s="322"/>
      <c r="O220" s="323">
        <f>IF(N220=0,"",N220*100/H44+S44)</f>
      </c>
      <c r="P220" s="324"/>
      <c r="Q220" s="323">
        <f>IF(P220=0,"",P220*100/I44+T44)</f>
      </c>
      <c r="R220" s="324"/>
      <c r="S220" s="323">
        <f>IF(R220=0,"",R220*100/J44+U44)</f>
      </c>
      <c r="T220" s="324"/>
      <c r="U220" s="323">
        <f>IF(T220=0,"",T220*100/K44+V44)</f>
      </c>
      <c r="V220" s="324"/>
      <c r="W220" s="325">
        <f>IF(V220=0,"",V220*100/L44+W44)</f>
      </c>
    </row>
    <row r="221" spans="1:23" ht="14.25" customHeight="1">
      <c r="A221" s="321" t="s">
        <v>157</v>
      </c>
      <c r="B221" s="324"/>
      <c r="C221" s="323">
        <f>IF(B221=0,"",B221*100/(B44+M44))</f>
      </c>
      <c r="D221" s="324"/>
      <c r="E221" s="323">
        <f>IF(D221=0,"",D221*100/(C44+N44))</f>
      </c>
      <c r="F221" s="324"/>
      <c r="G221" s="323">
        <f>IF(F221=0,"",F221*100/(D44+O44))</f>
      </c>
      <c r="H221" s="324"/>
      <c r="I221" s="323">
        <f>IF(H221=0,"",H221*100/(E44+P44))</f>
      </c>
      <c r="J221" s="324"/>
      <c r="K221" s="323">
        <f>IF(J221=0,"",J221*100/(F44+Q44))</f>
      </c>
      <c r="L221" s="324"/>
      <c r="M221" s="323">
        <f>IF(L221=0,"",L221*100/(G44+R44))</f>
      </c>
      <c r="N221" s="322"/>
      <c r="O221" s="323">
        <f>IF(N221=0,"",N221*100/(H44+S44))</f>
      </c>
      <c r="P221" s="324"/>
      <c r="Q221" s="323">
        <f>IF(P221=0,"",P221*100/(I44+T44))</f>
      </c>
      <c r="R221" s="324"/>
      <c r="S221" s="323">
        <f>IF(R221=0,"",R221*100/(J44+U44))</f>
      </c>
      <c r="T221" s="324"/>
      <c r="U221" s="323">
        <f>IF(T221=0,"",T221*100/(K44+V44))</f>
      </c>
      <c r="V221" s="324"/>
      <c r="W221" s="325">
        <f>IF(V221=0,"",V221*100/(L44+W44))</f>
      </c>
    </row>
    <row r="222" spans="1:23" ht="14.25" customHeight="1">
      <c r="A222" s="321" t="s">
        <v>158</v>
      </c>
      <c r="B222" s="324"/>
      <c r="C222" s="323">
        <f>IF(B222=0,"",B222*100/(B44+M44))</f>
      </c>
      <c r="D222" s="324"/>
      <c r="E222" s="323">
        <f>IF(D222=0,"",D222*100/(C44+N44))</f>
      </c>
      <c r="F222" s="324"/>
      <c r="G222" s="323">
        <f>IF(F222=0,"",F222*100/(D44+O44))</f>
      </c>
      <c r="H222" s="324"/>
      <c r="I222" s="323">
        <f>IF(H222=0,"",H222*100/(E44+P44))</f>
      </c>
      <c r="J222" s="324"/>
      <c r="K222" s="323">
        <f>IF(J222=0,"",J222*100/(F44+Q44))</f>
      </c>
      <c r="L222" s="324"/>
      <c r="M222" s="323">
        <f>IF(L222=0,"",L222*100/(G44+R44))</f>
      </c>
      <c r="N222" s="322"/>
      <c r="O222" s="323">
        <f>IF(N222=0,"",N222*100/(H44+S44))</f>
      </c>
      <c r="P222" s="324"/>
      <c r="Q222" s="323">
        <f>IF(P222=0,"",P222*100/(I44+T44))</f>
      </c>
      <c r="R222" s="324"/>
      <c r="S222" s="323">
        <f>IF(R222=0,"",R222*100/(J44+U44))</f>
      </c>
      <c r="T222" s="324"/>
      <c r="U222" s="323">
        <f>IF(T222=0,"",T222*100/(K44+V44))</f>
      </c>
      <c r="V222" s="324"/>
      <c r="W222" s="325">
        <f>IF(V222=0,"",V222*100/(L44+W44))</f>
      </c>
    </row>
    <row r="223" spans="1:23" ht="14.25" customHeight="1">
      <c r="A223" s="321" t="s">
        <v>159</v>
      </c>
      <c r="B223" s="324"/>
      <c r="C223" s="323">
        <f>IF(B223=0,"",B223*100/(B44+M44))</f>
      </c>
      <c r="D223" s="324"/>
      <c r="E223" s="323">
        <f>IF(D223=0,"",D223*100/(C44+N44))</f>
      </c>
      <c r="F223" s="324"/>
      <c r="G223" s="323">
        <f>IF(F223=0,"",F223*100/(D44+O44))</f>
      </c>
      <c r="H223" s="324"/>
      <c r="I223" s="323">
        <f>IF(H223=0,"",H223*100/(E44+P44))</f>
      </c>
      <c r="J223" s="324"/>
      <c r="K223" s="323">
        <f>IF(J223=0,"",J223*100/(F44+Q44))</f>
      </c>
      <c r="L223" s="324"/>
      <c r="M223" s="323">
        <f>IF(L223=0,"",L223*100/(G44+R44))</f>
      </c>
      <c r="N223" s="322"/>
      <c r="O223" s="323">
        <f>IF(N223=0,"",N223*100/(H44+S44))</f>
      </c>
      <c r="P223" s="324"/>
      <c r="Q223" s="323">
        <f>IF(P223=0,"",P223*100/(I44+T44))</f>
      </c>
      <c r="R223" s="324"/>
      <c r="S223" s="323">
        <f>IF(R223=0,"",R223*100/(J44+U44))</f>
      </c>
      <c r="T223" s="324"/>
      <c r="U223" s="323">
        <f>IF(T223=0,"",T223*100/(K44+V44))</f>
      </c>
      <c r="V223" s="324"/>
      <c r="W223" s="325">
        <f>IF(V223=0,"",V223*100/(L44+W44))</f>
      </c>
    </row>
    <row r="224" spans="1:23" ht="27" customHeight="1">
      <c r="A224" s="182" t="s">
        <v>52</v>
      </c>
      <c r="B224" s="324"/>
      <c r="C224" s="323">
        <f>IF(B224=0,"",B224*100/(B44+M44))</f>
      </c>
      <c r="D224" s="324"/>
      <c r="E224" s="323">
        <f>IF(D224=0,"",D224*100/(C44+N44))</f>
      </c>
      <c r="F224" s="324"/>
      <c r="G224" s="323">
        <f>IF(F224=0,"",F224*100/(D44+O44))</f>
      </c>
      <c r="H224" s="324"/>
      <c r="I224" s="323">
        <f>IF(H224=0,"",H224*100/(E44+P44))</f>
      </c>
      <c r="J224" s="324"/>
      <c r="K224" s="323">
        <f>IF(J224=0,"",J224*100/(F44+Q44))</f>
      </c>
      <c r="L224" s="324"/>
      <c r="M224" s="323">
        <f>IF(L224=0,"",L224*100/(G44+R44))</f>
      </c>
      <c r="N224" s="322"/>
      <c r="O224" s="323">
        <f>IF(N224=0,"",N224*100/(H44+S44))</f>
      </c>
      <c r="P224" s="324"/>
      <c r="Q224" s="323">
        <f>IF(P224=0,"",P224*100/(I44+T44))</f>
      </c>
      <c r="R224" s="324"/>
      <c r="S224" s="323">
        <f>IF(R224=0,"",R224*100/(J44+U44))</f>
      </c>
      <c r="T224" s="324"/>
      <c r="U224" s="323">
        <f>IF(T224=0,"",T224*100/(K44+V44))</f>
      </c>
      <c r="V224" s="324"/>
      <c r="W224" s="325">
        <f>IF(V224=0,"",V224*100/(L44+W44))</f>
      </c>
    </row>
    <row r="225" spans="1:23" ht="14.25" customHeight="1">
      <c r="A225" s="326" t="s">
        <v>58</v>
      </c>
      <c r="B225" s="324"/>
      <c r="C225" s="323">
        <f>IF(B225=0,"",B225*100/(B44+M44))</f>
      </c>
      <c r="D225" s="324"/>
      <c r="E225" s="323">
        <f>IF(D225=0,"",D225*100/(C44+N44))</f>
      </c>
      <c r="F225" s="324"/>
      <c r="G225" s="323">
        <f>IF(F225=0,"",F225*100/(D44+O44))</f>
      </c>
      <c r="H225" s="324"/>
      <c r="I225" s="323">
        <f>IF(H225=0,"",H225*100/(E44+P44))</f>
      </c>
      <c r="J225" s="324"/>
      <c r="K225" s="323">
        <f>IF(J225=0,"",J225*100/(F44+Q44))</f>
      </c>
      <c r="L225" s="324"/>
      <c r="M225" s="323">
        <f>IF(L225=0,"",L225*100/(G44+R44))</f>
      </c>
      <c r="N225" s="322"/>
      <c r="O225" s="323">
        <f>IF(N225=0,"",N225*100/(H44+S44))</f>
      </c>
      <c r="P225" s="324"/>
      <c r="Q225" s="323">
        <f>IF(P225=0,"",P225*100/(I44+T44))</f>
      </c>
      <c r="R225" s="324"/>
      <c r="S225" s="323">
        <f>IF(R225=0,"",R225*100/(J44+U44))</f>
      </c>
      <c r="T225" s="324"/>
      <c r="U225" s="323">
        <f>IF(T225=0,"",T225*100/(K44+V44))</f>
      </c>
      <c r="V225" s="324"/>
      <c r="W225" s="325">
        <f>IF(V225=0,"",V225*100/(L44+W44))</f>
      </c>
    </row>
    <row r="226" spans="1:23" ht="32.25" customHeight="1">
      <c r="A226" s="327" t="s">
        <v>54</v>
      </c>
      <c r="B226" s="501"/>
      <c r="C226" s="502"/>
      <c r="D226" s="502"/>
      <c r="E226" s="503"/>
      <c r="F226" s="324"/>
      <c r="G226" s="323">
        <f>_xlfn.IFERROR(F226*100/F228,"")</f>
      </c>
      <c r="H226" s="324"/>
      <c r="I226" s="323">
        <f>_xlfn.IFERROR(H226*100/H228,"")</f>
      </c>
      <c r="J226" s="324"/>
      <c r="K226" s="323">
        <f>_xlfn.IFERROR(J226*100/J228,"")</f>
      </c>
      <c r="L226" s="324"/>
      <c r="M226" s="323">
        <f>_xlfn.IFERROR(L226*100/L228,"")</f>
      </c>
      <c r="N226" s="322"/>
      <c r="O226" s="323">
        <f>_xlfn.IFERROR(N226*100/N228,"")</f>
      </c>
      <c r="P226" s="324"/>
      <c r="Q226" s="323">
        <f>_xlfn.IFERROR(P226*100/P228,"")</f>
      </c>
      <c r="R226" s="324"/>
      <c r="S226" s="323">
        <f>_xlfn.IFERROR(R226*100/R228,"")</f>
      </c>
      <c r="T226" s="324"/>
      <c r="U226" s="323">
        <f>_xlfn.IFERROR(T226*100/T228,"")</f>
      </c>
      <c r="V226" s="324"/>
      <c r="W226" s="325">
        <f>_xlfn.IFERROR(V226*100/V228,"")</f>
      </c>
    </row>
    <row r="227" spans="1:23" ht="28.5" customHeight="1">
      <c r="A227" s="327" t="s">
        <v>55</v>
      </c>
      <c r="B227" s="504"/>
      <c r="C227" s="505"/>
      <c r="D227" s="505"/>
      <c r="E227" s="506"/>
      <c r="F227" s="324"/>
      <c r="G227" s="323">
        <f>_xlfn.IFERROR(F227*100/F228,"")</f>
      </c>
      <c r="H227" s="324"/>
      <c r="I227" s="323">
        <f>_xlfn.IFERROR(H227*100/H228,"")</f>
      </c>
      <c r="J227" s="324"/>
      <c r="K227" s="323">
        <f>_xlfn.IFERROR(J227*100/J228,"")</f>
      </c>
      <c r="L227" s="324"/>
      <c r="M227" s="323">
        <f>_xlfn.IFERROR(L227*100/L228,"")</f>
      </c>
      <c r="N227" s="322"/>
      <c r="O227" s="323">
        <f>_xlfn.IFERROR(N227*100/N228,"")</f>
      </c>
      <c r="P227" s="324"/>
      <c r="Q227" s="323">
        <f>_xlfn.IFERROR(P227*100/P228,"")</f>
      </c>
      <c r="R227" s="324"/>
      <c r="S227" s="323">
        <f>_xlfn.IFERROR(R227*100/R228,"")</f>
      </c>
      <c r="T227" s="324"/>
      <c r="U227" s="323">
        <f>_xlfn.IFERROR(T227*100/T228,"")</f>
      </c>
      <c r="V227" s="324"/>
      <c r="W227" s="325">
        <f>_xlfn.IFERROR(V227*100/V228,"")</f>
      </c>
    </row>
    <row r="228" spans="1:23" ht="47.25" customHeight="1">
      <c r="A228" s="311" t="s">
        <v>53</v>
      </c>
      <c r="B228" s="507"/>
      <c r="C228" s="508"/>
      <c r="D228" s="508"/>
      <c r="E228" s="509"/>
      <c r="F228" s="328">
        <f>SUM(F226:F227)</f>
        <v>0</v>
      </c>
      <c r="G228" s="329">
        <f>_xlfn.IFERROR(F228*100/($D$95+$O$95+$D$102),"")</f>
      </c>
      <c r="H228" s="328">
        <f>SUM(H226:H227)</f>
        <v>0</v>
      </c>
      <c r="I228" s="329">
        <f>_xlfn.IFERROR(H228*100/($E$95+$P$95+$E$102),"")</f>
      </c>
      <c r="J228" s="328">
        <f>SUM(J226:J227)</f>
        <v>0</v>
      </c>
      <c r="K228" s="329">
        <f>_xlfn.IFERROR(J228*100/($F$95+$Q$95+$F$102),"")</f>
      </c>
      <c r="L228" s="328">
        <f>SUM(L226:L227)</f>
        <v>0</v>
      </c>
      <c r="M228" s="329">
        <f>_xlfn.IFERROR(L228*100/($G$95+$R$95+$G$102),"")</f>
      </c>
      <c r="N228" s="328">
        <f>SUM(N226:N227)</f>
        <v>0</v>
      </c>
      <c r="O228" s="329">
        <f>_xlfn.IFERROR(N228*100/($H$95+$S$95+$H$102),"")</f>
      </c>
      <c r="P228" s="328">
        <f>SUM(P226:P227)</f>
        <v>0</v>
      </c>
      <c r="Q228" s="329">
        <f>_xlfn.IFERROR(P228*100/($I$95+$T$95+$I$102),"")</f>
      </c>
      <c r="R228" s="328">
        <f>SUM(R226:R227)</f>
        <v>0</v>
      </c>
      <c r="S228" s="330">
        <f>_xlfn.IFERROR(R228*100/($J$95+$U$95+$J$102),"")</f>
      </c>
      <c r="T228" s="328">
        <f>SUM(T226:T227)</f>
        <v>0</v>
      </c>
      <c r="U228" s="330">
        <f>_xlfn.IFERROR(T228*100/($K$95+$V$95+$K$102),"")</f>
      </c>
      <c r="V228" s="328">
        <f>SUM(V226:V227)</f>
        <v>0</v>
      </c>
      <c r="W228" s="331">
        <f>_xlfn.IFERROR(V228*100/($L$95+$W$95+$L$102),"")</f>
      </c>
    </row>
    <row r="229" ht="16.5"/>
    <row r="230" spans="1:23" s="267" customFormat="1" ht="16.5">
      <c r="A230" s="532" t="s">
        <v>56</v>
      </c>
      <c r="B230" s="533"/>
      <c r="C230" s="533"/>
      <c r="D230" s="533"/>
      <c r="E230" s="533"/>
      <c r="F230" s="533"/>
      <c r="G230" s="533"/>
      <c r="H230" s="533"/>
      <c r="I230" s="533"/>
      <c r="J230" s="533"/>
      <c r="K230" s="533"/>
      <c r="L230" s="533"/>
      <c r="M230" s="533"/>
      <c r="N230" s="533"/>
      <c r="O230" s="533"/>
      <c r="P230" s="533"/>
      <c r="Q230" s="533"/>
      <c r="R230" s="533"/>
      <c r="S230" s="533"/>
      <c r="T230" s="533"/>
      <c r="U230" s="533"/>
      <c r="V230" s="533"/>
      <c r="W230" s="534"/>
    </row>
    <row r="231" spans="1:23" s="267" customFormat="1" ht="16.5">
      <c r="A231" s="631" t="s">
        <v>48</v>
      </c>
      <c r="B231" s="612">
        <v>2006</v>
      </c>
      <c r="C231" s="613"/>
      <c r="D231" s="612">
        <v>2007</v>
      </c>
      <c r="E231" s="613"/>
      <c r="F231" s="612">
        <v>2008</v>
      </c>
      <c r="G231" s="613"/>
      <c r="H231" s="612">
        <v>2009</v>
      </c>
      <c r="I231" s="613"/>
      <c r="J231" s="612">
        <v>2010</v>
      </c>
      <c r="K231" s="613"/>
      <c r="L231" s="612">
        <v>2011</v>
      </c>
      <c r="M231" s="613"/>
      <c r="N231" s="532">
        <v>2012</v>
      </c>
      <c r="O231" s="533"/>
      <c r="P231" s="533"/>
      <c r="Q231" s="533"/>
      <c r="R231" s="612">
        <v>2013</v>
      </c>
      <c r="S231" s="613"/>
      <c r="T231" s="612">
        <v>2014</v>
      </c>
      <c r="U231" s="613"/>
      <c r="V231" s="612">
        <v>2015</v>
      </c>
      <c r="W231" s="613"/>
    </row>
    <row r="232" spans="1:23" s="267" customFormat="1" ht="16.5">
      <c r="A232" s="631"/>
      <c r="B232" s="491"/>
      <c r="C232" s="492"/>
      <c r="D232" s="491"/>
      <c r="E232" s="492"/>
      <c r="F232" s="491"/>
      <c r="G232" s="492"/>
      <c r="H232" s="491"/>
      <c r="I232" s="492"/>
      <c r="J232" s="614"/>
      <c r="K232" s="615"/>
      <c r="L232" s="614"/>
      <c r="M232" s="615"/>
      <c r="N232" s="532" t="s">
        <v>0</v>
      </c>
      <c r="O232" s="534"/>
      <c r="P232" s="532" t="s">
        <v>5</v>
      </c>
      <c r="Q232" s="533"/>
      <c r="R232" s="491"/>
      <c r="S232" s="492"/>
      <c r="T232" s="491"/>
      <c r="U232" s="492"/>
      <c r="V232" s="491"/>
      <c r="W232" s="492"/>
    </row>
    <row r="233" spans="1:23" s="267" customFormat="1" ht="16.5">
      <c r="A233" s="631"/>
      <c r="B233" s="332" t="s">
        <v>57</v>
      </c>
      <c r="C233" s="332" t="s">
        <v>49</v>
      </c>
      <c r="D233" s="332" t="s">
        <v>57</v>
      </c>
      <c r="E233" s="332" t="s">
        <v>49</v>
      </c>
      <c r="F233" s="332" t="s">
        <v>57</v>
      </c>
      <c r="G233" s="332" t="s">
        <v>49</v>
      </c>
      <c r="H233" s="332" t="s">
        <v>57</v>
      </c>
      <c r="I233" s="332" t="s">
        <v>49</v>
      </c>
      <c r="J233" s="332" t="s">
        <v>57</v>
      </c>
      <c r="K233" s="332" t="s">
        <v>49</v>
      </c>
      <c r="L233" s="332" t="s">
        <v>57</v>
      </c>
      <c r="M233" s="332" t="s">
        <v>49</v>
      </c>
      <c r="N233" s="332" t="s">
        <v>57</v>
      </c>
      <c r="O233" s="332" t="s">
        <v>49</v>
      </c>
      <c r="P233" s="332" t="s">
        <v>57</v>
      </c>
      <c r="Q233" s="332" t="s">
        <v>49</v>
      </c>
      <c r="R233" s="333" t="s">
        <v>57</v>
      </c>
      <c r="S233" s="333" t="s">
        <v>49</v>
      </c>
      <c r="T233" s="333" t="s">
        <v>57</v>
      </c>
      <c r="U233" s="333" t="s">
        <v>49</v>
      </c>
      <c r="V233" s="333" t="s">
        <v>57</v>
      </c>
      <c r="W233" s="333" t="s">
        <v>49</v>
      </c>
    </row>
    <row r="234" spans="1:23" s="267" customFormat="1" ht="27.75" customHeight="1">
      <c r="A234" s="334" t="s">
        <v>59</v>
      </c>
      <c r="B234" s="335"/>
      <c r="C234" s="336">
        <f>IF(B234=0,"",B234*100/(B57+M57))</f>
      </c>
      <c r="D234" s="335"/>
      <c r="E234" s="337">
        <f>IF(D234=0,"",D234*100/(C57+N57))</f>
      </c>
      <c r="F234" s="338"/>
      <c r="G234" s="339">
        <f>IF(F234=0,"",F234*100/(D57+O57))</f>
      </c>
      <c r="H234" s="338"/>
      <c r="I234" s="339">
        <f>IF(H234=0,"",H234*100/(E57+P57))</f>
      </c>
      <c r="J234" s="338"/>
      <c r="K234" s="339">
        <f>IF(J234=0,"",J234*100/(F57+Q57))</f>
      </c>
      <c r="L234" s="338"/>
      <c r="M234" s="339">
        <f>IF(L234=0,"",L234*100/(G57+R57))</f>
      </c>
      <c r="N234" s="338"/>
      <c r="O234" s="339">
        <f>IF(N234=0,"",N234*100/(H57+S57))</f>
      </c>
      <c r="P234" s="338"/>
      <c r="Q234" s="339">
        <f>IF(P234=0,"",P234*100/(I57+T57))</f>
      </c>
      <c r="R234" s="338"/>
      <c r="S234" s="339">
        <f>IF(R234=0,"",R234*100/(J57+U57))</f>
      </c>
      <c r="T234" s="338"/>
      <c r="U234" s="339">
        <f>IF(T234=0,"",T234*100/(K57+V57))</f>
      </c>
      <c r="V234" s="338"/>
      <c r="W234" s="339">
        <f>IF(V234=0,"",V234*100/(L57+W57))</f>
      </c>
    </row>
    <row r="235" spans="1:23" s="267" customFormat="1" ht="46.5" customHeight="1">
      <c r="A235" s="311" t="s">
        <v>61</v>
      </c>
      <c r="B235" s="618"/>
      <c r="C235" s="619"/>
      <c r="D235" s="619"/>
      <c r="E235" s="620"/>
      <c r="F235" s="338"/>
      <c r="G235" s="336">
        <f>_xlfn.IFERROR(F235*100/F237,"")</f>
      </c>
      <c r="H235" s="338"/>
      <c r="I235" s="336">
        <f>_xlfn.IFERROR(H235*100/H237,"")</f>
      </c>
      <c r="J235" s="338"/>
      <c r="K235" s="336">
        <f>_xlfn.IFERROR(J235*100/J237,"")</f>
      </c>
      <c r="L235" s="338"/>
      <c r="M235" s="336">
        <f>_xlfn.IFERROR(L235*100/L237,"")</f>
      </c>
      <c r="N235" s="338"/>
      <c r="O235" s="336">
        <f>_xlfn.IFERROR(N235*100/N237,"")</f>
      </c>
      <c r="P235" s="338"/>
      <c r="Q235" s="336">
        <f>_xlfn.IFERROR(P235*100/P237,"")</f>
      </c>
      <c r="R235" s="338"/>
      <c r="S235" s="336">
        <f>_xlfn.IFERROR(R235*100/R237,"")</f>
      </c>
      <c r="T235" s="338"/>
      <c r="U235" s="336">
        <f>_xlfn.IFERROR(T235*100/T237,"")</f>
      </c>
      <c r="V235" s="338"/>
      <c r="W235" s="336">
        <f>_xlfn.IFERROR(V235*100/V237,"")</f>
      </c>
    </row>
    <row r="236" spans="1:23" s="267" customFormat="1" ht="46.5" customHeight="1">
      <c r="A236" s="311" t="s">
        <v>62</v>
      </c>
      <c r="B236" s="621"/>
      <c r="C236" s="622"/>
      <c r="D236" s="622"/>
      <c r="E236" s="623"/>
      <c r="F236" s="338"/>
      <c r="G236" s="336">
        <f>_xlfn.IFERROR(F236*100/F237,"")</f>
      </c>
      <c r="H236" s="338"/>
      <c r="I236" s="336">
        <f>_xlfn.IFERROR(H236*100/H237,"")</f>
      </c>
      <c r="J236" s="338"/>
      <c r="K236" s="336">
        <f>_xlfn.IFERROR(J236*100/J237,"")</f>
      </c>
      <c r="L236" s="338"/>
      <c r="M236" s="336">
        <f>_xlfn.IFERROR(L236*100/L237,"")</f>
      </c>
      <c r="N236" s="338"/>
      <c r="O236" s="336">
        <f>_xlfn.IFERROR(N236*100/N237,"")</f>
      </c>
      <c r="P236" s="338"/>
      <c r="Q236" s="336">
        <f>_xlfn.IFERROR(P236*100/P237,"")</f>
      </c>
      <c r="R236" s="338"/>
      <c r="S236" s="336">
        <f>_xlfn.IFERROR(R236*100/R237,"")</f>
      </c>
      <c r="T236" s="338"/>
      <c r="U236" s="336">
        <f>_xlfn.IFERROR(T236*100/T237,"")</f>
      </c>
      <c r="V236" s="338"/>
      <c r="W236" s="336">
        <f>_xlfn.IFERROR(V236*100/V237,"")</f>
      </c>
    </row>
    <row r="237" spans="1:23" s="267" customFormat="1" ht="48" customHeight="1">
      <c r="A237" s="311" t="s">
        <v>60</v>
      </c>
      <c r="B237" s="624"/>
      <c r="C237" s="625"/>
      <c r="D237" s="625"/>
      <c r="E237" s="626"/>
      <c r="F237" s="340">
        <f>SUM(F235:F236)</f>
        <v>0</v>
      </c>
      <c r="G237" s="341">
        <f>_xlfn.IFERROR(F237*100/($D$96+$O$96+$D$103),"")</f>
      </c>
      <c r="H237" s="340">
        <f>SUM(H235:H236)</f>
        <v>0</v>
      </c>
      <c r="I237" s="341">
        <f>_xlfn.IFERROR(H237*100/($E$96+$P$96+$E$103),"")</f>
      </c>
      <c r="J237" s="340">
        <f>SUM(J235:J236)</f>
        <v>0</v>
      </c>
      <c r="K237" s="341">
        <f>_xlfn.IFERROR(J237*100/($F$96+$Q$96+$F$103),"")</f>
      </c>
      <c r="L237" s="340">
        <f>SUM(L235:L236)</f>
        <v>0</v>
      </c>
      <c r="M237" s="341">
        <f>_xlfn.IFERROR(L237*100/($G$96+$R$96+$G$103),"")</f>
      </c>
      <c r="N237" s="340">
        <f>SUM(N235:N236)</f>
        <v>0</v>
      </c>
      <c r="O237" s="341">
        <f>_xlfn.IFERROR(N237*100/($H$96+$S$96+$H$103),"")</f>
      </c>
      <c r="P237" s="340">
        <f>SUM(P235:P236)</f>
        <v>0</v>
      </c>
      <c r="Q237" s="341">
        <f>_xlfn.IFERROR(P237*100/($I$96+$T$96+$I$103),"")</f>
      </c>
      <c r="R237" s="340">
        <f>SUM(R235:R236)</f>
        <v>0</v>
      </c>
      <c r="S237" s="341">
        <f>_xlfn.IFERROR(R237*100/($J$96+$U$96+$J$103),"")</f>
      </c>
      <c r="T237" s="340">
        <f>SUM(T235:T236)</f>
        <v>0</v>
      </c>
      <c r="U237" s="341">
        <f>_xlfn.IFERROR(T237*100/($K$96+$V$96+$K$103),"")</f>
      </c>
      <c r="V237" s="340">
        <f>SUM(V235:V236)</f>
        <v>0</v>
      </c>
      <c r="W237" s="341">
        <f>_xlfn.IFERROR(V237*100/($L$96+$W$96+$L$103),"")</f>
      </c>
    </row>
    <row r="238" spans="1:31" s="267" customFormat="1" ht="16.5">
      <c r="A238" s="616" t="s">
        <v>63</v>
      </c>
      <c r="B238" s="617"/>
      <c r="C238" s="617"/>
      <c r="D238" s="617"/>
      <c r="E238" s="617"/>
      <c r="F238" s="617"/>
      <c r="G238" s="617"/>
      <c r="H238" s="617"/>
      <c r="I238" s="617"/>
      <c r="J238" s="617"/>
      <c r="K238" s="617"/>
      <c r="L238" s="617"/>
      <c r="M238" s="617"/>
      <c r="N238" s="617"/>
      <c r="O238" s="617"/>
      <c r="P238" s="617"/>
      <c r="Q238" s="617"/>
      <c r="R238" s="617"/>
      <c r="S238" s="617"/>
      <c r="T238" s="617"/>
      <c r="U238" s="617"/>
      <c r="V238" s="617"/>
      <c r="W238" s="617"/>
      <c r="X238" s="617"/>
      <c r="Y238" s="617"/>
      <c r="Z238" s="617"/>
      <c r="AA238" s="617"/>
      <c r="AB238" s="617"/>
      <c r="AC238" s="617"/>
      <c r="AD238" s="617"/>
      <c r="AE238" s="617"/>
    </row>
    <row r="239" spans="1:31" s="267" customFormat="1" ht="16.5">
      <c r="A239" s="617" t="s">
        <v>64</v>
      </c>
      <c r="B239" s="617"/>
      <c r="C239" s="617"/>
      <c r="D239" s="617"/>
      <c r="E239" s="617"/>
      <c r="F239" s="617"/>
      <c r="G239" s="617"/>
      <c r="H239" s="617"/>
      <c r="I239" s="617"/>
      <c r="J239" s="617"/>
      <c r="K239" s="617"/>
      <c r="L239" s="617"/>
      <c r="M239" s="617"/>
      <c r="N239" s="617"/>
      <c r="O239" s="617"/>
      <c r="P239" s="617"/>
      <c r="Q239" s="617"/>
      <c r="R239" s="617"/>
      <c r="S239" s="617"/>
      <c r="T239" s="617"/>
      <c r="U239" s="617"/>
      <c r="V239" s="617"/>
      <c r="W239" s="617"/>
      <c r="X239" s="617"/>
      <c r="Y239" s="617"/>
      <c r="Z239" s="617"/>
      <c r="AA239" s="617"/>
      <c r="AB239" s="617"/>
      <c r="AC239" s="617"/>
      <c r="AD239" s="617"/>
      <c r="AE239" s="617"/>
    </row>
    <row r="240" ht="16.5">
      <c r="A240" s="266" t="s">
        <v>11</v>
      </c>
    </row>
    <row r="241" ht="11.25" customHeight="1">
      <c r="A241" s="266"/>
    </row>
    <row r="242" spans="1:23" ht="16.5">
      <c r="A242" s="596" t="s">
        <v>65</v>
      </c>
      <c r="B242" s="597"/>
      <c r="C242" s="597"/>
      <c r="D242" s="597"/>
      <c r="E242" s="597"/>
      <c r="F242" s="597"/>
      <c r="G242" s="597"/>
      <c r="H242" s="597"/>
      <c r="I242" s="597"/>
      <c r="J242" s="597"/>
      <c r="K242" s="597"/>
      <c r="L242" s="597"/>
      <c r="M242" s="597"/>
      <c r="N242" s="597"/>
      <c r="O242" s="597"/>
      <c r="P242" s="597"/>
      <c r="Q242" s="597"/>
      <c r="R242" s="597"/>
      <c r="S242" s="597"/>
      <c r="T242" s="597"/>
      <c r="U242" s="597"/>
      <c r="V242" s="597"/>
      <c r="W242" s="597"/>
    </row>
    <row r="243" spans="1:23" ht="16.5">
      <c r="A243" s="700" t="s">
        <v>156</v>
      </c>
      <c r="B243" s="701">
        <v>2006</v>
      </c>
      <c r="C243" s="702"/>
      <c r="D243" s="701">
        <v>2007</v>
      </c>
      <c r="E243" s="702"/>
      <c r="F243" s="701">
        <v>2008</v>
      </c>
      <c r="G243" s="702"/>
      <c r="H243" s="701">
        <v>2009</v>
      </c>
      <c r="I243" s="702"/>
      <c r="J243" s="701">
        <v>2010</v>
      </c>
      <c r="K243" s="702"/>
      <c r="L243" s="701">
        <v>2011</v>
      </c>
      <c r="M243" s="702"/>
      <c r="N243" s="596">
        <v>2012</v>
      </c>
      <c r="O243" s="597"/>
      <c r="P243" s="597"/>
      <c r="Q243" s="708"/>
      <c r="R243" s="701">
        <v>2013</v>
      </c>
      <c r="S243" s="702"/>
      <c r="T243" s="701">
        <v>2014</v>
      </c>
      <c r="U243" s="702"/>
      <c r="V243" s="701">
        <v>2015</v>
      </c>
      <c r="W243" s="702"/>
    </row>
    <row r="244" spans="1:23" ht="14.25" customHeight="1">
      <c r="A244" s="700"/>
      <c r="B244" s="703"/>
      <c r="C244" s="704"/>
      <c r="D244" s="703"/>
      <c r="E244" s="704"/>
      <c r="F244" s="703"/>
      <c r="G244" s="704"/>
      <c r="H244" s="703"/>
      <c r="I244" s="704"/>
      <c r="J244" s="703"/>
      <c r="K244" s="704"/>
      <c r="L244" s="703"/>
      <c r="M244" s="704"/>
      <c r="N244" s="706" t="s">
        <v>0</v>
      </c>
      <c r="O244" s="707"/>
      <c r="P244" s="596" t="s">
        <v>5</v>
      </c>
      <c r="Q244" s="708"/>
      <c r="R244" s="703"/>
      <c r="S244" s="704"/>
      <c r="T244" s="703"/>
      <c r="U244" s="704"/>
      <c r="V244" s="703"/>
      <c r="W244" s="704"/>
    </row>
    <row r="245" spans="1:23" ht="16.5">
      <c r="A245" s="700"/>
      <c r="B245" s="342" t="s">
        <v>57</v>
      </c>
      <c r="C245" s="343" t="s">
        <v>49</v>
      </c>
      <c r="D245" s="342" t="s">
        <v>57</v>
      </c>
      <c r="E245" s="343" t="s">
        <v>49</v>
      </c>
      <c r="F245" s="342" t="s">
        <v>57</v>
      </c>
      <c r="G245" s="343" t="s">
        <v>49</v>
      </c>
      <c r="H245" s="342" t="s">
        <v>57</v>
      </c>
      <c r="I245" s="343" t="s">
        <v>49</v>
      </c>
      <c r="J245" s="343"/>
      <c r="K245" s="343"/>
      <c r="L245" s="342" t="s">
        <v>57</v>
      </c>
      <c r="M245" s="343" t="s">
        <v>49</v>
      </c>
      <c r="N245" s="342" t="s">
        <v>57</v>
      </c>
      <c r="O245" s="343" t="s">
        <v>49</v>
      </c>
      <c r="P245" s="342" t="s">
        <v>57</v>
      </c>
      <c r="Q245" s="343" t="s">
        <v>49</v>
      </c>
      <c r="R245" s="342" t="s">
        <v>57</v>
      </c>
      <c r="S245" s="343" t="s">
        <v>49</v>
      </c>
      <c r="T245" s="342" t="s">
        <v>57</v>
      </c>
      <c r="U245" s="343" t="s">
        <v>49</v>
      </c>
      <c r="V245" s="342" t="s">
        <v>57</v>
      </c>
      <c r="W245" s="343" t="s">
        <v>49</v>
      </c>
    </row>
    <row r="246" spans="1:23" ht="36" customHeight="1">
      <c r="A246" s="386" t="s">
        <v>67</v>
      </c>
      <c r="B246" s="344"/>
      <c r="C246" s="242">
        <f>IF(B246=0,"",B246*100/M103)</f>
      </c>
      <c r="D246" s="344"/>
      <c r="E246" s="242">
        <f>IF(D246=0,"",D246*100/N103)</f>
      </c>
      <c r="F246" s="344"/>
      <c r="G246" s="242">
        <f>IF(F246=0,"",F246*100/O103)</f>
      </c>
      <c r="H246" s="344"/>
      <c r="I246" s="242">
        <f>IF(H246=0,"",H246*100/P103)</f>
      </c>
      <c r="J246" s="344"/>
      <c r="K246" s="242">
        <f>IF(J246=0,"",J246*100/Q103)</f>
      </c>
      <c r="L246" s="344"/>
      <c r="M246" s="242">
        <f>IF(L246=0,"",L246*100/R103)</f>
      </c>
      <c r="N246" s="344"/>
      <c r="O246" s="242">
        <f>IF(N246=0,"",N246*100/S103)</f>
      </c>
      <c r="P246" s="344"/>
      <c r="Q246" s="242">
        <f>IF(P246=0,"",P246*100/T103)</f>
      </c>
      <c r="R246" s="344"/>
      <c r="S246" s="242">
        <f>IF(R246=0,"",R246*100/U103)</f>
      </c>
      <c r="T246" s="344"/>
      <c r="U246" s="242">
        <f>IF(T246=0,"",T246*100/V103)</f>
      </c>
      <c r="V246" s="344"/>
      <c r="W246" s="242">
        <f>IF(V246=0,"",V246*100/W103)</f>
      </c>
    </row>
    <row r="247" spans="1:23" ht="30.75" customHeight="1">
      <c r="A247" s="182" t="s">
        <v>68</v>
      </c>
      <c r="B247" s="345"/>
      <c r="C247" s="346">
        <f>IF(B247=0,"",B247*100/(B89+M89))</f>
      </c>
      <c r="D247" s="345"/>
      <c r="E247" s="346">
        <f>IF(D247=0,"",D247*100/(C89+N89))</f>
      </c>
      <c r="F247" s="345"/>
      <c r="G247" s="346">
        <f>IF(F247=0,"",F247*100/(D89+O89))</f>
      </c>
      <c r="H247" s="345"/>
      <c r="I247" s="346">
        <f>IF(H247=0,"",H247*100/(E89+P89))</f>
      </c>
      <c r="J247" s="345"/>
      <c r="K247" s="346">
        <f>IF(J247=0,"",J247*100/(F89+Q89))</f>
      </c>
      <c r="L247" s="345"/>
      <c r="M247" s="346">
        <f>IF(L247=0,"",L247*100/(G89+R89))</f>
      </c>
      <c r="N247" s="345"/>
      <c r="O247" s="346">
        <f>IF(N247=0,"",N247*100/(H89+S89))</f>
      </c>
      <c r="P247" s="345"/>
      <c r="Q247" s="346">
        <f>IF(P247=0,"",P247*100/(I89+T89))</f>
      </c>
      <c r="R247" s="345"/>
      <c r="S247" s="346">
        <f>IF(R247=0,"",R247*100/(J89+U89))</f>
      </c>
      <c r="T247" s="345"/>
      <c r="U247" s="346">
        <f>IF(T247=0,"",T247*100/(K89+V89))</f>
      </c>
      <c r="V247" s="345"/>
      <c r="W247" s="346">
        <f>IF(V247=0,"",V247*100/(L89+W89))</f>
      </c>
    </row>
    <row r="248" spans="1:23" ht="33" customHeight="1">
      <c r="A248" s="182" t="s">
        <v>314</v>
      </c>
      <c r="B248" s="345"/>
      <c r="C248" s="346">
        <f>IF(B248=0,"",B248*100/(B96+M96+B103))</f>
      </c>
      <c r="D248" s="345"/>
      <c r="E248" s="346">
        <f>IF(D248=0,"",D248*100/(C96+N96+C103))</f>
      </c>
      <c r="F248" s="345"/>
      <c r="G248" s="346">
        <f>IF(F248=0,"",F248*100/(D96+O96+D103))</f>
      </c>
      <c r="H248" s="345"/>
      <c r="I248" s="346">
        <f>IF(H248=0,"",H248*100/(E96+P96+E103))</f>
      </c>
      <c r="J248" s="345"/>
      <c r="K248" s="346">
        <f>IF(J248=0,"",J248*100/(F96+Q96+F103))</f>
      </c>
      <c r="L248" s="345"/>
      <c r="M248" s="346">
        <f>IF(L248=0,"",L248*100/(G96+R96+G103))</f>
      </c>
      <c r="N248" s="345"/>
      <c r="O248" s="346">
        <f>IF(N248=0,"",N248*100/(H96+S96+H103))</f>
      </c>
      <c r="P248" s="345"/>
      <c r="Q248" s="346">
        <f>IF(P248=0,"",P248*100/(I96+T96+I103))</f>
      </c>
      <c r="R248" s="345"/>
      <c r="S248" s="346">
        <f>IF(R248=0,"",R248*100/(J96+U96+J103))</f>
      </c>
      <c r="T248" s="345"/>
      <c r="U248" s="346">
        <f>IF(T248=0,"",T248*100/(K96+V96+K103))</f>
      </c>
      <c r="V248" s="345"/>
      <c r="W248" s="346">
        <f>IF(V248=0,"",V248*100/(L96+W96+L103))</f>
      </c>
    </row>
    <row r="249" spans="1:23" ht="30" customHeight="1">
      <c r="A249" s="347" t="s">
        <v>69</v>
      </c>
      <c r="B249" s="345"/>
      <c r="C249" s="346">
        <f>IF(B249=0,"",B249*100/M103)</f>
      </c>
      <c r="D249" s="345"/>
      <c r="E249" s="346">
        <f>IF(D249=0,"",D249*100/N103)</f>
      </c>
      <c r="F249" s="345"/>
      <c r="G249" s="346">
        <f>IF(F249=0,"",F249*100/O103)</f>
      </c>
      <c r="H249" s="345"/>
      <c r="I249" s="346">
        <f>IF(H249=0,"",H249*100/P103)</f>
      </c>
      <c r="J249" s="345"/>
      <c r="K249" s="346">
        <f>IF(J249=0,"",J249*100/Q103)</f>
      </c>
      <c r="L249" s="345"/>
      <c r="M249" s="346">
        <f>IF(L249=0,"",L249*100/R103)</f>
      </c>
      <c r="N249" s="345"/>
      <c r="O249" s="346">
        <f>IF(N249=0,"",N249*100/S103)</f>
      </c>
      <c r="P249" s="345"/>
      <c r="Q249" s="346">
        <f>IF(P249=0,"",P249*100/T103)</f>
      </c>
      <c r="R249" s="345"/>
      <c r="S249" s="346">
        <f>IF(R249=0,"",R249*100/U103)</f>
      </c>
      <c r="T249" s="345"/>
      <c r="U249" s="346">
        <f>IF(T249=0,"",T249*100/V103)</f>
      </c>
      <c r="V249" s="345"/>
      <c r="W249" s="346">
        <f>IF(V249=0,"",V249*100/W103)</f>
      </c>
    </row>
    <row r="250" spans="1:23" ht="15.75" customHeight="1">
      <c r="A250" s="182" t="s">
        <v>70</v>
      </c>
      <c r="B250" s="180">
        <f>SUM(B246:B249)</f>
        <v>0</v>
      </c>
      <c r="C250" s="346">
        <f>IF(B250=0,"",B250*100/M103)</f>
      </c>
      <c r="D250" s="180">
        <f>SUM(D246:D249)</f>
        <v>0</v>
      </c>
      <c r="E250" s="346">
        <f>IF(D250=0,"",D250*100/N103)</f>
      </c>
      <c r="F250" s="180">
        <f>SUM(F246:F249)</f>
        <v>0</v>
      </c>
      <c r="G250" s="346">
        <f>IF(F250=0,"",F250*100/O103)</f>
      </c>
      <c r="H250" s="180">
        <f>SUM(H246:H249)</f>
        <v>0</v>
      </c>
      <c r="I250" s="346">
        <f>IF(H250=0,"",H250*100/P103)</f>
      </c>
      <c r="J250" s="180">
        <f>SUM(J246:J249)</f>
        <v>0</v>
      </c>
      <c r="K250" s="346">
        <f>IF(J250=0,"",J250*100/Q103)</f>
      </c>
      <c r="L250" s="180">
        <f>SUM(L246:L249)</f>
        <v>0</v>
      </c>
      <c r="M250" s="346">
        <f>IF(L250=0,"",L250*100/R103)</f>
      </c>
      <c r="N250" s="180">
        <f>SUM(N246:N249)</f>
        <v>0</v>
      </c>
      <c r="O250" s="346">
        <f>IF(N250=0,"",N250*100/S103)</f>
      </c>
      <c r="P250" s="180">
        <f>SUM(P246:P249)</f>
        <v>0</v>
      </c>
      <c r="Q250" s="346">
        <f>IF(P250=0,"",P250*100/T103)</f>
      </c>
      <c r="R250" s="180">
        <f>SUM(R246:R249)</f>
        <v>0</v>
      </c>
      <c r="S250" s="346">
        <f>IF(R250=0,"",R250*100/U103)</f>
      </c>
      <c r="T250" s="180">
        <f>SUM(T246:T249)</f>
        <v>0</v>
      </c>
      <c r="U250" s="346">
        <f>IF(T250=0,"",T250*100/V103)</f>
      </c>
      <c r="V250" s="180">
        <f>SUM(V246:V249)</f>
        <v>0</v>
      </c>
      <c r="W250" s="346">
        <f>IF(V250=0,"",V250*100/W103)</f>
      </c>
    </row>
    <row r="251" spans="1:23" ht="33" customHeight="1">
      <c r="A251" s="182" t="s">
        <v>71</v>
      </c>
      <c r="B251" s="345"/>
      <c r="C251" s="346">
        <f>IF(B251=0,"",B251*100/(B89+M89))</f>
      </c>
      <c r="D251" s="345"/>
      <c r="E251" s="346">
        <f>IF(D251=0,"",D251*100/(C89+N89))</f>
      </c>
      <c r="F251" s="345"/>
      <c r="G251" s="346">
        <f>IF(F251=0,"",F251*100/(D89+O89))</f>
      </c>
      <c r="H251" s="345"/>
      <c r="I251" s="346">
        <f>IF(H251=0,"",H251*100/(E89+P89))</f>
      </c>
      <c r="J251" s="345"/>
      <c r="K251" s="346">
        <f>IF(J251=0,"",J251*100/(F89+Q89))</f>
      </c>
      <c r="L251" s="345"/>
      <c r="M251" s="346">
        <f>IF(L251=0,"",L251*100/(G89+R89))</f>
      </c>
      <c r="N251" s="345"/>
      <c r="O251" s="346">
        <f>IF(N251=0,"",N251*100/(H89+S89))</f>
      </c>
      <c r="P251" s="345"/>
      <c r="Q251" s="346">
        <f>IF(P251=0,"",P251*100/(I89+T89))</f>
      </c>
      <c r="R251" s="345"/>
      <c r="S251" s="346">
        <f>IF(R251=0,"",R251*100/(J89+U89))</f>
      </c>
      <c r="T251" s="345"/>
      <c r="U251" s="346">
        <f>IF(T251=0,"",T251*100/(K89+V89))</f>
      </c>
      <c r="V251" s="345"/>
      <c r="W251" s="346">
        <f>IF(V251=0,"",V251*100/(L89+W89))</f>
      </c>
    </row>
    <row r="252" spans="1:23" ht="31.5" customHeight="1">
      <c r="A252" s="311" t="s">
        <v>289</v>
      </c>
      <c r="B252" s="345"/>
      <c r="C252" s="346">
        <f>_xlfn.IFERROR(B252*100/M103,"")</f>
      </c>
      <c r="D252" s="345"/>
      <c r="E252" s="346">
        <f>_xlfn.IFERROR(D252*100/N103,"")</f>
      </c>
      <c r="F252" s="345"/>
      <c r="G252" s="346">
        <f>_xlfn.IFERROR(F252*100/O103,"")</f>
      </c>
      <c r="H252" s="345"/>
      <c r="I252" s="346">
        <f>_xlfn.IFERROR(H252*100/P103,"")</f>
      </c>
      <c r="J252" s="345"/>
      <c r="K252" s="346">
        <f>_xlfn.IFERROR(J252*100/Q103,"")</f>
      </c>
      <c r="L252" s="345"/>
      <c r="M252" s="346">
        <f>_xlfn.IFERROR(L252*100/R103,"")</f>
      </c>
      <c r="N252" s="345"/>
      <c r="O252" s="346">
        <f>_xlfn.IFERROR(N252*100/S103,"")</f>
      </c>
      <c r="P252" s="345"/>
      <c r="Q252" s="346">
        <f>_xlfn.IFERROR(P252*100/T103,"")</f>
      </c>
      <c r="R252" s="345"/>
      <c r="S252" s="346">
        <f>_xlfn.IFERROR(R252*100/U103,"")</f>
      </c>
      <c r="T252" s="345"/>
      <c r="U252" s="346">
        <f>_xlfn.IFERROR(T252*100/V103,"")</f>
      </c>
      <c r="V252" s="345"/>
      <c r="W252" s="346">
        <f>_xlfn.IFERROR(V252*100/W103,"")</f>
      </c>
    </row>
    <row r="253" spans="1:23" ht="29.25" customHeight="1">
      <c r="A253" s="311" t="s">
        <v>73</v>
      </c>
      <c r="B253" s="345"/>
      <c r="C253" s="346">
        <f>_xlfn.IFERROR(B253*100/B252,"")</f>
      </c>
      <c r="D253" s="345"/>
      <c r="E253" s="346">
        <f>_xlfn.IFERROR(D253*100/D252,"")</f>
      </c>
      <c r="F253" s="345"/>
      <c r="G253" s="346">
        <f>_xlfn.IFERROR(F253*100/F252,"")</f>
      </c>
      <c r="H253" s="345"/>
      <c r="I253" s="346">
        <f>_xlfn.IFERROR(H253*100/H252,"")</f>
      </c>
      <c r="J253" s="345"/>
      <c r="K253" s="346">
        <f>_xlfn.IFERROR(J253*100/J252,"")</f>
      </c>
      <c r="L253" s="345"/>
      <c r="M253" s="346">
        <f>_xlfn.IFERROR(L253*100/L252,"")</f>
      </c>
      <c r="N253" s="345"/>
      <c r="O253" s="346">
        <f>_xlfn.IFERROR(N253*100/N252,"")</f>
      </c>
      <c r="P253" s="345"/>
      <c r="Q253" s="346">
        <f>_xlfn.IFERROR(P253*100/P252,"")</f>
      </c>
      <c r="R253" s="345"/>
      <c r="S253" s="346">
        <f>_xlfn.IFERROR(R253*100/R252,"")</f>
      </c>
      <c r="T253" s="345"/>
      <c r="U253" s="346">
        <f>_xlfn.IFERROR(T253*100/T252,"")</f>
      </c>
      <c r="V253" s="345"/>
      <c r="W253" s="346">
        <f>_xlfn.IFERROR(V253*100/V252,"")</f>
      </c>
    </row>
    <row r="254" spans="1:23" ht="31.5" customHeight="1">
      <c r="A254" s="311" t="s">
        <v>290</v>
      </c>
      <c r="B254" s="345"/>
      <c r="C254" s="346">
        <f>_xlfn.IFERROR(B254*100/M103,"")</f>
      </c>
      <c r="D254" s="345"/>
      <c r="E254" s="346">
        <f>_xlfn.IFERROR(D254*100/N103,"")</f>
      </c>
      <c r="F254" s="345"/>
      <c r="G254" s="346">
        <f>_xlfn.IFERROR(F254*100/O103,"")</f>
      </c>
      <c r="H254" s="345"/>
      <c r="I254" s="346">
        <f>_xlfn.IFERROR(H254*100/P103,"")</f>
      </c>
      <c r="J254" s="345"/>
      <c r="K254" s="346">
        <f>_xlfn.IFERROR(J254*100/Q103,"")</f>
      </c>
      <c r="L254" s="345"/>
      <c r="M254" s="346">
        <f>_xlfn.IFERROR(L254*100/R103,"")</f>
      </c>
      <c r="N254" s="345"/>
      <c r="O254" s="346">
        <f>_xlfn.IFERROR(N254*100/S103,"")</f>
      </c>
      <c r="P254" s="345"/>
      <c r="Q254" s="346">
        <f>_xlfn.IFERROR(P254*100/T103,"")</f>
      </c>
      <c r="R254" s="345"/>
      <c r="S254" s="346">
        <f>_xlfn.IFERROR(R254*100/U103,"")</f>
      </c>
      <c r="T254" s="345"/>
      <c r="U254" s="346">
        <f>_xlfn.IFERROR(T254*100/V103,"")</f>
      </c>
      <c r="V254" s="345"/>
      <c r="W254" s="346">
        <f>_xlfn.IFERROR(V254*100/W103,"")</f>
      </c>
    </row>
    <row r="255" spans="1:23" ht="32.25" customHeight="1">
      <c r="A255" s="311" t="s">
        <v>74</v>
      </c>
      <c r="B255" s="345"/>
      <c r="C255" s="346">
        <f>_xlfn.IFERROR(B255*100/B254,"")</f>
      </c>
      <c r="D255" s="345"/>
      <c r="E255" s="346">
        <f>_xlfn.IFERROR(D255*100/D254,"")</f>
      </c>
      <c r="F255" s="345"/>
      <c r="G255" s="346">
        <f>_xlfn.IFERROR(F255*100/F254,"")</f>
      </c>
      <c r="H255" s="345"/>
      <c r="I255" s="346">
        <f>_xlfn.IFERROR(H255*100/H254,"")</f>
      </c>
      <c r="J255" s="345"/>
      <c r="K255" s="346">
        <f>_xlfn.IFERROR(J255*100/J254,"")</f>
      </c>
      <c r="L255" s="345"/>
      <c r="M255" s="346">
        <f>_xlfn.IFERROR(L255*100/L254,"")</f>
      </c>
      <c r="N255" s="345"/>
      <c r="O255" s="346">
        <f>_xlfn.IFERROR(N255*100/N254,"")</f>
      </c>
      <c r="P255" s="345"/>
      <c r="Q255" s="346">
        <f>_xlfn.IFERROR(P255*100/P254,"")</f>
      </c>
      <c r="R255" s="345"/>
      <c r="S255" s="346">
        <f>_xlfn.IFERROR(R255*100/R254,"")</f>
      </c>
      <c r="T255" s="345"/>
      <c r="U255" s="346">
        <f>_xlfn.IFERROR(T255*100/T254,"")</f>
      </c>
      <c r="V255" s="345"/>
      <c r="W255" s="346">
        <f>_xlfn.IFERROR(V255*100/V254,"")</f>
      </c>
    </row>
    <row r="256" spans="1:23" ht="20.25" customHeight="1">
      <c r="A256" s="184" t="s">
        <v>75</v>
      </c>
      <c r="B256" s="345"/>
      <c r="C256" s="346">
        <f>_xlfn.IFERROR(B256*100/(M103),"")</f>
      </c>
      <c r="D256" s="345"/>
      <c r="E256" s="346">
        <f>_xlfn.IFERROR(D256*100/(N103),"")</f>
      </c>
      <c r="F256" s="345"/>
      <c r="G256" s="346">
        <f>_xlfn.IFERROR(F256*100/(O103),"")</f>
      </c>
      <c r="H256" s="345"/>
      <c r="I256" s="346">
        <f>_xlfn.IFERROR(H256*100/(P103),"")</f>
      </c>
      <c r="J256" s="345"/>
      <c r="K256" s="346">
        <f>_xlfn.IFERROR(J256*100/(Q103),"")</f>
      </c>
      <c r="L256" s="345"/>
      <c r="M256" s="346">
        <f>_xlfn.IFERROR(L256*100/(R103),"")</f>
      </c>
      <c r="N256" s="345"/>
      <c r="O256" s="346">
        <f>_xlfn.IFERROR(N256*100/(S103),"")</f>
      </c>
      <c r="P256" s="345"/>
      <c r="Q256" s="346">
        <f>_xlfn.IFERROR(P256*100/(T103),"")</f>
      </c>
      <c r="R256" s="345"/>
      <c r="S256" s="346">
        <f>_xlfn.IFERROR(R256*100/(U103),"")</f>
      </c>
      <c r="T256" s="345"/>
      <c r="U256" s="346">
        <f>_xlfn.IFERROR(T256*100/(V103),"")</f>
      </c>
      <c r="V256" s="345"/>
      <c r="W256" s="346">
        <f>_xlfn.IFERROR(V256*100/(W103),"")</f>
      </c>
    </row>
    <row r="257" spans="1:23" ht="44.25" customHeight="1">
      <c r="A257" s="311" t="s">
        <v>76</v>
      </c>
      <c r="B257" s="345"/>
      <c r="C257" s="346">
        <f>_xlfn.IFERROR(B257*100/B256,"")</f>
      </c>
      <c r="D257" s="345"/>
      <c r="E257" s="346">
        <f>_xlfn.IFERROR(D257*100/D256,"")</f>
      </c>
      <c r="F257" s="345"/>
      <c r="G257" s="346">
        <f>_xlfn.IFERROR(F257*100/F256,"")</f>
      </c>
      <c r="H257" s="345"/>
      <c r="I257" s="346">
        <f>_xlfn.IFERROR(H257*100/H256,"")</f>
      </c>
      <c r="J257" s="345"/>
      <c r="K257" s="346">
        <f>_xlfn.IFERROR(J257*100/J256,"")</f>
      </c>
      <c r="L257" s="345"/>
      <c r="M257" s="346">
        <f>_xlfn.IFERROR(L257*100/L256,"")</f>
      </c>
      <c r="N257" s="345"/>
      <c r="O257" s="346">
        <f>_xlfn.IFERROR(N257*100/N256,"")</f>
      </c>
      <c r="P257" s="345"/>
      <c r="Q257" s="346">
        <f>_xlfn.IFERROR(P257*100/P256,"")</f>
      </c>
      <c r="R257" s="345"/>
      <c r="S257" s="346">
        <f>_xlfn.IFERROR(R257*100/R256,"")</f>
      </c>
      <c r="T257" s="345"/>
      <c r="U257" s="346">
        <f>_xlfn.IFERROR(T257*100/T256,"")</f>
      </c>
      <c r="V257" s="345"/>
      <c r="W257" s="346">
        <f>_xlfn.IFERROR(V257*100/V256,"")</f>
      </c>
    </row>
    <row r="258" spans="1:23" ht="37.5" customHeight="1">
      <c r="A258" s="311" t="s">
        <v>77</v>
      </c>
      <c r="B258" s="345"/>
      <c r="C258" s="346">
        <f>_xlfn.IFERROR(B258*100/B88+M88,"")</f>
      </c>
      <c r="D258" s="345"/>
      <c r="E258" s="346">
        <f>_xlfn.IFERROR(D258*100/C88+N88,"")</f>
      </c>
      <c r="F258" s="345"/>
      <c r="G258" s="346">
        <f>_xlfn.IFERROR(F258*100/D88+O88,"")</f>
      </c>
      <c r="H258" s="345"/>
      <c r="I258" s="346">
        <f>_xlfn.IFERROR(H258*100/E88+P88,"")</f>
      </c>
      <c r="J258" s="345"/>
      <c r="K258" s="346">
        <f>_xlfn.IFERROR(J258*100/F88+Q88,"")</f>
      </c>
      <c r="L258" s="345"/>
      <c r="M258" s="346">
        <f>_xlfn.IFERROR(L258*100/F88+R88,"")</f>
      </c>
      <c r="N258" s="345"/>
      <c r="O258" s="346">
        <f>_xlfn.IFERROR(N258*100/H88+S88,"")</f>
      </c>
      <c r="P258" s="345"/>
      <c r="Q258" s="346">
        <f>_xlfn.IFERROR(P258*100/I88+T88,"")</f>
      </c>
      <c r="R258" s="345"/>
      <c r="S258" s="346">
        <f>_xlfn.IFERROR(R258*100/J88+U88,"")</f>
      </c>
      <c r="T258" s="345"/>
      <c r="U258" s="346">
        <f>_xlfn.IFERROR(T258*100/K88+V88,"")</f>
      </c>
      <c r="V258" s="345"/>
      <c r="W258" s="346">
        <f>_xlfn.IFERROR(V258*100/L88+W88,"")</f>
      </c>
    </row>
    <row r="259" spans="1:23" ht="42" customHeight="1">
      <c r="A259" s="311" t="s">
        <v>78</v>
      </c>
      <c r="B259" s="345"/>
      <c r="C259" s="346">
        <f>_xlfn.IFERROR(B259*100/B88+M88,"")</f>
      </c>
      <c r="D259" s="345"/>
      <c r="E259" s="346">
        <f>_xlfn.IFERROR(D259*100/C88+N88,"")</f>
      </c>
      <c r="F259" s="345"/>
      <c r="G259" s="346">
        <f>_xlfn.IFERROR(F259*100/D88+O88,"")</f>
      </c>
      <c r="H259" s="345"/>
      <c r="I259" s="346">
        <f>_xlfn.IFERROR(H259*100/E88+P88,"")</f>
      </c>
      <c r="J259" s="345"/>
      <c r="K259" s="346">
        <f>_xlfn.IFERROR(J259*100/F88+Q88,"")</f>
      </c>
      <c r="L259" s="345"/>
      <c r="M259" s="346">
        <f>_xlfn.IFERROR(L259*100/G88+R88,"")</f>
      </c>
      <c r="N259" s="345"/>
      <c r="O259" s="346">
        <f>_xlfn.IFERROR(N259*100/H88+S88,"")</f>
      </c>
      <c r="P259" s="345"/>
      <c r="Q259" s="346">
        <f>_xlfn.IFERROR(P259*100/I88+T88,"")</f>
      </c>
      <c r="R259" s="345"/>
      <c r="S259" s="346">
        <f>_xlfn.IFERROR(R259*100/J88+U88,"")</f>
      </c>
      <c r="T259" s="345"/>
      <c r="U259" s="346">
        <f>_xlfn.IFERROR(T259*100/K88+V88,"")</f>
      </c>
      <c r="V259" s="345"/>
      <c r="W259" s="346">
        <f>_xlfn.IFERROR(V259*100/L88+W88,"")</f>
      </c>
    </row>
    <row r="260" spans="1:23" ht="22.5" customHeight="1">
      <c r="A260" s="311" t="s">
        <v>79</v>
      </c>
      <c r="B260" s="345"/>
      <c r="C260" s="346">
        <f>_xlfn.IFERROR(B260*100/M102,"")</f>
      </c>
      <c r="D260" s="345"/>
      <c r="E260" s="346">
        <f>_xlfn.IFERROR(D260*100/N102,"")</f>
      </c>
      <c r="F260" s="345"/>
      <c r="G260" s="346">
        <f>_xlfn.IFERROR(F260*100/O102,"")</f>
      </c>
      <c r="H260" s="345"/>
      <c r="I260" s="346">
        <f>_xlfn.IFERROR(H260*100/P102,"")</f>
      </c>
      <c r="J260" s="345"/>
      <c r="K260" s="346">
        <f>_xlfn.IFERROR(J260*100/Q102,"")</f>
      </c>
      <c r="L260" s="345"/>
      <c r="M260" s="346">
        <f>_xlfn.IFERROR(L260*100/R102,"")</f>
      </c>
      <c r="N260" s="345"/>
      <c r="O260" s="346">
        <f>_xlfn.IFERROR(N260*100/S102,"")</f>
      </c>
      <c r="P260" s="345"/>
      <c r="Q260" s="346">
        <f>_xlfn.IFERROR(P260*100/T102,"")</f>
      </c>
      <c r="R260" s="345"/>
      <c r="S260" s="346">
        <f>_xlfn.IFERROR(R260*100/U102,"")</f>
      </c>
      <c r="T260" s="345"/>
      <c r="U260" s="346">
        <f>_xlfn.IFERROR(T260*100/V102,"")</f>
      </c>
      <c r="V260" s="345"/>
      <c r="W260" s="346">
        <f>_xlfn.IFERROR(V260*100/W102,"")</f>
      </c>
    </row>
    <row r="261" spans="1:29" ht="29.25" customHeight="1">
      <c r="A261" s="182" t="s">
        <v>80</v>
      </c>
      <c r="B261" s="345"/>
      <c r="C261" s="348">
        <f>_xlfn.IFERROR(B261*100/(B44+M44),"")</f>
      </c>
      <c r="D261" s="345"/>
      <c r="E261" s="348">
        <f>_xlfn.IFERROR(D261*100/(C44+N44),"")</f>
      </c>
      <c r="F261" s="345"/>
      <c r="G261" s="348">
        <f>_xlfn.IFERROR(F261*100/(D44+O44),"")</f>
      </c>
      <c r="H261" s="345"/>
      <c r="I261" s="348">
        <f>_xlfn.IFERROR(H261*100/(E44+P44),"")</f>
      </c>
      <c r="J261" s="345"/>
      <c r="K261" s="348">
        <f>_xlfn.IFERROR(J261*100/(F44+Q44),"")</f>
      </c>
      <c r="L261" s="345"/>
      <c r="M261" s="348">
        <f>_xlfn.IFERROR(L261*100/(G44+R44),"")</f>
      </c>
      <c r="N261" s="345"/>
      <c r="O261" s="348">
        <f>_xlfn.IFERROR(N261*100/(H44+S44),"")</f>
      </c>
      <c r="P261" s="345"/>
      <c r="Q261" s="348">
        <f>_xlfn.IFERROR(P261*100/(I44+T44),"")</f>
      </c>
      <c r="R261" s="345"/>
      <c r="S261" s="348">
        <f>_xlfn.IFERROR(R261*100/(J44+U44),"")</f>
      </c>
      <c r="T261" s="345"/>
      <c r="U261" s="348">
        <f>_xlfn.IFERROR(T261*100/(K44+V44),"")</f>
      </c>
      <c r="V261" s="345"/>
      <c r="W261" s="348">
        <f>_xlfn.IFERROR(V261*100/(L44+W44),"")</f>
      </c>
      <c r="X261" s="349"/>
      <c r="Y261" s="350"/>
      <c r="Z261" s="350"/>
      <c r="AA261" s="350"/>
      <c r="AB261" s="350"/>
      <c r="AC261" s="350"/>
    </row>
    <row r="262" spans="1:29" ht="30" customHeight="1">
      <c r="A262" s="351" t="s">
        <v>81</v>
      </c>
      <c r="B262" s="345"/>
      <c r="C262" s="346">
        <f>_xlfn.IFERROR(B262*100/(B88+M88),"")</f>
      </c>
      <c r="D262" s="345"/>
      <c r="E262" s="348">
        <f>_xlfn.IFERROR(D262*100/(C88+N88),"")</f>
      </c>
      <c r="F262" s="345"/>
      <c r="G262" s="348">
        <f>_xlfn.IFERROR(F262*100/(D88+O88),"")</f>
      </c>
      <c r="H262" s="345"/>
      <c r="I262" s="348">
        <f>_xlfn.IFERROR(H262*100/(E88+P88),"")</f>
      </c>
      <c r="J262" s="345"/>
      <c r="K262" s="348">
        <f>_xlfn.IFERROR(J262*100/(F88+Q88),"")</f>
      </c>
      <c r="L262" s="345"/>
      <c r="M262" s="348">
        <f>_xlfn.IFERROR(L262*100/(G88+R88),"")</f>
      </c>
      <c r="N262" s="345"/>
      <c r="O262" s="348">
        <f>_xlfn.IFERROR(N262*100/(H88+S88),"")</f>
      </c>
      <c r="P262" s="345"/>
      <c r="Q262" s="348">
        <f>_xlfn.IFERROR(P262*100/(I88+T88),"")</f>
      </c>
      <c r="R262" s="345"/>
      <c r="S262" s="348">
        <f>_xlfn.IFERROR(R262*100/(J88+U88),"")</f>
      </c>
      <c r="T262" s="345"/>
      <c r="U262" s="348">
        <f>_xlfn.IFERROR(T262*100/(K88+V88),"")</f>
      </c>
      <c r="V262" s="345"/>
      <c r="W262" s="348">
        <f>_xlfn.IFERROR(V262*100/(L88+W88),"")</f>
      </c>
      <c r="X262" s="349"/>
      <c r="Y262" s="350"/>
      <c r="Z262" s="350"/>
      <c r="AA262" s="350"/>
      <c r="AB262" s="350"/>
      <c r="AC262" s="350"/>
    </row>
    <row r="263" spans="1:29" ht="19.5" customHeight="1">
      <c r="A263" s="352" t="s">
        <v>160</v>
      </c>
      <c r="B263" s="353"/>
      <c r="C263" s="230"/>
      <c r="D263" s="353"/>
      <c r="E263" s="230"/>
      <c r="F263" s="353"/>
      <c r="G263" s="230"/>
      <c r="H263" s="353"/>
      <c r="I263" s="230"/>
      <c r="J263" s="353"/>
      <c r="K263" s="230"/>
      <c r="L263" s="353"/>
      <c r="M263" s="230"/>
      <c r="N263" s="353"/>
      <c r="O263" s="230"/>
      <c r="P263" s="353"/>
      <c r="Q263" s="230"/>
      <c r="R263" s="353"/>
      <c r="S263" s="230"/>
      <c r="T263" s="353"/>
      <c r="U263" s="230"/>
      <c r="V263" s="353"/>
      <c r="W263" s="230"/>
      <c r="X263" s="349"/>
      <c r="Y263" s="350"/>
      <c r="Z263" s="350"/>
      <c r="AA263" s="350"/>
      <c r="AB263" s="350"/>
      <c r="AC263" s="350"/>
    </row>
    <row r="264" spans="1:29" s="261" customFormat="1" ht="12.75" customHeight="1">
      <c r="A264" s="709" t="s">
        <v>288</v>
      </c>
      <c r="B264" s="709"/>
      <c r="C264" s="709"/>
      <c r="D264" s="709"/>
      <c r="E264" s="709"/>
      <c r="F264" s="709"/>
      <c r="G264" s="709"/>
      <c r="H264" s="709"/>
      <c r="I264" s="709"/>
      <c r="J264" s="709"/>
      <c r="K264" s="709"/>
      <c r="L264" s="709"/>
      <c r="M264" s="709"/>
      <c r="N264" s="709"/>
      <c r="O264" s="709"/>
      <c r="P264" s="709"/>
      <c r="Q264" s="709"/>
      <c r="R264" s="709"/>
      <c r="S264" s="709"/>
      <c r="T264" s="709"/>
      <c r="U264" s="709"/>
      <c r="V264" s="709"/>
      <c r="W264" s="709"/>
      <c r="X264" s="354"/>
      <c r="Y264" s="354"/>
      <c r="Z264" s="354"/>
      <c r="AA264" s="354"/>
      <c r="AB264" s="354"/>
      <c r="AC264" s="355"/>
    </row>
    <row r="265" spans="1:28" ht="28.5" customHeight="1">
      <c r="A265" s="705" t="s">
        <v>161</v>
      </c>
      <c r="B265" s="705"/>
      <c r="C265" s="705"/>
      <c r="D265" s="705"/>
      <c r="E265" s="705"/>
      <c r="F265" s="705"/>
      <c r="G265" s="705"/>
      <c r="H265" s="705"/>
      <c r="I265" s="705"/>
      <c r="J265" s="705"/>
      <c r="K265" s="705"/>
      <c r="L265" s="705"/>
      <c r="M265" s="705"/>
      <c r="N265" s="705"/>
      <c r="O265" s="705"/>
      <c r="P265" s="705"/>
      <c r="Q265" s="705"/>
      <c r="R265" s="705"/>
      <c r="S265" s="705"/>
      <c r="T265" s="705"/>
      <c r="U265" s="705"/>
      <c r="V265" s="705"/>
      <c r="W265" s="705"/>
      <c r="X265" s="354"/>
      <c r="Y265" s="354"/>
      <c r="Z265" s="354"/>
      <c r="AA265" s="354"/>
      <c r="AB265" s="354"/>
    </row>
    <row r="266" spans="1:18" ht="16.5">
      <c r="A266" s="192" t="s">
        <v>11</v>
      </c>
      <c r="B266" s="356"/>
      <c r="C266" s="233"/>
      <c r="D266" s="233"/>
      <c r="E266" s="233"/>
      <c r="F266" s="233"/>
      <c r="G266" s="233"/>
      <c r="H266" s="233"/>
      <c r="I266" s="233"/>
      <c r="J266" s="233"/>
      <c r="K266" s="233"/>
      <c r="L266" s="233"/>
      <c r="M266" s="233"/>
      <c r="N266" s="233"/>
      <c r="O266" s="233"/>
      <c r="P266" s="233"/>
      <c r="Q266" s="233"/>
      <c r="R266" s="233"/>
    </row>
    <row r="267" spans="1:18" ht="16.5">
      <c r="A267" s="192"/>
      <c r="B267" s="356"/>
      <c r="C267" s="233"/>
      <c r="D267" s="233"/>
      <c r="E267" s="233"/>
      <c r="F267" s="233"/>
      <c r="G267" s="233"/>
      <c r="H267" s="233"/>
      <c r="I267" s="233"/>
      <c r="J267" s="233"/>
      <c r="K267" s="233"/>
      <c r="L267" s="233"/>
      <c r="M267" s="233"/>
      <c r="N267" s="233"/>
      <c r="O267" s="233"/>
      <c r="P267" s="233"/>
      <c r="Q267" s="233"/>
      <c r="R267" s="233"/>
    </row>
    <row r="268" spans="1:31" s="267" customFormat="1" ht="16.5">
      <c r="A268" s="598" t="s">
        <v>82</v>
      </c>
      <c r="B268" s="599"/>
      <c r="C268" s="599"/>
      <c r="D268" s="599"/>
      <c r="E268" s="599"/>
      <c r="F268" s="599"/>
      <c r="G268" s="599"/>
      <c r="H268" s="599"/>
      <c r="I268" s="599"/>
      <c r="J268" s="599"/>
      <c r="K268" s="599"/>
      <c r="L268" s="599"/>
      <c r="M268" s="599"/>
      <c r="N268" s="599"/>
      <c r="O268" s="599"/>
      <c r="P268" s="599"/>
      <c r="Q268" s="599"/>
      <c r="R268" s="599"/>
      <c r="S268" s="599"/>
      <c r="T268" s="599"/>
      <c r="U268" s="599"/>
      <c r="V268" s="599"/>
      <c r="W268" s="600"/>
      <c r="AE268" s="193"/>
    </row>
    <row r="269" spans="1:31" s="267" customFormat="1" ht="16.5">
      <c r="A269" s="594" t="s">
        <v>48</v>
      </c>
      <c r="B269" s="588">
        <v>2006</v>
      </c>
      <c r="C269" s="590"/>
      <c r="D269" s="588">
        <v>2007</v>
      </c>
      <c r="E269" s="590"/>
      <c r="F269" s="588">
        <v>2008</v>
      </c>
      <c r="G269" s="590"/>
      <c r="H269" s="588">
        <v>2009</v>
      </c>
      <c r="I269" s="590"/>
      <c r="J269" s="588">
        <v>2010</v>
      </c>
      <c r="K269" s="590"/>
      <c r="L269" s="588">
        <v>2011</v>
      </c>
      <c r="M269" s="590"/>
      <c r="N269" s="588">
        <v>2012</v>
      </c>
      <c r="O269" s="589"/>
      <c r="P269" s="599"/>
      <c r="Q269" s="600"/>
      <c r="R269" s="588">
        <v>2013</v>
      </c>
      <c r="S269" s="590"/>
      <c r="T269" s="588">
        <v>2014</v>
      </c>
      <c r="U269" s="590"/>
      <c r="V269" s="588">
        <v>2015</v>
      </c>
      <c r="W269" s="590"/>
      <c r="AE269" s="193"/>
    </row>
    <row r="270" spans="1:31" s="267" customFormat="1" ht="16.5">
      <c r="A270" s="595"/>
      <c r="B270" s="591"/>
      <c r="C270" s="593"/>
      <c r="D270" s="591"/>
      <c r="E270" s="593"/>
      <c r="F270" s="491"/>
      <c r="G270" s="492"/>
      <c r="H270" s="591"/>
      <c r="I270" s="593"/>
      <c r="J270" s="591"/>
      <c r="K270" s="593"/>
      <c r="L270" s="591"/>
      <c r="M270" s="593"/>
      <c r="N270" s="598" t="s">
        <v>0</v>
      </c>
      <c r="O270" s="600"/>
      <c r="P270" s="598" t="s">
        <v>5</v>
      </c>
      <c r="Q270" s="600"/>
      <c r="R270" s="491"/>
      <c r="S270" s="492"/>
      <c r="T270" s="491"/>
      <c r="U270" s="492"/>
      <c r="V270" s="491"/>
      <c r="W270" s="492"/>
      <c r="AE270" s="193"/>
    </row>
    <row r="271" spans="1:31" s="267" customFormat="1" ht="16.5">
      <c r="A271" s="595"/>
      <c r="B271" s="357" t="s">
        <v>66</v>
      </c>
      <c r="C271" s="357" t="s">
        <v>49</v>
      </c>
      <c r="D271" s="357" t="s">
        <v>66</v>
      </c>
      <c r="E271" s="357" t="s">
        <v>49</v>
      </c>
      <c r="F271" s="357" t="s">
        <v>66</v>
      </c>
      <c r="G271" s="357" t="s">
        <v>49</v>
      </c>
      <c r="H271" s="357" t="s">
        <v>66</v>
      </c>
      <c r="I271" s="357" t="s">
        <v>49</v>
      </c>
      <c r="J271" s="357" t="s">
        <v>66</v>
      </c>
      <c r="K271" s="357" t="s">
        <v>49</v>
      </c>
      <c r="L271" s="357" t="s">
        <v>66</v>
      </c>
      <c r="M271" s="357" t="s">
        <v>49</v>
      </c>
      <c r="N271" s="358" t="s">
        <v>66</v>
      </c>
      <c r="O271" s="358" t="s">
        <v>49</v>
      </c>
      <c r="P271" s="357" t="s">
        <v>66</v>
      </c>
      <c r="Q271" s="357" t="s">
        <v>49</v>
      </c>
      <c r="R271" s="357" t="s">
        <v>66</v>
      </c>
      <c r="S271" s="357" t="s">
        <v>49</v>
      </c>
      <c r="T271" s="357" t="s">
        <v>66</v>
      </c>
      <c r="U271" s="357" t="s">
        <v>49</v>
      </c>
      <c r="V271" s="357" t="s">
        <v>66</v>
      </c>
      <c r="W271" s="357" t="s">
        <v>49</v>
      </c>
      <c r="AE271" s="193"/>
    </row>
    <row r="272" spans="1:31" s="267" customFormat="1" ht="36" customHeight="1">
      <c r="A272" s="359" t="s">
        <v>83</v>
      </c>
      <c r="B272" s="169"/>
      <c r="C272" s="360">
        <f>IF(B272=0,"",B272*100/M44)</f>
      </c>
      <c r="D272" s="361"/>
      <c r="E272" s="360">
        <f>IF(D272=0,"",D272*100/N44)</f>
      </c>
      <c r="F272" s="361"/>
      <c r="G272" s="360">
        <f>IF(F272=0,"",F272*100/O44)</f>
      </c>
      <c r="H272" s="361"/>
      <c r="I272" s="360">
        <f>IF(H272=0,"",H272*100/P44)</f>
      </c>
      <c r="J272" s="361"/>
      <c r="K272" s="360">
        <f>IF(J272=0,"",J272*100/Q44)</f>
      </c>
      <c r="L272" s="361"/>
      <c r="M272" s="360">
        <f>IF(L272=0,"",L272*100/R44)</f>
      </c>
      <c r="N272" s="362"/>
      <c r="O272" s="360">
        <f>IF(N272=0,"",N272*100/S44)</f>
      </c>
      <c r="P272" s="361"/>
      <c r="Q272" s="360">
        <f>IF(P272=0,"",P272*100/T44)</f>
      </c>
      <c r="R272" s="361"/>
      <c r="S272" s="360">
        <f>IF(R272=0,"",R272*100/U44)</f>
      </c>
      <c r="T272" s="361"/>
      <c r="U272" s="360">
        <f>IF(T272=0,"",T272*100/V44)</f>
      </c>
      <c r="V272" s="361"/>
      <c r="W272" s="363">
        <f>IF(V272=0,"",V272*100/W44)</f>
      </c>
      <c r="X272" s="364"/>
      <c r="Y272" s="364"/>
      <c r="Z272" s="364"/>
      <c r="AA272" s="364"/>
      <c r="AB272" s="364"/>
      <c r="AC272" s="364"/>
      <c r="AE272" s="193"/>
    </row>
    <row r="273" spans="1:31" s="267" customFormat="1" ht="25.5" customHeight="1">
      <c r="A273" s="351" t="s">
        <v>84</v>
      </c>
      <c r="B273" s="175"/>
      <c r="C273" s="322"/>
      <c r="D273" s="322"/>
      <c r="E273" s="322"/>
      <c r="F273" s="322"/>
      <c r="G273" s="322"/>
      <c r="H273" s="322"/>
      <c r="I273" s="322"/>
      <c r="J273" s="322"/>
      <c r="K273" s="322"/>
      <c r="L273" s="322"/>
      <c r="M273" s="322"/>
      <c r="N273" s="322"/>
      <c r="O273" s="322"/>
      <c r="P273" s="322"/>
      <c r="Q273" s="322"/>
      <c r="R273" s="322"/>
      <c r="S273" s="322"/>
      <c r="T273" s="322"/>
      <c r="U273" s="322"/>
      <c r="V273" s="322"/>
      <c r="W273" s="365"/>
      <c r="X273" s="364"/>
      <c r="Y273" s="364"/>
      <c r="Z273" s="364"/>
      <c r="AA273" s="364"/>
      <c r="AB273" s="364"/>
      <c r="AC273" s="364"/>
      <c r="AE273" s="193"/>
    </row>
    <row r="274" spans="1:31" s="267" customFormat="1" ht="39" customHeight="1">
      <c r="A274" s="351" t="s">
        <v>85</v>
      </c>
      <c r="B274" s="175"/>
      <c r="C274" s="323">
        <f>IF(B274=0,"",B274*100/B273)</f>
      </c>
      <c r="D274" s="366"/>
      <c r="E274" s="323">
        <f>IF(D274=0,"",D274*100/D273)</f>
      </c>
      <c r="F274" s="366"/>
      <c r="G274" s="323">
        <f>IF(F274=0,"",F274*100/F273)</f>
      </c>
      <c r="H274" s="366"/>
      <c r="I274" s="323">
        <f>IF(H274=0,"",H274*100/H273)</f>
      </c>
      <c r="J274" s="366"/>
      <c r="K274" s="323">
        <f>IF(J274=0,"",J274*100/J273)</f>
      </c>
      <c r="L274" s="366"/>
      <c r="M274" s="323">
        <f>IF(L274=0,"",L274*100/L273)</f>
      </c>
      <c r="N274" s="367"/>
      <c r="O274" s="323">
        <f>IF(N274=0,"",N274*100/N273)</f>
      </c>
      <c r="P274" s="366"/>
      <c r="Q274" s="323">
        <f>IF(P274=0,"",P274*100/P273)</f>
      </c>
      <c r="R274" s="366"/>
      <c r="S274" s="323">
        <f>IF(R274=0,"",R274*100/R273)</f>
      </c>
      <c r="T274" s="366"/>
      <c r="U274" s="323">
        <f>IF(T274=0,"",T274*100/T273)</f>
      </c>
      <c r="V274" s="366"/>
      <c r="W274" s="325">
        <f>IF(V274=0,"",V274*100/V273)</f>
      </c>
      <c r="X274" s="364"/>
      <c r="Y274" s="364"/>
      <c r="Z274" s="364"/>
      <c r="AA274" s="364"/>
      <c r="AB274" s="364"/>
      <c r="AC274" s="364"/>
      <c r="AE274" s="193"/>
    </row>
    <row r="275" spans="1:31" s="267" customFormat="1" ht="56.25" customHeight="1">
      <c r="A275" s="311" t="s">
        <v>86</v>
      </c>
      <c r="B275" s="175"/>
      <c r="C275" s="323">
        <f>+_xlfn.IFERROR(B275*100/B274,"")</f>
      </c>
      <c r="D275" s="366"/>
      <c r="E275" s="323">
        <f>+_xlfn.IFERROR(D275*100/D274,"")</f>
      </c>
      <c r="F275" s="366"/>
      <c r="G275" s="323">
        <f>+_xlfn.IFERROR(F275*100/F274,"")</f>
      </c>
      <c r="H275" s="366"/>
      <c r="I275" s="323">
        <f>+_xlfn.IFERROR(H275*100/H274,"")</f>
      </c>
      <c r="J275" s="366"/>
      <c r="K275" s="323">
        <f>+_xlfn.IFERROR(J275*100/J274,"")</f>
      </c>
      <c r="L275" s="366"/>
      <c r="M275" s="323">
        <f>+_xlfn.IFERROR(L275*100/L274,"")</f>
      </c>
      <c r="N275" s="367"/>
      <c r="O275" s="323">
        <f>+_xlfn.IFERROR(N275*100/N274,"")</f>
      </c>
      <c r="P275" s="366"/>
      <c r="Q275" s="323">
        <f>+_xlfn.IFERROR(P275*100/P274,"")</f>
      </c>
      <c r="R275" s="366"/>
      <c r="S275" s="323">
        <f>+_xlfn.IFERROR(R275*100/R274,"")</f>
      </c>
      <c r="T275" s="366"/>
      <c r="U275" s="323">
        <f>+_xlfn.IFERROR(T275*100/T274,"")</f>
      </c>
      <c r="V275" s="366"/>
      <c r="W275" s="325">
        <f>+_xlfn.IFERROR(V275*100/V274,"")</f>
      </c>
      <c r="X275" s="364"/>
      <c r="Y275" s="364"/>
      <c r="Z275" s="364"/>
      <c r="AA275" s="364"/>
      <c r="AB275" s="364"/>
      <c r="AC275" s="364"/>
      <c r="AE275" s="193"/>
    </row>
    <row r="276" spans="1:31" s="267" customFormat="1" ht="54.75" customHeight="1">
      <c r="A276" s="311" t="s">
        <v>87</v>
      </c>
      <c r="B276" s="175"/>
      <c r="C276" s="323">
        <f>+_xlfn.IFERROR(B276*100/B274,"")</f>
      </c>
      <c r="D276" s="366"/>
      <c r="E276" s="323">
        <f>+_xlfn.IFERROR(D276*100/D274,"")</f>
      </c>
      <c r="F276" s="366"/>
      <c r="G276" s="323">
        <f>+_xlfn.IFERROR(F276*100/F274,"")</f>
      </c>
      <c r="H276" s="366"/>
      <c r="I276" s="323">
        <f>+_xlfn.IFERROR(H276*100/H274,"")</f>
      </c>
      <c r="J276" s="366"/>
      <c r="K276" s="323">
        <f>+_xlfn.IFERROR(J276*100/J274,"")</f>
      </c>
      <c r="L276" s="366"/>
      <c r="M276" s="323">
        <f>+_xlfn.IFERROR(L276*100/L274,"")</f>
      </c>
      <c r="N276" s="367"/>
      <c r="O276" s="323">
        <f>+_xlfn.IFERROR(N276*100/N274,"")</f>
      </c>
      <c r="P276" s="366"/>
      <c r="Q276" s="323">
        <f>+_xlfn.IFERROR(P276*100/P274,"")</f>
      </c>
      <c r="R276" s="366">
        <f>+_xlfn.IFERROR(Q276*100/Q274,"")</f>
      </c>
      <c r="S276" s="323">
        <f>+_xlfn.IFERROR(R276*100/R274,"")</f>
      </c>
      <c r="T276" s="366">
        <f>+_xlfn.IFERROR(S276*100/S274,"")</f>
      </c>
      <c r="U276" s="323">
        <f>+_xlfn.IFERROR(T276*100/T274,"")</f>
      </c>
      <c r="V276" s="366"/>
      <c r="W276" s="325">
        <f>+_xlfn.IFERROR(V276*100/V274,"")</f>
      </c>
      <c r="X276" s="364"/>
      <c r="Y276" s="364"/>
      <c r="Z276" s="364"/>
      <c r="AA276" s="364"/>
      <c r="AB276" s="364"/>
      <c r="AC276" s="364"/>
      <c r="AE276" s="193"/>
    </row>
    <row r="277" spans="1:31" s="267" customFormat="1" ht="37.5" customHeight="1">
      <c r="A277" s="351" t="s">
        <v>88</v>
      </c>
      <c r="B277" s="175"/>
      <c r="C277" s="323">
        <f>IF(B277=0,"",B277*100/B44)</f>
      </c>
      <c r="D277" s="366"/>
      <c r="E277" s="323">
        <f>IF(D277=0,"",D277*100/C44)</f>
      </c>
      <c r="F277" s="366"/>
      <c r="G277" s="323">
        <f>IF(F277=0,"",F277*100/D44)</f>
      </c>
      <c r="H277" s="366"/>
      <c r="I277" s="323">
        <f>IF(H277=0,"",H277*100/E44)</f>
      </c>
      <c r="J277" s="366"/>
      <c r="K277" s="323">
        <f>IF(J277=0,"",J277*100/F44)</f>
      </c>
      <c r="L277" s="366"/>
      <c r="M277" s="323">
        <f>IF(L277=0,"",L277*100/G44)</f>
      </c>
      <c r="N277" s="367"/>
      <c r="O277" s="323">
        <f>IF(N277=0,"",N277*100/H44)</f>
      </c>
      <c r="P277" s="366"/>
      <c r="Q277" s="323">
        <f>IF(P277=0,"",P277*100/I44)</f>
      </c>
      <c r="R277" s="366"/>
      <c r="S277" s="323">
        <f>IF(R277=0,"",R277*100/J44)</f>
      </c>
      <c r="T277" s="366"/>
      <c r="U277" s="323">
        <f>IF(T277=0,"",T277*100/K44)</f>
      </c>
      <c r="V277" s="366"/>
      <c r="W277" s="325">
        <f>IF(V277=0,"",V277*100/L44)</f>
      </c>
      <c r="X277" s="364"/>
      <c r="Y277" s="364"/>
      <c r="Z277" s="364"/>
      <c r="AA277" s="364"/>
      <c r="AB277" s="364"/>
      <c r="AC277" s="364"/>
      <c r="AE277" s="193"/>
    </row>
    <row r="278" spans="1:31" s="267" customFormat="1" ht="30" customHeight="1">
      <c r="A278" s="351" t="s">
        <v>89</v>
      </c>
      <c r="B278" s="175"/>
      <c r="C278" s="322"/>
      <c r="D278" s="322"/>
      <c r="E278" s="322"/>
      <c r="F278" s="322"/>
      <c r="G278" s="322"/>
      <c r="H278" s="322"/>
      <c r="I278" s="322"/>
      <c r="J278" s="322"/>
      <c r="K278" s="322"/>
      <c r="L278" s="322"/>
      <c r="M278" s="322"/>
      <c r="N278" s="322"/>
      <c r="O278" s="322"/>
      <c r="P278" s="322"/>
      <c r="Q278" s="322"/>
      <c r="R278" s="322"/>
      <c r="S278" s="213"/>
      <c r="T278" s="322"/>
      <c r="U278" s="322"/>
      <c r="V278" s="322"/>
      <c r="W278" s="365"/>
      <c r="X278" s="364"/>
      <c r="Y278" s="364"/>
      <c r="Z278" s="364"/>
      <c r="AA278" s="364"/>
      <c r="AB278" s="364"/>
      <c r="AC278" s="364"/>
      <c r="AE278" s="193"/>
    </row>
    <row r="279" spans="1:31" s="267" customFormat="1" ht="32.25" customHeight="1">
      <c r="A279" s="351" t="s">
        <v>90</v>
      </c>
      <c r="B279" s="175"/>
      <c r="C279" s="323">
        <f>IF(B279=0,"",B279*100/B278)</f>
      </c>
      <c r="D279" s="366"/>
      <c r="E279" s="323">
        <f>IF(D279=0,"",D279*100/D278)</f>
      </c>
      <c r="F279" s="366"/>
      <c r="G279" s="323">
        <f>IF(F279=0,"",F279*100/F278)</f>
      </c>
      <c r="H279" s="366"/>
      <c r="I279" s="323">
        <f>IF(H279=0,"",H279*100/H278)</f>
      </c>
      <c r="J279" s="366"/>
      <c r="K279" s="323">
        <f>IF(J279=0,"",J279*100/J278)</f>
      </c>
      <c r="L279" s="366"/>
      <c r="M279" s="323">
        <f>IF(L279=0,"",L279*100/L278)</f>
      </c>
      <c r="N279" s="367"/>
      <c r="O279" s="323">
        <f>IF(N279=0,"",N279*100/N278)</f>
      </c>
      <c r="P279" s="366"/>
      <c r="Q279" s="323">
        <f>IF(P279=0,"",P279*100/P278)</f>
      </c>
      <c r="R279" s="366"/>
      <c r="S279" s="323">
        <f>IF(R279=0,"",R279*100/R278)</f>
      </c>
      <c r="T279" s="366"/>
      <c r="U279" s="323">
        <f>IF(T279=0,"",T279*100/T278)</f>
      </c>
      <c r="V279" s="366"/>
      <c r="W279" s="325">
        <f>IF(V279=0,"",V279*100/V278)</f>
      </c>
      <c r="X279" s="364"/>
      <c r="Y279" s="364"/>
      <c r="Z279" s="364"/>
      <c r="AA279" s="364"/>
      <c r="AB279" s="364"/>
      <c r="AC279" s="364"/>
      <c r="AE279" s="193"/>
    </row>
    <row r="280" spans="1:31" s="267" customFormat="1" ht="53.25" customHeight="1">
      <c r="A280" s="311" t="s">
        <v>91</v>
      </c>
      <c r="B280" s="175"/>
      <c r="C280" s="323">
        <f>+_xlfn.IFERROR(B280*100/B279,"")</f>
      </c>
      <c r="D280" s="366"/>
      <c r="E280" s="323">
        <f>+_xlfn.IFERROR(D280*100/D279,"")</f>
      </c>
      <c r="F280" s="366"/>
      <c r="G280" s="323">
        <f>+_xlfn.IFERROR(F280*100/F279,"")</f>
      </c>
      <c r="H280" s="366"/>
      <c r="I280" s="323">
        <f>+_xlfn.IFERROR(H280*100/H279,"")</f>
      </c>
      <c r="J280" s="366"/>
      <c r="K280" s="323">
        <f>+_xlfn.IFERROR(J280*100/J279,"")</f>
      </c>
      <c r="L280" s="366"/>
      <c r="M280" s="323">
        <f>+_xlfn.IFERROR(L280*100/L279,"")</f>
      </c>
      <c r="N280" s="367"/>
      <c r="O280" s="323">
        <f>+_xlfn.IFERROR(N280*100/N279,"")</f>
      </c>
      <c r="P280" s="366"/>
      <c r="Q280" s="323">
        <f>+_xlfn.IFERROR(P280*100/P279,"")</f>
      </c>
      <c r="R280" s="366"/>
      <c r="S280" s="323">
        <f>+_xlfn.IFERROR(R280*100/R279,"")</f>
      </c>
      <c r="T280" s="366"/>
      <c r="U280" s="323">
        <f>+_xlfn.IFERROR(T280*100/T279,"")</f>
      </c>
      <c r="V280" s="366"/>
      <c r="W280" s="325">
        <f>+_xlfn.IFERROR(V280*100/V279,"")</f>
      </c>
      <c r="X280" s="364"/>
      <c r="Y280" s="364"/>
      <c r="Z280" s="364"/>
      <c r="AA280" s="364"/>
      <c r="AB280" s="364"/>
      <c r="AC280" s="364"/>
      <c r="AE280" s="193"/>
    </row>
    <row r="281" spans="1:31" s="267" customFormat="1" ht="52.5" customHeight="1">
      <c r="A281" s="311" t="s">
        <v>92</v>
      </c>
      <c r="B281" s="175"/>
      <c r="C281" s="323">
        <f>+_xlfn.IFERROR(B281*100/B279,"")</f>
      </c>
      <c r="D281" s="366"/>
      <c r="E281" s="323">
        <f>+_xlfn.IFERROR(D281*100/D279,"")</f>
      </c>
      <c r="F281" s="366"/>
      <c r="G281" s="323">
        <f>+_xlfn.IFERROR(F281*100/F279,"")</f>
      </c>
      <c r="H281" s="366"/>
      <c r="I281" s="323">
        <f>+_xlfn.IFERROR(H281*100/H279,"")</f>
      </c>
      <c r="J281" s="366"/>
      <c r="K281" s="323">
        <f>+_xlfn.IFERROR(J281*100/J279,"")</f>
      </c>
      <c r="L281" s="366"/>
      <c r="M281" s="323">
        <f>+_xlfn.IFERROR(L281*100/L279,"")</f>
      </c>
      <c r="N281" s="367"/>
      <c r="O281" s="323">
        <f>+_xlfn.IFERROR(N281*100/N279,"")</f>
      </c>
      <c r="P281" s="366"/>
      <c r="Q281" s="323">
        <f>+_xlfn.IFERROR(P281*100/P279,"")</f>
      </c>
      <c r="R281" s="366">
        <f>+_xlfn.IFERROR(Q281*100/Q279,"")</f>
      </c>
      <c r="S281" s="323">
        <f>+_xlfn.IFERROR(R281*100/R279,"")</f>
      </c>
      <c r="T281" s="366">
        <f>+_xlfn.IFERROR(S281*100/S279,"")</f>
      </c>
      <c r="U281" s="323">
        <f>+_xlfn.IFERROR(T281*100/T279,"")</f>
      </c>
      <c r="V281" s="366"/>
      <c r="W281" s="325">
        <f>+_xlfn.IFERROR(V281*100/V279,"")</f>
      </c>
      <c r="X281" s="364"/>
      <c r="Y281" s="364"/>
      <c r="Z281" s="364"/>
      <c r="AA281" s="364"/>
      <c r="AB281" s="364"/>
      <c r="AC281" s="364"/>
      <c r="AE281" s="193"/>
    </row>
    <row r="282" spans="1:31" s="267" customFormat="1" ht="34.5" customHeight="1">
      <c r="A282" s="311" t="s">
        <v>273</v>
      </c>
      <c r="B282" s="694"/>
      <c r="C282" s="695"/>
      <c r="D282" s="695"/>
      <c r="E282" s="695"/>
      <c r="F282" s="695"/>
      <c r="G282" s="695"/>
      <c r="H282" s="695"/>
      <c r="I282" s="695"/>
      <c r="J282" s="695"/>
      <c r="K282" s="696"/>
      <c r="L282" s="366"/>
      <c r="M282" s="323">
        <f>+_xlfn.IFERROR(L282*100/R44,"")</f>
      </c>
      <c r="N282" s="367"/>
      <c r="O282" s="323">
        <f>+_xlfn.IFERROR(N282*100/S44,"")</f>
      </c>
      <c r="P282" s="366"/>
      <c r="Q282" s="323">
        <f>+_xlfn.IFERROR(P282*100/T44,"")</f>
      </c>
      <c r="R282" s="366"/>
      <c r="S282" s="323">
        <f>+_xlfn.IFERROR(R282*100/U44,"")</f>
      </c>
      <c r="T282" s="366"/>
      <c r="U282" s="323">
        <f>+_xlfn.IFERROR(T282*100/V44,"")</f>
      </c>
      <c r="V282" s="366"/>
      <c r="W282" s="325">
        <f>+_xlfn.IFERROR(V282*100/W44,"")</f>
      </c>
      <c r="X282" s="364"/>
      <c r="Y282" s="364"/>
      <c r="Z282" s="364"/>
      <c r="AA282" s="364"/>
      <c r="AB282" s="364"/>
      <c r="AC282" s="364"/>
      <c r="AE282" s="193"/>
    </row>
    <row r="283" spans="1:31" s="267" customFormat="1" ht="34.5" customHeight="1">
      <c r="A283" s="311" t="s">
        <v>274</v>
      </c>
      <c r="B283" s="697"/>
      <c r="C283" s="698"/>
      <c r="D283" s="698"/>
      <c r="E283" s="698"/>
      <c r="F283" s="698"/>
      <c r="G283" s="698"/>
      <c r="H283" s="698"/>
      <c r="I283" s="698"/>
      <c r="J283" s="698"/>
      <c r="K283" s="699"/>
      <c r="L283" s="366"/>
      <c r="M283" s="323">
        <f>+_xlfn.IFERROR(L283*100/R44,"")</f>
      </c>
      <c r="N283" s="367"/>
      <c r="O283" s="323">
        <f>+_xlfn.IFERROR(N283*100/S44,"")</f>
      </c>
      <c r="P283" s="366"/>
      <c r="Q283" s="323">
        <f>+_xlfn.IFERROR(P283*100/T44,"")</f>
      </c>
      <c r="R283" s="366"/>
      <c r="S283" s="323">
        <f>+_xlfn.IFERROR(R283*100/U44,"")</f>
      </c>
      <c r="T283" s="366"/>
      <c r="U283" s="323">
        <f>+_xlfn.IFERROR(T283*100/V44,"")</f>
      </c>
      <c r="V283" s="366"/>
      <c r="W283" s="325">
        <f>+_xlfn.IFERROR(V283*100/W44,"")</f>
      </c>
      <c r="X283" s="364"/>
      <c r="Y283" s="364"/>
      <c r="Z283" s="364"/>
      <c r="AA283" s="364"/>
      <c r="AB283" s="364"/>
      <c r="AC283" s="364"/>
      <c r="AE283" s="193"/>
    </row>
    <row r="284" spans="1:31" s="267" customFormat="1" ht="39" customHeight="1">
      <c r="A284" s="311" t="s">
        <v>315</v>
      </c>
      <c r="B284" s="175"/>
      <c r="C284" s="323">
        <f>_xlfn.IFERROR(B284*100/B44+M44,"")</f>
      </c>
      <c r="D284" s="366"/>
      <c r="E284" s="323">
        <f>_xlfn.IFERROR(D284*100/C44+N44,"")</f>
      </c>
      <c r="F284" s="366"/>
      <c r="G284" s="323">
        <f>_xlfn.IFERROR(F284*100/D44+O44,"")</f>
      </c>
      <c r="H284" s="366"/>
      <c r="I284" s="323">
        <f>_xlfn.IFERROR(H284*100/E44+P44,"")</f>
      </c>
      <c r="J284" s="366"/>
      <c r="K284" s="323">
        <f>_xlfn.IFERROR(J284*100/F44+Q44,"")</f>
      </c>
      <c r="L284" s="366"/>
      <c r="M284" s="323">
        <f>_xlfn.IFERROR(L284*100/G44+R44,"")</f>
      </c>
      <c r="N284" s="367"/>
      <c r="O284" s="323">
        <f>_xlfn.IFERROR(N284*100/H44+S44,"")</f>
      </c>
      <c r="P284" s="366"/>
      <c r="Q284" s="323">
        <f>_xlfn.IFERROR(P284*100/T44+I44,"")</f>
      </c>
      <c r="R284" s="366"/>
      <c r="S284" s="323">
        <f>_xlfn.IFERROR(R284*100/J44+U44,"")</f>
      </c>
      <c r="T284" s="366"/>
      <c r="U284" s="323">
        <f>_xlfn.IFERROR(T284*100/K44+V44,"")</f>
      </c>
      <c r="V284" s="366"/>
      <c r="W284" s="325">
        <f>_xlfn.IFERROR(V284*100/L44+W44,"")</f>
      </c>
      <c r="X284" s="364"/>
      <c r="Y284" s="364"/>
      <c r="Z284" s="364"/>
      <c r="AA284" s="364"/>
      <c r="AB284" s="364"/>
      <c r="AC284" s="364"/>
      <c r="AE284" s="193"/>
    </row>
    <row r="285" spans="1:31" s="267" customFormat="1" ht="53.25" customHeight="1">
      <c r="A285" s="311" t="s">
        <v>296</v>
      </c>
      <c r="B285" s="175"/>
      <c r="C285" s="323">
        <f>_xlfn.IFERROR(B285*100/B51+M51+B58,"")</f>
      </c>
      <c r="D285" s="366"/>
      <c r="E285" s="323">
        <f>_xlfn.IFERROR(D285*100/C51+N51+C58,"")</f>
      </c>
      <c r="F285" s="366"/>
      <c r="G285" s="323">
        <f>_xlfn.IFERROR(F285*100/D51+O51+D58,"")</f>
      </c>
      <c r="H285" s="366"/>
      <c r="I285" s="323">
        <f>_xlfn.IFERROR(H285*100/E51+P51+E58,"")</f>
      </c>
      <c r="J285" s="366"/>
      <c r="K285" s="323">
        <f>_xlfn.IFERROR(J285*100/F51+Q51+F58,"")</f>
      </c>
      <c r="L285" s="366"/>
      <c r="M285" s="323">
        <f>_xlfn.IFERROR(L285*100/G51+R51+G58,"")</f>
      </c>
      <c r="N285" s="367"/>
      <c r="O285" s="323">
        <f>_xlfn.IFERROR(N285*100/H51+S51+H58,"")</f>
      </c>
      <c r="P285" s="366"/>
      <c r="Q285" s="323">
        <f>_xlfn.IFERROR(P285*100/I51+T51+I58,"")</f>
      </c>
      <c r="R285" s="366"/>
      <c r="S285" s="323">
        <f>_xlfn.IFERROR(R285*100/J51+U51+J58,"")</f>
      </c>
      <c r="T285" s="366"/>
      <c r="U285" s="323">
        <f>_xlfn.IFERROR(T285*100/K51+V51+K58,"")</f>
      </c>
      <c r="V285" s="366"/>
      <c r="W285" s="325">
        <f>_xlfn.IFERROR(V285*100/L51+W51+L58,"")</f>
      </c>
      <c r="X285" s="364"/>
      <c r="Y285" s="364"/>
      <c r="Z285" s="364"/>
      <c r="AA285" s="364"/>
      <c r="AB285" s="364"/>
      <c r="AC285" s="364"/>
      <c r="AE285" s="193"/>
    </row>
    <row r="286" spans="1:29" s="267" customFormat="1" ht="37.5" customHeight="1">
      <c r="A286" s="311" t="s">
        <v>272</v>
      </c>
      <c r="B286" s="175"/>
      <c r="C286" s="323">
        <f>+_xlfn.IFERROR(B286*100/M58,"")</f>
      </c>
      <c r="D286" s="366"/>
      <c r="E286" s="323">
        <f>+_xlfn.IFERROR(D286*100/N58,"")</f>
      </c>
      <c r="F286" s="366"/>
      <c r="G286" s="323">
        <f>+_xlfn.IFERROR(F286*100/O58,"")</f>
      </c>
      <c r="H286" s="366"/>
      <c r="I286" s="323">
        <f>+_xlfn.IFERROR(H286*100/P58,"")</f>
      </c>
      <c r="J286" s="366"/>
      <c r="K286" s="323">
        <f>+_xlfn.IFERROR(J286*100/Q58,"")</f>
      </c>
      <c r="L286" s="366"/>
      <c r="M286" s="323">
        <f>+_xlfn.IFERROR(L286*100/R58,"")</f>
      </c>
      <c r="N286" s="367"/>
      <c r="O286" s="323">
        <f>+_xlfn.IFERROR(N286*100/S58,"")</f>
      </c>
      <c r="P286" s="366"/>
      <c r="Q286" s="323">
        <f>+_xlfn.IFERROR(P286*100/T58,"")</f>
      </c>
      <c r="R286" s="366"/>
      <c r="S286" s="323">
        <f>+_xlfn.IFERROR(R286*100/U58,"")</f>
      </c>
      <c r="T286" s="366"/>
      <c r="U286" s="323">
        <f>+_xlfn.IFERROR(T286*100/V58,"")</f>
      </c>
      <c r="V286" s="366"/>
      <c r="W286" s="325">
        <f>+_xlfn.IFERROR(V286*100/W58,"")</f>
      </c>
      <c r="X286" s="364"/>
      <c r="Y286" s="364"/>
      <c r="Z286" s="364"/>
      <c r="AA286" s="364"/>
      <c r="AB286" s="364"/>
      <c r="AC286" s="364"/>
    </row>
    <row r="287" spans="1:29" s="267" customFormat="1" ht="36" customHeight="1">
      <c r="A287" s="311" t="s">
        <v>93</v>
      </c>
      <c r="B287" s="175"/>
      <c r="C287" s="323">
        <f>+_xlfn.IFERROR(B287*100/($B$44+$M$44),"")</f>
      </c>
      <c r="D287" s="366"/>
      <c r="E287" s="323">
        <f>+_xlfn.IFERROR(D287*100/($C$44+$N$44),"")</f>
      </c>
      <c r="F287" s="366"/>
      <c r="G287" s="323">
        <f>+_xlfn.IFERROR(F287*100/($D$44+$O$44),"")</f>
      </c>
      <c r="H287" s="366"/>
      <c r="I287" s="323">
        <f>+_xlfn.IFERROR(H287*100/($E$44+$P$44),"")</f>
      </c>
      <c r="J287" s="366"/>
      <c r="K287" s="323">
        <f>+_xlfn.IFERROR(J287*100/($F$44+$Q$44),"")</f>
      </c>
      <c r="L287" s="366"/>
      <c r="M287" s="323">
        <f>+_xlfn.IFERROR(L287*100/($G$44+$R$44),"")</f>
      </c>
      <c r="N287" s="367"/>
      <c r="O287" s="323">
        <f>+_xlfn.IFERROR(N287*100/($H$44+$S$44),"")</f>
      </c>
      <c r="P287" s="366"/>
      <c r="Q287" s="323">
        <f>+_xlfn.IFERROR(P287*100/($I$44+$T$44),"")</f>
      </c>
      <c r="R287" s="366"/>
      <c r="S287" s="323">
        <f>+_xlfn.IFERROR(R287*100/($J$44+$U$44),"")</f>
      </c>
      <c r="T287" s="366"/>
      <c r="U287" s="323">
        <f>+_xlfn.IFERROR(T287*100/($K$44+$V$44),"")</f>
      </c>
      <c r="V287" s="366"/>
      <c r="W287" s="325">
        <f>+_xlfn.IFERROR(V287*100/($L$44+$W$44),"")</f>
      </c>
      <c r="X287" s="364"/>
      <c r="Y287" s="364"/>
      <c r="Z287" s="364"/>
      <c r="AA287" s="364"/>
      <c r="AB287" s="364"/>
      <c r="AC287" s="364"/>
    </row>
    <row r="288" spans="1:29" s="267" customFormat="1" ht="36.75" customHeight="1">
      <c r="A288" s="311" t="s">
        <v>94</v>
      </c>
      <c r="B288" s="175"/>
      <c r="C288" s="323">
        <f>+_xlfn.IFERROR(B288*100/($B$44+$M$44),"")</f>
      </c>
      <c r="D288" s="366"/>
      <c r="E288" s="323">
        <f>+_xlfn.IFERROR(D288*100/($C$44+$N$44),"")</f>
      </c>
      <c r="F288" s="366"/>
      <c r="G288" s="323">
        <f>+_xlfn.IFERROR(F288*100/($D$44+$O$44),"")</f>
      </c>
      <c r="H288" s="366"/>
      <c r="I288" s="323">
        <f>+_xlfn.IFERROR(H288*100/($E$44+$P$44),"")</f>
      </c>
      <c r="J288" s="366"/>
      <c r="K288" s="323">
        <f>+_xlfn.IFERROR(J288*100/($F$44+$Q$44),"")</f>
      </c>
      <c r="L288" s="366"/>
      <c r="M288" s="323">
        <f>+_xlfn.IFERROR(L288*100/($G$44+$R$44),"")</f>
      </c>
      <c r="N288" s="367"/>
      <c r="O288" s="323">
        <f>+_xlfn.IFERROR(N288*100/($H$44+$S$44),"")</f>
      </c>
      <c r="P288" s="366"/>
      <c r="Q288" s="323">
        <f>+_xlfn.IFERROR(P288*100/($I$44+$T$44),"")</f>
      </c>
      <c r="R288" s="366"/>
      <c r="S288" s="323">
        <f>+_xlfn.IFERROR(R288*100/($J$44+$U$44),"")</f>
      </c>
      <c r="T288" s="366"/>
      <c r="U288" s="323">
        <f>+_xlfn.IFERROR(T288*100/($K$44+$V$44),"")</f>
      </c>
      <c r="V288" s="366"/>
      <c r="W288" s="325">
        <f>+_xlfn.IFERROR(V288*100/($L$44+$W$44),"")</f>
      </c>
      <c r="X288" s="364"/>
      <c r="Y288" s="364"/>
      <c r="Z288" s="364"/>
      <c r="AA288" s="364"/>
      <c r="AB288" s="364"/>
      <c r="AC288" s="364"/>
    </row>
    <row r="289" spans="1:29" s="267" customFormat="1" ht="27.75" customHeight="1">
      <c r="A289" s="311" t="s">
        <v>95</v>
      </c>
      <c r="B289" s="175"/>
      <c r="C289" s="323">
        <f>+_xlfn.IFERROR(B289*100/$M$102,"")</f>
      </c>
      <c r="D289" s="366"/>
      <c r="E289" s="323">
        <f>+_xlfn.IFERROR(D289*100/$N$102,"")</f>
      </c>
      <c r="F289" s="366"/>
      <c r="G289" s="323">
        <f>+_xlfn.IFERROR(F289*100/$O$102,"")</f>
      </c>
      <c r="H289" s="366"/>
      <c r="I289" s="323">
        <f>+_xlfn.IFERROR(H289*100/$P$102,"")</f>
      </c>
      <c r="J289" s="366"/>
      <c r="K289" s="323">
        <f>+_xlfn.IFERROR(J289*100/$Q$102,"")</f>
      </c>
      <c r="L289" s="366"/>
      <c r="M289" s="323">
        <f>+_xlfn.IFERROR(L289*100/$R$102,"")</f>
      </c>
      <c r="N289" s="367"/>
      <c r="O289" s="323">
        <f>+_xlfn.IFERROR(N289*100/$S$102,"")</f>
      </c>
      <c r="P289" s="366"/>
      <c r="Q289" s="323">
        <f>+_xlfn.IFERROR(P289*100/$T$102,"")</f>
      </c>
      <c r="R289" s="366"/>
      <c r="S289" s="323">
        <f>+_xlfn.IFERROR(R289*100/$U$102,"")</f>
      </c>
      <c r="T289" s="366"/>
      <c r="U289" s="323">
        <f>+_xlfn.IFERROR(T289*100/$V$102,"")</f>
      </c>
      <c r="V289" s="366"/>
      <c r="W289" s="325">
        <f>+_xlfn.IFERROR(V289*100/$W$102,"")</f>
      </c>
      <c r="X289" s="364"/>
      <c r="Y289" s="364"/>
      <c r="Z289" s="364"/>
      <c r="AA289" s="364"/>
      <c r="AB289" s="364"/>
      <c r="AC289" s="364"/>
    </row>
    <row r="290" spans="1:29" s="267" customFormat="1" ht="52.5" customHeight="1">
      <c r="A290" s="311" t="s">
        <v>96</v>
      </c>
      <c r="B290" s="175"/>
      <c r="C290" s="323">
        <f>+_xlfn.IFERROR(B290*100/$M$102,"")</f>
      </c>
      <c r="D290" s="366"/>
      <c r="E290" s="323">
        <f>+_xlfn.IFERROR(D290*100/$N$102,"")</f>
      </c>
      <c r="F290" s="366"/>
      <c r="G290" s="323">
        <f>+_xlfn.IFERROR(F290*100/$O$102,"")</f>
      </c>
      <c r="H290" s="366"/>
      <c r="I290" s="323">
        <f>+_xlfn.IFERROR(H290*100/$P$102,"")</f>
      </c>
      <c r="J290" s="366"/>
      <c r="K290" s="323">
        <f>+_xlfn.IFERROR(J290*100/$Q$102,"")</f>
      </c>
      <c r="L290" s="366"/>
      <c r="M290" s="323">
        <f>+_xlfn.IFERROR(L290*100/$R$102,"")</f>
      </c>
      <c r="N290" s="367"/>
      <c r="O290" s="323">
        <f>+_xlfn.IFERROR(N290*100/$S$102,"")</f>
      </c>
      <c r="P290" s="366"/>
      <c r="Q290" s="323">
        <f>+_xlfn.IFERROR(P290*100/$T$102,"")</f>
      </c>
      <c r="R290" s="366"/>
      <c r="S290" s="323">
        <f>+_xlfn.IFERROR(R290*100/$U$102,"")</f>
      </c>
      <c r="T290" s="366"/>
      <c r="U290" s="323">
        <f>+_xlfn.IFERROR(T290*100/$V$102,"")</f>
      </c>
      <c r="V290" s="366"/>
      <c r="W290" s="325">
        <f>+_xlfn.IFERROR(V290*100/$W$102,"")</f>
      </c>
      <c r="X290" s="364"/>
      <c r="Y290" s="364"/>
      <c r="Z290" s="364"/>
      <c r="AA290" s="364"/>
      <c r="AB290" s="364"/>
      <c r="AC290" s="364"/>
    </row>
    <row r="291" spans="1:29" s="267" customFormat="1" ht="51" customHeight="1">
      <c r="A291" s="311" t="s">
        <v>97</v>
      </c>
      <c r="B291" s="175"/>
      <c r="C291" s="323">
        <f>+_xlfn.IFERROR(B291*100/$M$102,"")</f>
      </c>
      <c r="D291" s="366"/>
      <c r="E291" s="323">
        <f>+_xlfn.IFERROR(D291*100/$N$102,"")</f>
      </c>
      <c r="F291" s="366"/>
      <c r="G291" s="323">
        <f>+_xlfn.IFERROR(F291*100/$O$102,"")</f>
      </c>
      <c r="H291" s="366"/>
      <c r="I291" s="323">
        <f>+_xlfn.IFERROR(H291*100/$P$102,"")</f>
      </c>
      <c r="J291" s="366"/>
      <c r="K291" s="323">
        <f>+_xlfn.IFERROR(J291*100/$Q$102,"")</f>
      </c>
      <c r="L291" s="366"/>
      <c r="M291" s="323">
        <f>+_xlfn.IFERROR(L291*100/$R$102,"")</f>
      </c>
      <c r="N291" s="367"/>
      <c r="O291" s="323">
        <f>+_xlfn.IFERROR(N291*100/$S$102,"")</f>
      </c>
      <c r="P291" s="366"/>
      <c r="Q291" s="323">
        <f>+_xlfn.IFERROR(P291*100/$T$102,"")</f>
      </c>
      <c r="R291" s="366"/>
      <c r="S291" s="323">
        <f>+_xlfn.IFERROR(R291*100/$U$102,"")</f>
      </c>
      <c r="T291" s="366"/>
      <c r="U291" s="323">
        <f>+_xlfn.IFERROR(T291*100/$V$102,"")</f>
      </c>
      <c r="V291" s="366"/>
      <c r="W291" s="325">
        <f>+_xlfn.IFERROR(V291*100/$W$102,"")</f>
      </c>
      <c r="X291" s="364"/>
      <c r="Y291" s="364"/>
      <c r="Z291" s="364"/>
      <c r="AA291" s="364"/>
      <c r="AB291" s="364"/>
      <c r="AC291" s="364"/>
    </row>
    <row r="292" spans="1:29" s="267" customFormat="1" ht="52.5" customHeight="1">
      <c r="A292" s="368" t="s">
        <v>98</v>
      </c>
      <c r="B292" s="175"/>
      <c r="C292" s="323">
        <f>IF(B292=0,"",B292*100/(B44+M44))</f>
      </c>
      <c r="D292" s="366"/>
      <c r="E292" s="323">
        <f>IF(D292=0,"",D292*100/(C44+N44))</f>
      </c>
      <c r="F292" s="366"/>
      <c r="G292" s="323">
        <f>IF(F292=0,"",F292*100/(D44+O44))</f>
      </c>
      <c r="H292" s="366"/>
      <c r="I292" s="323">
        <f>IF(H292=0,"",H292*100/(E44+P44))</f>
      </c>
      <c r="J292" s="366"/>
      <c r="K292" s="323">
        <f>IF(J292=0,"",J292*100/(F44+Q44))</f>
      </c>
      <c r="L292" s="366"/>
      <c r="M292" s="323">
        <f>IF(L292=0,"",L292*100/(G44+R44))</f>
      </c>
      <c r="N292" s="367"/>
      <c r="O292" s="323">
        <f>IF(N292=0,"",N292*100/(H44+S44))</f>
      </c>
      <c r="P292" s="366"/>
      <c r="Q292" s="323">
        <f>IF(P292=0,"",P292*100/(I44+T44))</f>
      </c>
      <c r="R292" s="366"/>
      <c r="S292" s="323">
        <f>IF(R292=0,"",R292*100/(J44+U44))</f>
      </c>
      <c r="T292" s="366"/>
      <c r="U292" s="323">
        <f>IF(T292=0,"",T292*100/(K44+V44))</f>
      </c>
      <c r="V292" s="366"/>
      <c r="W292" s="325">
        <f>IF(V292=0,"",V292*100/(L44+W44))</f>
      </c>
      <c r="X292" s="350"/>
      <c r="Y292" s="350"/>
      <c r="Z292" s="350"/>
      <c r="AA292" s="350"/>
      <c r="AB292" s="350"/>
      <c r="AC292" s="350"/>
    </row>
    <row r="293" spans="1:29" s="267" customFormat="1" ht="51" customHeight="1">
      <c r="A293" s="352" t="s">
        <v>99</v>
      </c>
      <c r="B293" s="369"/>
      <c r="C293" s="330">
        <f>IF(B293=0,"",B293*100/(B44+M44))</f>
      </c>
      <c r="D293" s="370"/>
      <c r="E293" s="330">
        <f>IF(D293=0,"",D293*100/(C44+N44))</f>
      </c>
      <c r="F293" s="370"/>
      <c r="G293" s="330">
        <f>IF(F293=0,"",F293*100/(D44+O44))</f>
      </c>
      <c r="H293" s="370"/>
      <c r="I293" s="330">
        <f>IF(H293=0,"",H293*100/(E44+P44))</f>
      </c>
      <c r="J293" s="370"/>
      <c r="K293" s="330">
        <f>IF(J293=0,"",J293*100/(F44+Q44))</f>
      </c>
      <c r="L293" s="370"/>
      <c r="M293" s="330">
        <f>IF(L293=0,"",L293*100/(G44+R44))</f>
      </c>
      <c r="N293" s="371"/>
      <c r="O293" s="330">
        <f>IF(N293=0,"",N293*100/(H44+S44))</f>
      </c>
      <c r="P293" s="370"/>
      <c r="Q293" s="330">
        <f>IF(P293=0,"",P293*100/(I44+T44))</f>
      </c>
      <c r="R293" s="370"/>
      <c r="S293" s="330">
        <f>IF(R293=0,"",R293*100/(J44+U44))</f>
      </c>
      <c r="T293" s="370"/>
      <c r="U293" s="330">
        <f>IF(T293=0,"",T293*100/(K44+V44))</f>
      </c>
      <c r="V293" s="370"/>
      <c r="W293" s="331">
        <f>IF(V293=0,"",V293*100/(L44+W44))</f>
      </c>
      <c r="X293" s="350"/>
      <c r="Y293" s="350"/>
      <c r="Z293" s="350"/>
      <c r="AA293" s="350"/>
      <c r="AB293" s="350"/>
      <c r="AC293" s="350"/>
    </row>
    <row r="294" spans="1:31" s="267" customFormat="1" ht="16.5">
      <c r="A294" s="372"/>
      <c r="B294" s="372"/>
      <c r="C294" s="373"/>
      <c r="D294" s="373"/>
      <c r="E294" s="373"/>
      <c r="F294" s="373"/>
      <c r="G294" s="373"/>
      <c r="H294" s="373"/>
      <c r="I294" s="373"/>
      <c r="J294" s="373"/>
      <c r="K294" s="373"/>
      <c r="L294" s="373"/>
      <c r="M294" s="373"/>
      <c r="N294" s="373"/>
      <c r="O294" s="373"/>
      <c r="P294" s="373"/>
      <c r="Q294" s="373"/>
      <c r="R294" s="373"/>
      <c r="S294" s="292"/>
      <c r="T294" s="292"/>
      <c r="U294" s="292"/>
      <c r="V294" s="292"/>
      <c r="W294" s="292"/>
      <c r="X294" s="292"/>
      <c r="Y294" s="292"/>
      <c r="Z294" s="292"/>
      <c r="AA294" s="292"/>
      <c r="AB294" s="292"/>
      <c r="AC294" s="292"/>
      <c r="AD294" s="292"/>
      <c r="AE294" s="292"/>
    </row>
    <row r="295" spans="1:31" s="267" customFormat="1" ht="16.5">
      <c r="A295" s="372"/>
      <c r="B295" s="372"/>
      <c r="C295" s="373"/>
      <c r="D295" s="373"/>
      <c r="E295" s="373"/>
      <c r="F295" s="373"/>
      <c r="G295" s="373"/>
      <c r="H295" s="373"/>
      <c r="I295" s="373"/>
      <c r="J295" s="373"/>
      <c r="K295" s="373"/>
      <c r="L295" s="373"/>
      <c r="M295" s="373"/>
      <c r="N295" s="373"/>
      <c r="O295" s="373"/>
      <c r="P295" s="373"/>
      <c r="Q295" s="373"/>
      <c r="R295" s="373"/>
      <c r="S295" s="292"/>
      <c r="T295" s="292"/>
      <c r="U295" s="292"/>
      <c r="V295" s="292"/>
      <c r="W295" s="292"/>
      <c r="X295" s="292"/>
      <c r="Y295" s="292"/>
      <c r="Z295" s="292"/>
      <c r="AA295" s="292"/>
      <c r="AB295" s="292"/>
      <c r="AC295" s="292"/>
      <c r="AD295" s="292"/>
      <c r="AE295" s="292"/>
    </row>
    <row r="296" spans="1:25" s="267" customFormat="1" ht="16.5">
      <c r="A296" s="598" t="s">
        <v>82</v>
      </c>
      <c r="B296" s="599"/>
      <c r="C296" s="599"/>
      <c r="D296" s="599"/>
      <c r="E296" s="599"/>
      <c r="F296" s="599"/>
      <c r="G296" s="599"/>
      <c r="H296" s="599"/>
      <c r="I296" s="599"/>
      <c r="J296" s="599"/>
      <c r="K296" s="599"/>
      <c r="L296" s="599"/>
      <c r="M296" s="599"/>
      <c r="N296" s="599"/>
      <c r="O296" s="599"/>
      <c r="P296" s="599"/>
      <c r="Q296" s="599"/>
      <c r="R296" s="599"/>
      <c r="S296" s="599"/>
      <c r="T296" s="599"/>
      <c r="U296" s="599"/>
      <c r="V296" s="599"/>
      <c r="W296" s="599"/>
      <c r="X296" s="599"/>
      <c r="Y296" s="600"/>
    </row>
    <row r="297" spans="1:27" s="267" customFormat="1" ht="16.5">
      <c r="A297" s="595" t="s">
        <v>100</v>
      </c>
      <c r="B297" s="588">
        <v>2006</v>
      </c>
      <c r="C297" s="589"/>
      <c r="D297" s="590"/>
      <c r="E297" s="588">
        <v>2007</v>
      </c>
      <c r="F297" s="589"/>
      <c r="G297" s="590"/>
      <c r="H297" s="588">
        <v>2008</v>
      </c>
      <c r="I297" s="589"/>
      <c r="J297" s="590"/>
      <c r="K297" s="588">
        <v>2009</v>
      </c>
      <c r="L297" s="589"/>
      <c r="M297" s="590"/>
      <c r="N297" s="588">
        <v>2010</v>
      </c>
      <c r="O297" s="589"/>
      <c r="P297" s="590"/>
      <c r="Q297" s="588">
        <v>2011</v>
      </c>
      <c r="R297" s="589"/>
      <c r="S297" s="590"/>
      <c r="T297" s="598">
        <v>2012</v>
      </c>
      <c r="U297" s="599"/>
      <c r="V297" s="599"/>
      <c r="W297" s="599"/>
      <c r="X297" s="599"/>
      <c r="Y297" s="600"/>
      <c r="Z297" s="292"/>
      <c r="AA297" s="292"/>
    </row>
    <row r="298" spans="1:27" s="267" customFormat="1" ht="16.5">
      <c r="A298" s="601"/>
      <c r="B298" s="591"/>
      <c r="C298" s="592"/>
      <c r="D298" s="593"/>
      <c r="E298" s="591"/>
      <c r="F298" s="592"/>
      <c r="G298" s="593"/>
      <c r="H298" s="591"/>
      <c r="I298" s="592"/>
      <c r="J298" s="593"/>
      <c r="K298" s="591"/>
      <c r="L298" s="592"/>
      <c r="M298" s="593"/>
      <c r="N298" s="591"/>
      <c r="O298" s="592"/>
      <c r="P298" s="593"/>
      <c r="Q298" s="591"/>
      <c r="R298" s="592"/>
      <c r="S298" s="593"/>
      <c r="T298" s="598" t="s">
        <v>0</v>
      </c>
      <c r="U298" s="599"/>
      <c r="V298" s="600"/>
      <c r="W298" s="598" t="s">
        <v>5</v>
      </c>
      <c r="X298" s="599"/>
      <c r="Y298" s="600"/>
      <c r="Z298" s="292"/>
      <c r="AA298" s="292"/>
    </row>
    <row r="299" spans="1:27" s="267" customFormat="1" ht="16.5">
      <c r="A299" s="601"/>
      <c r="B299" s="357" t="s">
        <v>101</v>
      </c>
      <c r="C299" s="598" t="s">
        <v>102</v>
      </c>
      <c r="D299" s="600"/>
      <c r="E299" s="357" t="s">
        <v>101</v>
      </c>
      <c r="F299" s="598" t="s">
        <v>102</v>
      </c>
      <c r="G299" s="600"/>
      <c r="H299" s="357" t="s">
        <v>101</v>
      </c>
      <c r="I299" s="598" t="s">
        <v>102</v>
      </c>
      <c r="J299" s="600"/>
      <c r="K299" s="357" t="s">
        <v>101</v>
      </c>
      <c r="L299" s="598" t="s">
        <v>102</v>
      </c>
      <c r="M299" s="600"/>
      <c r="N299" s="357" t="s">
        <v>101</v>
      </c>
      <c r="O299" s="598" t="s">
        <v>102</v>
      </c>
      <c r="P299" s="600"/>
      <c r="Q299" s="357" t="s">
        <v>101</v>
      </c>
      <c r="R299" s="598" t="s">
        <v>102</v>
      </c>
      <c r="S299" s="600"/>
      <c r="T299" s="357" t="s">
        <v>101</v>
      </c>
      <c r="U299" s="598" t="s">
        <v>102</v>
      </c>
      <c r="V299" s="600"/>
      <c r="W299" s="357" t="s">
        <v>101</v>
      </c>
      <c r="X299" s="598" t="s">
        <v>102</v>
      </c>
      <c r="Y299" s="600"/>
      <c r="Z299" s="292"/>
      <c r="AA299" s="292"/>
    </row>
    <row r="300" spans="1:27" s="267" customFormat="1" ht="16.5">
      <c r="A300" s="602"/>
      <c r="B300" s="357" t="s">
        <v>103</v>
      </c>
      <c r="C300" s="357" t="s">
        <v>103</v>
      </c>
      <c r="D300" s="357" t="s">
        <v>49</v>
      </c>
      <c r="E300" s="357" t="s">
        <v>103</v>
      </c>
      <c r="F300" s="357" t="s">
        <v>103</v>
      </c>
      <c r="G300" s="357" t="s">
        <v>49</v>
      </c>
      <c r="H300" s="357" t="s">
        <v>103</v>
      </c>
      <c r="I300" s="357" t="s">
        <v>103</v>
      </c>
      <c r="J300" s="357" t="s">
        <v>49</v>
      </c>
      <c r="K300" s="357" t="s">
        <v>103</v>
      </c>
      <c r="L300" s="357" t="s">
        <v>103</v>
      </c>
      <c r="M300" s="357" t="s">
        <v>49</v>
      </c>
      <c r="N300" s="357" t="s">
        <v>103</v>
      </c>
      <c r="O300" s="357" t="s">
        <v>103</v>
      </c>
      <c r="P300" s="357" t="s">
        <v>49</v>
      </c>
      <c r="Q300" s="357" t="s">
        <v>103</v>
      </c>
      <c r="R300" s="357" t="s">
        <v>103</v>
      </c>
      <c r="S300" s="357" t="s">
        <v>49</v>
      </c>
      <c r="T300" s="357" t="s">
        <v>103</v>
      </c>
      <c r="U300" s="357" t="s">
        <v>103</v>
      </c>
      <c r="V300" s="357" t="s">
        <v>49</v>
      </c>
      <c r="W300" s="357" t="s">
        <v>103</v>
      </c>
      <c r="X300" s="357" t="s">
        <v>103</v>
      </c>
      <c r="Y300" s="357" t="s">
        <v>49</v>
      </c>
      <c r="Z300" s="292"/>
      <c r="AA300" s="292"/>
    </row>
    <row r="301" spans="1:27" s="378" customFormat="1" ht="34.5" customHeight="1">
      <c r="A301" s="317" t="s">
        <v>298</v>
      </c>
      <c r="B301" s="662"/>
      <c r="C301" s="374"/>
      <c r="D301" s="375">
        <f>IF(C301=0,"",C301*100/B301)</f>
      </c>
      <c r="E301" s="662"/>
      <c r="F301" s="374"/>
      <c r="G301" s="375">
        <f>IF(F301=0,"",F301*100/E301)</f>
      </c>
      <c r="H301" s="662"/>
      <c r="I301" s="374"/>
      <c r="J301" s="375">
        <f>IF(I301=0,"",I301*100/H301)</f>
      </c>
      <c r="K301" s="662"/>
      <c r="L301" s="374"/>
      <c r="M301" s="375">
        <f>IF(L301=0,"",L301*100/K301)</f>
      </c>
      <c r="N301" s="662"/>
      <c r="O301" s="374"/>
      <c r="P301" s="375">
        <f>IF(O301=0,"",O301*100/N301)</f>
      </c>
      <c r="Q301" s="662"/>
      <c r="R301" s="374"/>
      <c r="S301" s="375">
        <f>IF(R301=0,"",R301*100/Q301)</f>
      </c>
      <c r="T301" s="662"/>
      <c r="U301" s="374"/>
      <c r="V301" s="375">
        <f>IF(U301=0,"",U301*100/T301)</f>
      </c>
      <c r="W301" s="662"/>
      <c r="X301" s="374"/>
      <c r="Y301" s="376">
        <f>IF(X301=0,"",X301*100/W301)</f>
      </c>
      <c r="Z301" s="377"/>
      <c r="AA301" s="377"/>
    </row>
    <row r="302" spans="1:27" s="267" customFormat="1" ht="35.25" customHeight="1">
      <c r="A302" s="437" t="s">
        <v>104</v>
      </c>
      <c r="B302" s="663"/>
      <c r="C302" s="366"/>
      <c r="D302" s="323">
        <f>IF(C302=0,"",C302*100/B301)</f>
      </c>
      <c r="E302" s="663"/>
      <c r="F302" s="366"/>
      <c r="G302" s="323">
        <f>IF(F302=0,"",F302*100/E301)</f>
      </c>
      <c r="H302" s="663"/>
      <c r="I302" s="366"/>
      <c r="J302" s="323">
        <f>IF(I302=0,"",I302*100/H301)</f>
      </c>
      <c r="K302" s="663"/>
      <c r="L302" s="366"/>
      <c r="M302" s="323">
        <f>IF(L302=0,"",L302*100/K301)</f>
      </c>
      <c r="N302" s="663"/>
      <c r="O302" s="366"/>
      <c r="P302" s="323">
        <f>IF(O302=0,"",O302*100/N301)</f>
      </c>
      <c r="Q302" s="663"/>
      <c r="R302" s="366"/>
      <c r="S302" s="323">
        <f>IF(R302=0,"",R302*100/Q301)</f>
      </c>
      <c r="T302" s="663"/>
      <c r="U302" s="322"/>
      <c r="V302" s="323">
        <f>IF(U302=0,"",U302*100/T301)</f>
      </c>
      <c r="W302" s="663"/>
      <c r="X302" s="366"/>
      <c r="Y302" s="325">
        <f>IF(X302=0,"",X302*100/W301)</f>
      </c>
      <c r="Z302" s="350"/>
      <c r="AA302" s="350"/>
    </row>
    <row r="303" spans="1:27" s="267" customFormat="1" ht="50.25" customHeight="1">
      <c r="A303" s="437" t="s">
        <v>105</v>
      </c>
      <c r="B303" s="379">
        <f>IF(C302=0,"",C302)</f>
      </c>
      <c r="C303" s="366"/>
      <c r="D303" s="323">
        <f>IF(C303=0,"",C303*100/B303)</f>
      </c>
      <c r="E303" s="379">
        <f>IF(F302=0,"",F302)</f>
      </c>
      <c r="F303" s="366"/>
      <c r="G303" s="323">
        <f aca="true" t="shared" si="48" ref="G303:G313">IF(F303=0,"",F303*100/E303)</f>
      </c>
      <c r="H303" s="379">
        <f>IF(I302=0,"",I302)</f>
      </c>
      <c r="I303" s="366"/>
      <c r="J303" s="323">
        <f aca="true" t="shared" si="49" ref="J303:J313">IF(I303=0,"",I303*100/H303)</f>
      </c>
      <c r="K303" s="379">
        <f>IF(L302=0,"",L302)</f>
      </c>
      <c r="L303" s="366"/>
      <c r="M303" s="323">
        <f aca="true" t="shared" si="50" ref="M303:M313">IF(L303=0,"",L303*100/K303)</f>
      </c>
      <c r="N303" s="379">
        <f>IF(O302=0,"",O302)</f>
      </c>
      <c r="O303" s="366"/>
      <c r="P303" s="323">
        <f aca="true" t="shared" si="51" ref="P303:P313">IF(O303=0,"",O303*100/N303)</f>
      </c>
      <c r="Q303" s="379">
        <f>IF(R302=0,"",R302)</f>
      </c>
      <c r="R303" s="366"/>
      <c r="S303" s="323">
        <f aca="true" t="shared" si="52" ref="S303:S313">IF(R303=0,"",R303*100/Q303)</f>
      </c>
      <c r="T303" s="379">
        <f>IF(U302=0,"",U302)</f>
      </c>
      <c r="U303" s="322"/>
      <c r="V303" s="323">
        <f aca="true" t="shared" si="53" ref="V303:V313">IF(U303=0,"",U303*100/T303)</f>
      </c>
      <c r="W303" s="379">
        <f>IF(X302=0,"",X302)</f>
      </c>
      <c r="X303" s="366"/>
      <c r="Y303" s="325">
        <f aca="true" t="shared" si="54" ref="Y303:Y313">IF(X303=0,"",X303*100/W303)</f>
      </c>
      <c r="Z303" s="350"/>
      <c r="AA303" s="350"/>
    </row>
    <row r="304" spans="1:27" s="267" customFormat="1" ht="46.5" customHeight="1">
      <c r="A304" s="437" t="s">
        <v>106</v>
      </c>
      <c r="B304" s="180">
        <f>IF(C302=0,"",C302)</f>
      </c>
      <c r="C304" s="366"/>
      <c r="D304" s="323">
        <f aca="true" t="shared" si="55" ref="D304:D313">IF(C304=0,"",C304*100/B304)</f>
      </c>
      <c r="E304" s="180">
        <f>IF(F302=0,"",F302)</f>
      </c>
      <c r="F304" s="366"/>
      <c r="G304" s="323">
        <f t="shared" si="48"/>
      </c>
      <c r="H304" s="180">
        <f>IF(I302=0,"",I302)</f>
      </c>
      <c r="I304" s="366"/>
      <c r="J304" s="323">
        <f t="shared" si="49"/>
      </c>
      <c r="K304" s="180">
        <f>IF(L302=0,"",L302)</f>
      </c>
      <c r="L304" s="366"/>
      <c r="M304" s="323">
        <f t="shared" si="50"/>
      </c>
      <c r="N304" s="180">
        <f>IF(O302=0,"",O302)</f>
      </c>
      <c r="O304" s="366"/>
      <c r="P304" s="323">
        <f t="shared" si="51"/>
      </c>
      <c r="Q304" s="180">
        <f>IF(R302=0,"",R302)</f>
      </c>
      <c r="R304" s="366"/>
      <c r="S304" s="323">
        <f t="shared" si="52"/>
      </c>
      <c r="T304" s="180">
        <f>IF(U302=0,"",U302)</f>
      </c>
      <c r="U304" s="322"/>
      <c r="V304" s="323">
        <f>IF(U304=0,"",U304*100/T304)</f>
      </c>
      <c r="W304" s="180">
        <f>IF(X302=0,"",X302)</f>
      </c>
      <c r="X304" s="366"/>
      <c r="Y304" s="325">
        <f t="shared" si="54"/>
      </c>
      <c r="Z304" s="350"/>
      <c r="AA304" s="350"/>
    </row>
    <row r="305" spans="1:27" s="267" customFormat="1" ht="52.5" customHeight="1">
      <c r="A305" s="437" t="s">
        <v>107</v>
      </c>
      <c r="B305" s="180">
        <f>IF(C304=0,"",C304)</f>
      </c>
      <c r="C305" s="366"/>
      <c r="D305" s="323">
        <f t="shared" si="55"/>
      </c>
      <c r="E305" s="180">
        <f>IF(F304=0,"",F304)</f>
      </c>
      <c r="F305" s="366"/>
      <c r="G305" s="323">
        <f t="shared" si="48"/>
      </c>
      <c r="H305" s="180">
        <f>IF(I304=0,"",I304)</f>
      </c>
      <c r="I305" s="366"/>
      <c r="J305" s="323">
        <f t="shared" si="49"/>
      </c>
      <c r="K305" s="180">
        <f>IF(L304=0,"",L304)</f>
      </c>
      <c r="L305" s="366"/>
      <c r="M305" s="323">
        <f t="shared" si="50"/>
      </c>
      <c r="N305" s="180">
        <f>IF(O304=0,"",O304)</f>
      </c>
      <c r="O305" s="366"/>
      <c r="P305" s="323">
        <f t="shared" si="51"/>
      </c>
      <c r="Q305" s="180">
        <f>IF(R304=0,"",R304)</f>
      </c>
      <c r="R305" s="366"/>
      <c r="S305" s="323">
        <f t="shared" si="52"/>
      </c>
      <c r="T305" s="180">
        <f>IF(U304=0,"",U304)</f>
      </c>
      <c r="U305" s="322"/>
      <c r="V305" s="323">
        <f t="shared" si="53"/>
      </c>
      <c r="W305" s="180">
        <f>IF(X304=0,"",X304)</f>
      </c>
      <c r="X305" s="366"/>
      <c r="Y305" s="325">
        <f t="shared" si="54"/>
      </c>
      <c r="Z305" s="350"/>
      <c r="AA305" s="350"/>
    </row>
    <row r="306" spans="1:27" s="267" customFormat="1" ht="35.25" customHeight="1">
      <c r="A306" s="351" t="s">
        <v>299</v>
      </c>
      <c r="B306" s="664"/>
      <c r="C306" s="380"/>
      <c r="D306" s="323">
        <f>IF(C306=0,"",C306*100/B306)</f>
      </c>
      <c r="E306" s="664"/>
      <c r="F306" s="380"/>
      <c r="G306" s="323">
        <f>IF(F306=0,"",F306*100/E306)</f>
      </c>
      <c r="H306" s="664"/>
      <c r="I306" s="380"/>
      <c r="J306" s="323">
        <f t="shared" si="49"/>
      </c>
      <c r="K306" s="664"/>
      <c r="L306" s="380"/>
      <c r="M306" s="323">
        <f t="shared" si="50"/>
      </c>
      <c r="N306" s="664"/>
      <c r="O306" s="380"/>
      <c r="P306" s="323">
        <f t="shared" si="51"/>
      </c>
      <c r="Q306" s="664"/>
      <c r="R306" s="380"/>
      <c r="S306" s="323">
        <f t="shared" si="52"/>
      </c>
      <c r="T306" s="664"/>
      <c r="U306" s="380"/>
      <c r="V306" s="323">
        <f t="shared" si="53"/>
      </c>
      <c r="W306" s="664"/>
      <c r="X306" s="380"/>
      <c r="Y306" s="376">
        <f>IF(X306=0,"",X306*100/W306)</f>
      </c>
      <c r="Z306" s="350"/>
      <c r="AA306" s="350"/>
    </row>
    <row r="307" spans="1:27" s="267" customFormat="1" ht="36.75" customHeight="1">
      <c r="A307" s="437" t="s">
        <v>108</v>
      </c>
      <c r="B307" s="664"/>
      <c r="C307" s="366"/>
      <c r="D307" s="323">
        <f>IF(C307=0,"",C307*100/B306)</f>
      </c>
      <c r="E307" s="664"/>
      <c r="F307" s="366"/>
      <c r="G307" s="323">
        <f>IF(F307=0,"",F307*100/E306)</f>
      </c>
      <c r="H307" s="664"/>
      <c r="I307" s="366"/>
      <c r="J307" s="323">
        <f>IF(I307=0,"",I307*100/H306)</f>
      </c>
      <c r="K307" s="664"/>
      <c r="L307" s="366"/>
      <c r="M307" s="323">
        <f>IF(L307=0,"",L307*100/K306)</f>
      </c>
      <c r="N307" s="664"/>
      <c r="O307" s="366"/>
      <c r="P307" s="323">
        <f>IF(O307=0,"",O307*100/N306)</f>
      </c>
      <c r="Q307" s="664"/>
      <c r="R307" s="366"/>
      <c r="S307" s="323">
        <f>IF(R307=0,"",R307*100/Q306)</f>
      </c>
      <c r="T307" s="664"/>
      <c r="U307" s="322"/>
      <c r="V307" s="323">
        <f>IF(U307=0,"",U307*100/T306)</f>
      </c>
      <c r="W307" s="664"/>
      <c r="X307" s="366"/>
      <c r="Y307" s="325">
        <f>IF(X307=0,"",X307*100/W306)</f>
      </c>
      <c r="Z307" s="350"/>
      <c r="AA307" s="350"/>
    </row>
    <row r="308" spans="1:27" s="267" customFormat="1" ht="36.75" customHeight="1">
      <c r="A308" s="351" t="s">
        <v>109</v>
      </c>
      <c r="B308" s="180">
        <f>IF(C307=0,"",C307)</f>
      </c>
      <c r="C308" s="366"/>
      <c r="D308" s="323">
        <f t="shared" si="55"/>
      </c>
      <c r="E308" s="180">
        <f>IF(F307=0,"",F307)</f>
      </c>
      <c r="F308" s="366"/>
      <c r="G308" s="323">
        <f t="shared" si="48"/>
      </c>
      <c r="H308" s="180">
        <f>IF(I307=0,"",I307)</f>
      </c>
      <c r="I308" s="366"/>
      <c r="J308" s="323">
        <f t="shared" si="49"/>
      </c>
      <c r="K308" s="180">
        <f>IF(L307=0,"",L307)</f>
      </c>
      <c r="L308" s="366"/>
      <c r="M308" s="323">
        <f t="shared" si="50"/>
      </c>
      <c r="N308" s="180">
        <f>IF(O307=0,"",O307)</f>
      </c>
      <c r="O308" s="366"/>
      <c r="P308" s="323">
        <f t="shared" si="51"/>
      </c>
      <c r="Q308" s="180">
        <f>IF(R307=0,"",R307)</f>
      </c>
      <c r="R308" s="366"/>
      <c r="S308" s="323">
        <f t="shared" si="52"/>
      </c>
      <c r="T308" s="180">
        <f>IF(U307=0,"",U307)</f>
      </c>
      <c r="U308" s="322"/>
      <c r="V308" s="323">
        <f t="shared" si="53"/>
      </c>
      <c r="W308" s="180">
        <f>IF(X307=0,"",X307)</f>
      </c>
      <c r="X308" s="366"/>
      <c r="Y308" s="325">
        <f t="shared" si="54"/>
      </c>
      <c r="Z308" s="350"/>
      <c r="AA308" s="350"/>
    </row>
    <row r="309" spans="1:27" s="267" customFormat="1" ht="39" customHeight="1">
      <c r="A309" s="351" t="s">
        <v>110</v>
      </c>
      <c r="B309" s="180">
        <f>IF(C307=0,"",C307)</f>
      </c>
      <c r="C309" s="366"/>
      <c r="D309" s="323">
        <f t="shared" si="55"/>
      </c>
      <c r="E309" s="180">
        <f>IF(F307=0,"",F307)</f>
      </c>
      <c r="F309" s="366"/>
      <c r="G309" s="323">
        <f t="shared" si="48"/>
      </c>
      <c r="H309" s="180">
        <f>IF(I307=0,"",I307)</f>
      </c>
      <c r="I309" s="366"/>
      <c r="J309" s="323">
        <f t="shared" si="49"/>
      </c>
      <c r="K309" s="180">
        <f>IF(L307=0,"",L307)</f>
      </c>
      <c r="L309" s="366"/>
      <c r="M309" s="323">
        <f t="shared" si="50"/>
      </c>
      <c r="N309" s="180">
        <f>IF(O307=0,"",O307)</f>
      </c>
      <c r="O309" s="366"/>
      <c r="P309" s="323">
        <f t="shared" si="51"/>
      </c>
      <c r="Q309" s="180">
        <f>IF(R307=0,"",R307)</f>
      </c>
      <c r="R309" s="366"/>
      <c r="S309" s="323">
        <f t="shared" si="52"/>
      </c>
      <c r="T309" s="180">
        <f>IF(U307=0,"",U307)</f>
      </c>
      <c r="U309" s="322"/>
      <c r="V309" s="323">
        <f t="shared" si="53"/>
      </c>
      <c r="W309" s="180">
        <f>IF(X307=0,"",X307)</f>
      </c>
      <c r="X309" s="366"/>
      <c r="Y309" s="325">
        <f t="shared" si="54"/>
      </c>
      <c r="Z309" s="350"/>
      <c r="AA309" s="350"/>
    </row>
    <row r="310" spans="1:27" s="267" customFormat="1" ht="50.25" customHeight="1">
      <c r="A310" s="351" t="s">
        <v>111</v>
      </c>
      <c r="B310" s="180">
        <f>IF(C309=0,"",C309)</f>
      </c>
      <c r="C310" s="366"/>
      <c r="D310" s="323">
        <f t="shared" si="55"/>
      </c>
      <c r="E310" s="180">
        <f>IF(F309=0,"",F309)</f>
      </c>
      <c r="F310" s="366"/>
      <c r="G310" s="323">
        <f t="shared" si="48"/>
      </c>
      <c r="H310" s="180">
        <f>IF(I309=0,"",I309)</f>
      </c>
      <c r="I310" s="366"/>
      <c r="J310" s="323">
        <f t="shared" si="49"/>
      </c>
      <c r="K310" s="180">
        <f>IF(L309=0,"",L309)</f>
      </c>
      <c r="L310" s="366"/>
      <c r="M310" s="323">
        <f t="shared" si="50"/>
      </c>
      <c r="N310" s="180">
        <f>IF(O309=0,"",O309)</f>
      </c>
      <c r="O310" s="366"/>
      <c r="P310" s="323">
        <f t="shared" si="51"/>
      </c>
      <c r="Q310" s="180">
        <f>IF(R309=0,"",R309)</f>
      </c>
      <c r="R310" s="366"/>
      <c r="S310" s="323">
        <f t="shared" si="52"/>
      </c>
      <c r="T310" s="180">
        <f>IF(U309=0,"",U309)</f>
      </c>
      <c r="U310" s="322"/>
      <c r="V310" s="323">
        <f t="shared" si="53"/>
      </c>
      <c r="W310" s="180">
        <f>IF(X309=0,"",X309)</f>
      </c>
      <c r="X310" s="366"/>
      <c r="Y310" s="325">
        <f t="shared" si="54"/>
      </c>
      <c r="Z310" s="350"/>
      <c r="AA310" s="350"/>
    </row>
    <row r="311" spans="1:26" s="267" customFormat="1" ht="21.75" customHeight="1">
      <c r="A311" s="351" t="s">
        <v>112</v>
      </c>
      <c r="B311" s="175"/>
      <c r="C311" s="366"/>
      <c r="D311" s="323">
        <f t="shared" si="55"/>
      </c>
      <c r="E311" s="366"/>
      <c r="F311" s="366"/>
      <c r="G311" s="323">
        <f t="shared" si="48"/>
      </c>
      <c r="H311" s="366"/>
      <c r="I311" s="366"/>
      <c r="J311" s="323">
        <f t="shared" si="49"/>
      </c>
      <c r="K311" s="366"/>
      <c r="L311" s="366"/>
      <c r="M311" s="323">
        <f t="shared" si="50"/>
      </c>
      <c r="N311" s="366"/>
      <c r="O311" s="366"/>
      <c r="P311" s="323">
        <f t="shared" si="51"/>
      </c>
      <c r="Q311" s="366"/>
      <c r="R311" s="366"/>
      <c r="S311" s="323">
        <f t="shared" si="52"/>
      </c>
      <c r="T311" s="322"/>
      <c r="U311" s="322"/>
      <c r="V311" s="323">
        <f t="shared" si="53"/>
      </c>
      <c r="W311" s="366"/>
      <c r="X311" s="366"/>
      <c r="Y311" s="325">
        <f t="shared" si="54"/>
      </c>
      <c r="Z311" s="350"/>
    </row>
    <row r="312" spans="1:25" s="267" customFormat="1" ht="45" customHeight="1">
      <c r="A312" s="351" t="s">
        <v>301</v>
      </c>
      <c r="B312" s="175"/>
      <c r="C312" s="366"/>
      <c r="D312" s="323">
        <f t="shared" si="55"/>
      </c>
      <c r="E312" s="366"/>
      <c r="F312" s="366"/>
      <c r="G312" s="323">
        <f t="shared" si="48"/>
      </c>
      <c r="H312" s="366"/>
      <c r="I312" s="366"/>
      <c r="J312" s="323">
        <f t="shared" si="49"/>
      </c>
      <c r="K312" s="366"/>
      <c r="L312" s="366"/>
      <c r="M312" s="323">
        <f t="shared" si="50"/>
      </c>
      <c r="N312" s="366"/>
      <c r="O312" s="366"/>
      <c r="P312" s="323">
        <f t="shared" si="51"/>
      </c>
      <c r="Q312" s="366"/>
      <c r="R312" s="366"/>
      <c r="S312" s="323">
        <f t="shared" si="52"/>
      </c>
      <c r="T312" s="322"/>
      <c r="U312" s="322"/>
      <c r="V312" s="323">
        <f t="shared" si="53"/>
      </c>
      <c r="W312" s="366"/>
      <c r="X312" s="366"/>
      <c r="Y312" s="325">
        <f t="shared" si="54"/>
      </c>
    </row>
    <row r="313" spans="1:25" s="267" customFormat="1" ht="36" customHeight="1">
      <c r="A313" s="351" t="s">
        <v>113</v>
      </c>
      <c r="B313" s="369"/>
      <c r="C313" s="370"/>
      <c r="D313" s="330">
        <f t="shared" si="55"/>
      </c>
      <c r="E313" s="370"/>
      <c r="F313" s="370"/>
      <c r="G313" s="330">
        <f t="shared" si="48"/>
      </c>
      <c r="H313" s="370"/>
      <c r="I313" s="370"/>
      <c r="J313" s="330">
        <f t="shared" si="49"/>
      </c>
      <c r="K313" s="370"/>
      <c r="L313" s="370"/>
      <c r="M313" s="330">
        <f t="shared" si="50"/>
      </c>
      <c r="N313" s="370"/>
      <c r="O313" s="370"/>
      <c r="P313" s="330">
        <f t="shared" si="51"/>
      </c>
      <c r="Q313" s="370"/>
      <c r="R313" s="370"/>
      <c r="S313" s="330">
        <f t="shared" si="52"/>
      </c>
      <c r="T313" s="381"/>
      <c r="U313" s="381"/>
      <c r="V313" s="330">
        <f t="shared" si="53"/>
      </c>
      <c r="W313" s="370"/>
      <c r="X313" s="370"/>
      <c r="Y313" s="331">
        <f t="shared" si="54"/>
      </c>
    </row>
    <row r="314" spans="1:31" s="267" customFormat="1" ht="20.25" customHeight="1">
      <c r="A314" s="684" t="s">
        <v>163</v>
      </c>
      <c r="B314" s="684"/>
      <c r="C314" s="684"/>
      <c r="D314" s="684"/>
      <c r="E314" s="684"/>
      <c r="F314" s="684"/>
      <c r="G314" s="684"/>
      <c r="H314" s="684"/>
      <c r="I314" s="684"/>
      <c r="J314" s="684"/>
      <c r="K314" s="684"/>
      <c r="L314" s="684"/>
      <c r="M314" s="684"/>
      <c r="N314" s="684"/>
      <c r="O314" s="684"/>
      <c r="P314" s="684"/>
      <c r="Q314" s="684"/>
      <c r="R314" s="684"/>
      <c r="S314" s="684"/>
      <c r="T314" s="684"/>
      <c r="U314" s="684"/>
      <c r="V314" s="684"/>
      <c r="W314" s="684"/>
      <c r="X314" s="684"/>
      <c r="Y314" s="684"/>
      <c r="Z314" s="684"/>
      <c r="AA314" s="684"/>
      <c r="AB314" s="684"/>
      <c r="AC314" s="684"/>
      <c r="AD314" s="684"/>
      <c r="AE314" s="684"/>
    </row>
    <row r="315" spans="1:31" s="267" customFormat="1" ht="16.5">
      <c r="A315" s="586" t="s">
        <v>114</v>
      </c>
      <c r="B315" s="586"/>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row>
    <row r="316" spans="1:31" s="267" customFormat="1" ht="16.5">
      <c r="A316" s="587" t="s">
        <v>115</v>
      </c>
      <c r="B316" s="587"/>
      <c r="C316" s="587"/>
      <c r="D316" s="587"/>
      <c r="E316" s="587"/>
      <c r="F316" s="587"/>
      <c r="G316" s="587"/>
      <c r="H316" s="587"/>
      <c r="I316" s="587"/>
      <c r="J316" s="587"/>
      <c r="K316" s="587"/>
      <c r="L316" s="587"/>
      <c r="M316" s="587"/>
      <c r="N316" s="587"/>
      <c r="O316" s="587"/>
      <c r="P316" s="587"/>
      <c r="Q316" s="587"/>
      <c r="R316" s="587"/>
      <c r="S316" s="587"/>
      <c r="T316" s="587"/>
      <c r="U316" s="587"/>
      <c r="V316" s="587"/>
      <c r="W316" s="587"/>
      <c r="X316" s="587"/>
      <c r="Y316" s="587"/>
      <c r="Z316" s="587"/>
      <c r="AA316" s="587"/>
      <c r="AB316" s="587"/>
      <c r="AC316" s="587"/>
      <c r="AD316" s="587"/>
      <c r="AE316" s="587"/>
    </row>
    <row r="317" ht="13.5" customHeight="1"/>
    <row r="318" spans="1:10" s="267" customFormat="1" ht="16.5">
      <c r="A318" s="598" t="s">
        <v>82</v>
      </c>
      <c r="B318" s="599"/>
      <c r="C318" s="599"/>
      <c r="D318" s="599"/>
      <c r="E318" s="599"/>
      <c r="F318" s="599"/>
      <c r="G318" s="599"/>
      <c r="H318" s="599"/>
      <c r="I318" s="599"/>
      <c r="J318" s="600"/>
    </row>
    <row r="319" spans="1:12" s="267" customFormat="1" ht="14.25">
      <c r="A319" s="595" t="s">
        <v>100</v>
      </c>
      <c r="B319" s="588">
        <v>2013</v>
      </c>
      <c r="C319" s="589"/>
      <c r="D319" s="590"/>
      <c r="E319" s="588">
        <v>2014</v>
      </c>
      <c r="F319" s="589"/>
      <c r="G319" s="590"/>
      <c r="H319" s="588">
        <v>2015</v>
      </c>
      <c r="I319" s="589"/>
      <c r="J319" s="590"/>
      <c r="K319" s="292"/>
      <c r="L319" s="292"/>
    </row>
    <row r="320" spans="1:12" s="267" customFormat="1" ht="14.25">
      <c r="A320" s="601"/>
      <c r="B320" s="591"/>
      <c r="C320" s="592"/>
      <c r="D320" s="593"/>
      <c r="E320" s="591"/>
      <c r="F320" s="592"/>
      <c r="G320" s="593"/>
      <c r="H320" s="591"/>
      <c r="I320" s="592"/>
      <c r="J320" s="593"/>
      <c r="K320" s="292"/>
      <c r="L320" s="292"/>
    </row>
    <row r="321" spans="1:12" s="267" customFormat="1" ht="16.5">
      <c r="A321" s="601"/>
      <c r="B321" s="357" t="s">
        <v>101</v>
      </c>
      <c r="C321" s="598" t="s">
        <v>102</v>
      </c>
      <c r="D321" s="600"/>
      <c r="E321" s="357" t="s">
        <v>101</v>
      </c>
      <c r="F321" s="598" t="s">
        <v>102</v>
      </c>
      <c r="G321" s="600"/>
      <c r="H321" s="357" t="s">
        <v>101</v>
      </c>
      <c r="I321" s="598" t="s">
        <v>102</v>
      </c>
      <c r="J321" s="600"/>
      <c r="K321" s="292"/>
      <c r="L321" s="292"/>
    </row>
    <row r="322" spans="1:26" s="267" customFormat="1" ht="16.5">
      <c r="A322" s="601"/>
      <c r="B322" s="357" t="s">
        <v>103</v>
      </c>
      <c r="C322" s="357" t="s">
        <v>103</v>
      </c>
      <c r="D322" s="357" t="s">
        <v>49</v>
      </c>
      <c r="E322" s="357" t="s">
        <v>103</v>
      </c>
      <c r="F322" s="357" t="s">
        <v>103</v>
      </c>
      <c r="G322" s="357" t="s">
        <v>49</v>
      </c>
      <c r="H322" s="357" t="s">
        <v>103</v>
      </c>
      <c r="I322" s="357" t="s">
        <v>103</v>
      </c>
      <c r="J322" s="357" t="s">
        <v>49</v>
      </c>
      <c r="K322" s="292"/>
      <c r="Z322" s="292"/>
    </row>
    <row r="323" spans="1:27" s="378" customFormat="1" ht="35.25" customHeight="1">
      <c r="A323" s="351" t="s">
        <v>298</v>
      </c>
      <c r="B323" s="662"/>
      <c r="C323" s="382"/>
      <c r="D323" s="360">
        <f>IF(C323=0,"",C323*100/B323)</f>
      </c>
      <c r="E323" s="662"/>
      <c r="F323" s="382"/>
      <c r="G323" s="360">
        <f>IF(F323=0,"",F323*100/E323)</f>
      </c>
      <c r="H323" s="662"/>
      <c r="I323" s="382"/>
      <c r="J323" s="363">
        <f>IF(I323=0,"",I323*100/H323)</f>
      </c>
      <c r="K323" s="292"/>
      <c r="L323" s="267"/>
      <c r="M323" s="267"/>
      <c r="N323" s="267"/>
      <c r="O323" s="267"/>
      <c r="P323" s="267"/>
      <c r="Q323" s="267"/>
      <c r="R323" s="267"/>
      <c r="S323" s="267"/>
      <c r="T323" s="267"/>
      <c r="U323" s="267"/>
      <c r="V323" s="267"/>
      <c r="W323" s="267"/>
      <c r="X323" s="267"/>
      <c r="Y323" s="267"/>
      <c r="Z323" s="292"/>
      <c r="AA323" s="377"/>
    </row>
    <row r="324" spans="1:26" s="267" customFormat="1" ht="33.75" customHeight="1">
      <c r="A324" s="437" t="s">
        <v>104</v>
      </c>
      <c r="B324" s="663"/>
      <c r="C324" s="383"/>
      <c r="D324" s="375">
        <f>IF(C324=0,"",C324*100/B323)</f>
      </c>
      <c r="E324" s="663"/>
      <c r="F324" s="383"/>
      <c r="G324" s="375">
        <f>IF(F324=0,"",F324*100/E323)</f>
      </c>
      <c r="H324" s="663"/>
      <c r="I324" s="383"/>
      <c r="J324" s="376">
        <f>IF(I324=0,"",I324*100/H323)</f>
      </c>
      <c r="K324" s="292"/>
      <c r="Z324" s="292"/>
    </row>
    <row r="325" spans="1:12" s="267" customFormat="1" ht="51" customHeight="1">
      <c r="A325" s="437" t="s">
        <v>105</v>
      </c>
      <c r="B325" s="379">
        <f>IF(C324=0,"",C324)</f>
      </c>
      <c r="C325" s="366"/>
      <c r="D325" s="323">
        <f aca="true" t="shared" si="56" ref="D325:D335">IF(C325=0,"",C325*100/B325)</f>
      </c>
      <c r="E325" s="379">
        <f>IF(F324=0,"",F324)</f>
      </c>
      <c r="F325" s="366"/>
      <c r="G325" s="323">
        <f aca="true" t="shared" si="57" ref="G325:G335">IF(F325=0,"",F325*100/E325)</f>
      </c>
      <c r="H325" s="379">
        <f>IF(I324=0,"",I324)</f>
      </c>
      <c r="I325" s="366"/>
      <c r="J325" s="325">
        <f aca="true" t="shared" si="58" ref="J325:J335">IF(I325=0,"",I325*100/H325)</f>
      </c>
      <c r="K325" s="350"/>
      <c r="L325" s="350"/>
    </row>
    <row r="326" spans="1:12" s="267" customFormat="1" ht="36" customHeight="1">
      <c r="A326" s="351" t="s">
        <v>106</v>
      </c>
      <c r="B326" s="180">
        <f>IF(C324=0,"",C324)</f>
      </c>
      <c r="C326" s="366"/>
      <c r="D326" s="323">
        <f t="shared" si="56"/>
      </c>
      <c r="E326" s="180">
        <f>IF(F324=0,"",F324)</f>
      </c>
      <c r="F326" s="366"/>
      <c r="G326" s="323">
        <f t="shared" si="57"/>
      </c>
      <c r="H326" s="180">
        <f>IF(I324=0,"",I324)</f>
      </c>
      <c r="I326" s="366"/>
      <c r="J326" s="325">
        <f t="shared" si="58"/>
      </c>
      <c r="K326" s="350"/>
      <c r="L326" s="350"/>
    </row>
    <row r="327" spans="1:12" s="267" customFormat="1" ht="54" customHeight="1">
      <c r="A327" s="437" t="s">
        <v>107</v>
      </c>
      <c r="B327" s="180">
        <f>IF(C326=0,"",C326)</f>
      </c>
      <c r="C327" s="366"/>
      <c r="D327" s="323">
        <f t="shared" si="56"/>
      </c>
      <c r="E327" s="180">
        <f>IF(F326=0,"",F326)</f>
      </c>
      <c r="F327" s="366"/>
      <c r="G327" s="323">
        <f t="shared" si="57"/>
      </c>
      <c r="H327" s="180">
        <f>IF(I326=0,"",I326)</f>
      </c>
      <c r="I327" s="366"/>
      <c r="J327" s="325">
        <f t="shared" si="58"/>
      </c>
      <c r="K327" s="350"/>
      <c r="L327" s="350"/>
    </row>
    <row r="328" spans="1:27" s="378" customFormat="1" ht="39.75" customHeight="1">
      <c r="A328" s="351" t="s">
        <v>299</v>
      </c>
      <c r="B328" s="667"/>
      <c r="C328" s="380"/>
      <c r="D328" s="323">
        <f>IF(C328=0,"",C328*100/B328)</f>
      </c>
      <c r="E328" s="667"/>
      <c r="F328" s="380"/>
      <c r="G328" s="323">
        <f>IF(F328=0,"",F328*100/E328)</f>
      </c>
      <c r="H328" s="667"/>
      <c r="I328" s="380"/>
      <c r="J328" s="325">
        <f>IF(I328=0,"",I328*100/H328)</f>
      </c>
      <c r="K328" s="292"/>
      <c r="L328" s="267"/>
      <c r="M328" s="267"/>
      <c r="N328" s="267"/>
      <c r="O328" s="267"/>
      <c r="P328" s="267"/>
      <c r="Q328" s="267"/>
      <c r="R328" s="267"/>
      <c r="S328" s="267"/>
      <c r="T328" s="267"/>
      <c r="U328" s="267"/>
      <c r="V328" s="267"/>
      <c r="W328" s="267"/>
      <c r="X328" s="267"/>
      <c r="Y328" s="267"/>
      <c r="Z328" s="292"/>
      <c r="AA328" s="377"/>
    </row>
    <row r="329" spans="1:12" s="267" customFormat="1" ht="36" customHeight="1">
      <c r="A329" s="437" t="s">
        <v>108</v>
      </c>
      <c r="B329" s="668"/>
      <c r="C329" s="366"/>
      <c r="D329" s="323">
        <f>IF(C329=0,"",C329*100/B328)</f>
      </c>
      <c r="E329" s="668"/>
      <c r="F329" s="366"/>
      <c r="G329" s="323">
        <f>IF(F329=0,"",F329*100/E328)</f>
      </c>
      <c r="H329" s="668"/>
      <c r="I329" s="366"/>
      <c r="J329" s="325">
        <f>IF(I329=0,"",I329*100/H328)</f>
      </c>
      <c r="K329" s="350"/>
      <c r="L329" s="350"/>
    </row>
    <row r="330" spans="1:12" s="267" customFormat="1" ht="54" customHeight="1">
      <c r="A330" s="438" t="s">
        <v>109</v>
      </c>
      <c r="B330" s="180">
        <f>IF(C329=0,"",C329)</f>
      </c>
      <c r="C330" s="366"/>
      <c r="D330" s="323">
        <f t="shared" si="56"/>
      </c>
      <c r="E330" s="180">
        <f>IF(F329=0,"",F329)</f>
      </c>
      <c r="F330" s="366"/>
      <c r="G330" s="323">
        <f t="shared" si="57"/>
      </c>
      <c r="H330" s="180">
        <f>IF(I329=0,"",I329)</f>
      </c>
      <c r="I330" s="366"/>
      <c r="J330" s="325">
        <f t="shared" si="58"/>
      </c>
      <c r="K330" s="350"/>
      <c r="L330" s="350"/>
    </row>
    <row r="331" spans="1:12" s="267" customFormat="1" ht="42" customHeight="1">
      <c r="A331" s="351" t="s">
        <v>110</v>
      </c>
      <c r="B331" s="180">
        <f>IF(C329=0,"",C329)</f>
      </c>
      <c r="C331" s="366"/>
      <c r="D331" s="323">
        <f t="shared" si="56"/>
      </c>
      <c r="E331" s="180">
        <f>IF(F329=0,"",F329)</f>
      </c>
      <c r="F331" s="366"/>
      <c r="G331" s="323">
        <f t="shared" si="57"/>
      </c>
      <c r="H331" s="180">
        <f>IF(I329=0,"",I329)</f>
      </c>
      <c r="I331" s="366"/>
      <c r="J331" s="325">
        <f t="shared" si="58"/>
      </c>
      <c r="K331" s="350"/>
      <c r="L331" s="350"/>
    </row>
    <row r="332" spans="1:12" s="267" customFormat="1" ht="50.25" customHeight="1">
      <c r="A332" s="351" t="s">
        <v>111</v>
      </c>
      <c r="B332" s="180">
        <f>IF(C331=0,"",C331)</f>
      </c>
      <c r="C332" s="366"/>
      <c r="D332" s="323">
        <f t="shared" si="56"/>
      </c>
      <c r="E332" s="180">
        <f>IF(F331=0,"",F331)</f>
      </c>
      <c r="F332" s="366"/>
      <c r="G332" s="323">
        <f t="shared" si="57"/>
      </c>
      <c r="H332" s="180">
        <f>IF(I331=0,"",I331)</f>
      </c>
      <c r="I332" s="366"/>
      <c r="J332" s="325">
        <f t="shared" si="58"/>
      </c>
      <c r="K332" s="350"/>
      <c r="L332" s="350"/>
    </row>
    <row r="333" spans="1:11" s="267" customFormat="1" ht="22.5" customHeight="1">
      <c r="A333" s="174" t="s">
        <v>112</v>
      </c>
      <c r="B333" s="175"/>
      <c r="C333" s="366"/>
      <c r="D333" s="323">
        <f t="shared" si="56"/>
      </c>
      <c r="E333" s="175"/>
      <c r="F333" s="366"/>
      <c r="G333" s="323">
        <f t="shared" si="57"/>
      </c>
      <c r="H333" s="366"/>
      <c r="I333" s="366"/>
      <c r="J333" s="325">
        <f t="shared" si="58"/>
      </c>
      <c r="K333" s="350"/>
    </row>
    <row r="334" spans="1:10" s="267" customFormat="1" ht="40.5" customHeight="1">
      <c r="A334" s="351" t="s">
        <v>162</v>
      </c>
      <c r="B334" s="175"/>
      <c r="C334" s="366"/>
      <c r="D334" s="323">
        <f t="shared" si="56"/>
      </c>
      <c r="E334" s="175"/>
      <c r="F334" s="366"/>
      <c r="G334" s="323">
        <f t="shared" si="57"/>
      </c>
      <c r="H334" s="366"/>
      <c r="I334" s="366"/>
      <c r="J334" s="325">
        <f t="shared" si="58"/>
      </c>
    </row>
    <row r="335" spans="1:10" s="267" customFormat="1" ht="40.5" customHeight="1">
      <c r="A335" s="352" t="s">
        <v>113</v>
      </c>
      <c r="B335" s="369"/>
      <c r="C335" s="370"/>
      <c r="D335" s="330">
        <f t="shared" si="56"/>
      </c>
      <c r="E335" s="369"/>
      <c r="F335" s="370"/>
      <c r="G335" s="330">
        <f t="shared" si="57"/>
      </c>
      <c r="H335" s="370"/>
      <c r="I335" s="370"/>
      <c r="J335" s="331">
        <f t="shared" si="58"/>
      </c>
    </row>
    <row r="336" spans="1:31" s="267" customFormat="1" ht="16.5">
      <c r="A336" s="692" t="s">
        <v>163</v>
      </c>
      <c r="B336" s="692"/>
      <c r="C336" s="692"/>
      <c r="D336" s="692"/>
      <c r="E336" s="692"/>
      <c r="F336" s="692"/>
      <c r="G336" s="692"/>
      <c r="H336" s="692"/>
      <c r="I336" s="692"/>
      <c r="J336" s="692"/>
      <c r="K336" s="692"/>
      <c r="L336" s="692"/>
      <c r="M336" s="692"/>
      <c r="N336" s="692"/>
      <c r="O336" s="692"/>
      <c r="P336" s="692"/>
      <c r="Q336" s="692"/>
      <c r="R336" s="692"/>
      <c r="S336" s="692"/>
      <c r="T336" s="692"/>
      <c r="U336" s="692"/>
      <c r="V336" s="692"/>
      <c r="W336" s="692"/>
      <c r="X336" s="692"/>
      <c r="Y336" s="692"/>
      <c r="Z336" s="692"/>
      <c r="AA336" s="692"/>
      <c r="AB336" s="692"/>
      <c r="AC336" s="692"/>
      <c r="AD336" s="692"/>
      <c r="AE336" s="692"/>
    </row>
    <row r="337" spans="1:31" s="267" customFormat="1" ht="16.5">
      <c r="A337" s="586" t="s">
        <v>114</v>
      </c>
      <c r="B337" s="586"/>
      <c r="C337" s="586"/>
      <c r="D337" s="586"/>
      <c r="E337" s="586"/>
      <c r="F337" s="586"/>
      <c r="G337" s="586"/>
      <c r="H337" s="586"/>
      <c r="I337" s="586"/>
      <c r="J337" s="586"/>
      <c r="K337" s="586"/>
      <c r="L337" s="586"/>
      <c r="M337" s="586"/>
      <c r="N337" s="586"/>
      <c r="O337" s="586"/>
      <c r="P337" s="586"/>
      <c r="Q337" s="586"/>
      <c r="R337" s="586"/>
      <c r="S337" s="586"/>
      <c r="T337" s="586"/>
      <c r="U337" s="586"/>
      <c r="V337" s="586"/>
      <c r="W337" s="586"/>
      <c r="X337" s="586"/>
      <c r="Y337" s="586"/>
      <c r="Z337" s="586"/>
      <c r="AA337" s="586"/>
      <c r="AB337" s="586"/>
      <c r="AC337" s="586"/>
      <c r="AD337" s="586"/>
      <c r="AE337" s="586"/>
    </row>
    <row r="338" spans="1:31" s="267" customFormat="1" ht="16.5">
      <c r="A338" s="587" t="s">
        <v>115</v>
      </c>
      <c r="B338" s="587"/>
      <c r="C338" s="587"/>
      <c r="D338" s="587"/>
      <c r="E338" s="587"/>
      <c r="F338" s="587"/>
      <c r="G338" s="587"/>
      <c r="H338" s="587"/>
      <c r="I338" s="587"/>
      <c r="J338" s="587"/>
      <c r="K338" s="587"/>
      <c r="L338" s="587"/>
      <c r="M338" s="587"/>
      <c r="N338" s="587"/>
      <c r="O338" s="587"/>
      <c r="P338" s="587"/>
      <c r="Q338" s="587"/>
      <c r="R338" s="587"/>
      <c r="S338" s="587"/>
      <c r="T338" s="587"/>
      <c r="U338" s="587"/>
      <c r="V338" s="587"/>
      <c r="W338" s="587"/>
      <c r="X338" s="587"/>
      <c r="Y338" s="587"/>
      <c r="Z338" s="587"/>
      <c r="AA338" s="587"/>
      <c r="AB338" s="587"/>
      <c r="AC338" s="587"/>
      <c r="AD338" s="587"/>
      <c r="AE338" s="587"/>
    </row>
    <row r="339" spans="1:31" s="267" customFormat="1" ht="16.5">
      <c r="A339" s="384"/>
      <c r="B339" s="384"/>
      <c r="C339" s="384"/>
      <c r="D339" s="384"/>
      <c r="E339" s="384"/>
      <c r="F339" s="384"/>
      <c r="G339" s="384"/>
      <c r="H339" s="384"/>
      <c r="I339" s="384"/>
      <c r="J339" s="384"/>
      <c r="K339" s="384"/>
      <c r="L339" s="384"/>
      <c r="M339" s="384"/>
      <c r="N339" s="384"/>
      <c r="O339" s="384"/>
      <c r="P339" s="384"/>
      <c r="Q339" s="384"/>
      <c r="R339" s="384"/>
      <c r="S339" s="384"/>
      <c r="T339" s="384"/>
      <c r="U339" s="384"/>
      <c r="V339" s="384"/>
      <c r="W339" s="384"/>
      <c r="X339" s="384"/>
      <c r="Y339" s="384"/>
      <c r="Z339" s="384"/>
      <c r="AA339" s="384"/>
      <c r="AB339" s="384"/>
      <c r="AC339" s="384"/>
      <c r="AD339" s="384"/>
      <c r="AE339" s="384"/>
    </row>
    <row r="340" spans="1:23" ht="16.5">
      <c r="A340" s="469" t="s">
        <v>116</v>
      </c>
      <c r="B340" s="470"/>
      <c r="C340" s="470"/>
      <c r="D340" s="470"/>
      <c r="E340" s="470"/>
      <c r="F340" s="470"/>
      <c r="G340" s="470"/>
      <c r="H340" s="470"/>
      <c r="I340" s="470"/>
      <c r="J340" s="470"/>
      <c r="K340" s="470"/>
      <c r="L340" s="470"/>
      <c r="M340" s="470"/>
      <c r="N340" s="470"/>
      <c r="O340" s="470"/>
      <c r="P340" s="470"/>
      <c r="Q340" s="470"/>
      <c r="R340" s="470"/>
      <c r="S340" s="470"/>
      <c r="T340" s="470"/>
      <c r="U340" s="470"/>
      <c r="V340" s="470"/>
      <c r="W340" s="471"/>
    </row>
    <row r="341" spans="1:23" ht="16.5">
      <c r="A341" s="486" t="s">
        <v>48</v>
      </c>
      <c r="B341" s="561">
        <v>2006</v>
      </c>
      <c r="C341" s="563"/>
      <c r="D341" s="561">
        <v>2007</v>
      </c>
      <c r="E341" s="563"/>
      <c r="F341" s="561">
        <v>2008</v>
      </c>
      <c r="G341" s="563"/>
      <c r="H341" s="561">
        <v>2009</v>
      </c>
      <c r="I341" s="563"/>
      <c r="J341" s="561">
        <v>2010</v>
      </c>
      <c r="K341" s="563"/>
      <c r="L341" s="561">
        <v>2011</v>
      </c>
      <c r="M341" s="563"/>
      <c r="N341" s="578">
        <v>2012</v>
      </c>
      <c r="O341" s="579"/>
      <c r="P341" s="579"/>
      <c r="Q341" s="580"/>
      <c r="R341" s="561">
        <v>2013</v>
      </c>
      <c r="S341" s="563"/>
      <c r="T341" s="561">
        <v>2014</v>
      </c>
      <c r="U341" s="563"/>
      <c r="V341" s="561">
        <v>2015</v>
      </c>
      <c r="W341" s="563"/>
    </row>
    <row r="342" spans="1:23" ht="16.5">
      <c r="A342" s="487"/>
      <c r="B342" s="564"/>
      <c r="C342" s="566"/>
      <c r="D342" s="564"/>
      <c r="E342" s="566"/>
      <c r="F342" s="564"/>
      <c r="G342" s="566"/>
      <c r="H342" s="564"/>
      <c r="I342" s="566"/>
      <c r="J342" s="564"/>
      <c r="K342" s="566"/>
      <c r="L342" s="564"/>
      <c r="M342" s="566"/>
      <c r="N342" s="578" t="s">
        <v>0</v>
      </c>
      <c r="O342" s="580"/>
      <c r="P342" s="578" t="s">
        <v>5</v>
      </c>
      <c r="Q342" s="580"/>
      <c r="R342" s="564"/>
      <c r="S342" s="566"/>
      <c r="T342" s="564"/>
      <c r="U342" s="566"/>
      <c r="V342" s="564"/>
      <c r="W342" s="566"/>
    </row>
    <row r="343" spans="1:23" ht="16.5">
      <c r="A343" s="487"/>
      <c r="B343" s="385" t="s">
        <v>57</v>
      </c>
      <c r="C343" s="385" t="s">
        <v>49</v>
      </c>
      <c r="D343" s="385" t="s">
        <v>57</v>
      </c>
      <c r="E343" s="385" t="s">
        <v>49</v>
      </c>
      <c r="F343" s="385" t="s">
        <v>57</v>
      </c>
      <c r="G343" s="385" t="s">
        <v>49</v>
      </c>
      <c r="H343" s="385" t="s">
        <v>57</v>
      </c>
      <c r="I343" s="385" t="s">
        <v>49</v>
      </c>
      <c r="J343" s="385" t="s">
        <v>57</v>
      </c>
      <c r="K343" s="385" t="s">
        <v>49</v>
      </c>
      <c r="L343" s="385" t="s">
        <v>57</v>
      </c>
      <c r="M343" s="385" t="s">
        <v>49</v>
      </c>
      <c r="N343" s="385" t="s">
        <v>57</v>
      </c>
      <c r="O343" s="385" t="s">
        <v>49</v>
      </c>
      <c r="P343" s="385" t="s">
        <v>57</v>
      </c>
      <c r="Q343" s="385" t="s">
        <v>49</v>
      </c>
      <c r="R343" s="385" t="s">
        <v>57</v>
      </c>
      <c r="S343" s="385" t="s">
        <v>49</v>
      </c>
      <c r="T343" s="385" t="s">
        <v>57</v>
      </c>
      <c r="U343" s="385" t="s">
        <v>49</v>
      </c>
      <c r="V343" s="385" t="s">
        <v>57</v>
      </c>
      <c r="W343" s="385" t="s">
        <v>49</v>
      </c>
    </row>
    <row r="344" spans="1:23" ht="15.75" customHeight="1">
      <c r="A344" s="386" t="s">
        <v>306</v>
      </c>
      <c r="B344" s="657"/>
      <c r="C344" s="659"/>
      <c r="D344" s="657"/>
      <c r="E344" s="659"/>
      <c r="F344" s="657"/>
      <c r="G344" s="659"/>
      <c r="H344" s="657"/>
      <c r="I344" s="659"/>
      <c r="J344" s="657"/>
      <c r="K344" s="659"/>
      <c r="L344" s="657"/>
      <c r="M344" s="659"/>
      <c r="N344" s="387"/>
      <c r="O344" s="387"/>
      <c r="P344" s="657"/>
      <c r="Q344" s="659"/>
      <c r="R344" s="657"/>
      <c r="S344" s="658"/>
      <c r="T344" s="657"/>
      <c r="U344" s="658"/>
      <c r="V344" s="657"/>
      <c r="W344" s="658"/>
    </row>
    <row r="345" spans="1:23" ht="34.5" customHeight="1">
      <c r="A345" s="182" t="s">
        <v>305</v>
      </c>
      <c r="B345" s="271"/>
      <c r="C345" s="388">
        <f>IF(B345=0,"",B345*100/(B$348))</f>
      </c>
      <c r="D345" s="271"/>
      <c r="E345" s="388">
        <f>IF(D345=0,"",D345*100/(D$348))</f>
      </c>
      <c r="F345" s="271"/>
      <c r="G345" s="388">
        <f>IF(F345=0,"",F345*100/(F$348))</f>
      </c>
      <c r="H345" s="271"/>
      <c r="I345" s="388">
        <f>IF(H345=0,"",H345*100/(H$348))</f>
      </c>
      <c r="J345" s="271"/>
      <c r="K345" s="388">
        <f>IF(J345=0,"",J345*100/(J$348))</f>
      </c>
      <c r="L345" s="271"/>
      <c r="M345" s="388">
        <f>IF(L345=0,"",L345*100/(L$348))</f>
      </c>
      <c r="N345" s="389"/>
      <c r="O345" s="388">
        <f>IF(N345=0,"",N345*100/(N$348))</f>
      </c>
      <c r="P345" s="271"/>
      <c r="Q345" s="388">
        <f>IF(P345=0,"",P345*100/(P$348))</f>
      </c>
      <c r="R345" s="271"/>
      <c r="S345" s="388">
        <f>IF(R345=0,"",R345*100/(R$348))</f>
      </c>
      <c r="T345" s="271"/>
      <c r="U345" s="388">
        <f>IF(T345=0,"",T345*100/(T$348))</f>
      </c>
      <c r="V345" s="271"/>
      <c r="W345" s="388">
        <f>IF(V345=0,"",V345*100/(V$348))</f>
      </c>
    </row>
    <row r="346" spans="1:23" ht="36.75" customHeight="1">
      <c r="A346" s="182" t="s">
        <v>304</v>
      </c>
      <c r="B346" s="271"/>
      <c r="C346" s="388">
        <f>IF(B346=0,"",B346*100/(B$348))</f>
      </c>
      <c r="D346" s="271"/>
      <c r="E346" s="388">
        <f>IF(D346=0,"",D346*100/(D$348))</f>
      </c>
      <c r="F346" s="271"/>
      <c r="G346" s="388">
        <f>IF(F346=0,"",F346*100/(F$348))</f>
      </c>
      <c r="H346" s="271"/>
      <c r="I346" s="388">
        <f>IF(H346=0,"",H346*100/(H$348))</f>
      </c>
      <c r="J346" s="271"/>
      <c r="K346" s="388">
        <f>IF(J346=0,"",J346*100/(J$348))</f>
      </c>
      <c r="L346" s="271"/>
      <c r="M346" s="388">
        <f>IF(L346=0,"",L346*100/(L$348))</f>
      </c>
      <c r="N346" s="389"/>
      <c r="O346" s="388">
        <f>IF(N346=0,"",N346*100/(N$348))</f>
      </c>
      <c r="P346" s="271"/>
      <c r="Q346" s="388">
        <f>IF(P346=0,"",P346*100/(P$348))</f>
      </c>
      <c r="R346" s="271"/>
      <c r="S346" s="388">
        <f>IF(R346=0,"",R346*100/(R$348))</f>
      </c>
      <c r="T346" s="271"/>
      <c r="U346" s="388">
        <f>IF(T346=0,"",T346*100/(T$348))</f>
      </c>
      <c r="V346" s="271"/>
      <c r="W346" s="388">
        <f>IF(V346=0,"",V346*100/(V$348))</f>
      </c>
    </row>
    <row r="347" spans="1:23" ht="33.75" customHeight="1">
      <c r="A347" s="182" t="s">
        <v>303</v>
      </c>
      <c r="B347" s="271"/>
      <c r="C347" s="388">
        <f>IF(B347=0,"",B347*100/(B$348))</f>
      </c>
      <c r="D347" s="271"/>
      <c r="E347" s="388">
        <f>IF(D347=0,"",D347*100/(D$348))</f>
      </c>
      <c r="F347" s="271"/>
      <c r="G347" s="388">
        <f>IF(F347=0,"",F347*100/(F$348))</f>
      </c>
      <c r="H347" s="271"/>
      <c r="I347" s="388">
        <f>IF(H347=0,"",H347*100/(H$348))</f>
      </c>
      <c r="J347" s="271"/>
      <c r="K347" s="388">
        <f>IF(J347=0,"",J347*100/(J$348))</f>
      </c>
      <c r="L347" s="271"/>
      <c r="M347" s="388">
        <f>IF(L347=0,"",L347*100/(L$348))</f>
      </c>
      <c r="N347" s="389"/>
      <c r="O347" s="388">
        <f>IF(N347=0,"",N347*100/(N$348))</f>
      </c>
      <c r="P347" s="271"/>
      <c r="Q347" s="388">
        <f>IF(P347=0,"",P347*100/(P$348))</f>
      </c>
      <c r="R347" s="271"/>
      <c r="S347" s="388">
        <f>IF(R347=0,"",R347*100/(R$348))</f>
      </c>
      <c r="T347" s="271"/>
      <c r="U347" s="388">
        <f>IF(T347=0,"",T347*100/(T$348))</f>
      </c>
      <c r="V347" s="271"/>
      <c r="W347" s="388">
        <f>IF(V347=0,"",V347*100/(V$348))</f>
      </c>
    </row>
    <row r="348" spans="1:23" ht="23.25" customHeight="1">
      <c r="A348" s="390" t="s">
        <v>307</v>
      </c>
      <c r="B348" s="660">
        <f>SUM(B345:B347)</f>
        <v>0</v>
      </c>
      <c r="C348" s="661"/>
      <c r="D348" s="660">
        <f>SUM(D345:D347)</f>
        <v>0</v>
      </c>
      <c r="E348" s="661"/>
      <c r="F348" s="660">
        <f>SUM(F345:F347)</f>
        <v>0</v>
      </c>
      <c r="G348" s="661"/>
      <c r="H348" s="660">
        <f>SUM(H345:H347)</f>
        <v>0</v>
      </c>
      <c r="I348" s="661"/>
      <c r="J348" s="660">
        <f>SUM(J345:J347)</f>
        <v>0</v>
      </c>
      <c r="K348" s="661"/>
      <c r="L348" s="660">
        <f>SUM(L345:L347)</f>
        <v>0</v>
      </c>
      <c r="M348" s="661"/>
      <c r="N348" s="660">
        <f>SUM(N345:N347)</f>
        <v>0</v>
      </c>
      <c r="O348" s="661"/>
      <c r="P348" s="660">
        <f>SUM(P345:P347)</f>
        <v>0</v>
      </c>
      <c r="Q348" s="661"/>
      <c r="R348" s="660">
        <f>SUM(R345:R347)</f>
        <v>0</v>
      </c>
      <c r="S348" s="661"/>
      <c r="T348" s="660">
        <f>SUM(T345:T347)</f>
        <v>0</v>
      </c>
      <c r="U348" s="661"/>
      <c r="V348" s="660">
        <f>SUM(V345:V347)</f>
        <v>0</v>
      </c>
      <c r="W348" s="661"/>
    </row>
    <row r="350" spans="1:23" ht="16.5">
      <c r="A350" s="677"/>
      <c r="B350" s="653">
        <v>2006</v>
      </c>
      <c r="C350" s="654"/>
      <c r="D350" s="653">
        <v>2007</v>
      </c>
      <c r="E350" s="654"/>
      <c r="F350" s="653">
        <v>2008</v>
      </c>
      <c r="G350" s="654"/>
      <c r="H350" s="653">
        <v>2009</v>
      </c>
      <c r="I350" s="654"/>
      <c r="J350" s="653">
        <v>2010</v>
      </c>
      <c r="K350" s="654"/>
      <c r="L350" s="653">
        <v>2011</v>
      </c>
      <c r="M350" s="654"/>
      <c r="N350" s="665">
        <v>2012</v>
      </c>
      <c r="O350" s="680"/>
      <c r="P350" s="680"/>
      <c r="Q350" s="666"/>
      <c r="R350" s="653">
        <v>2013</v>
      </c>
      <c r="S350" s="654"/>
      <c r="T350" s="653">
        <v>2014</v>
      </c>
      <c r="U350" s="654"/>
      <c r="V350" s="653">
        <v>2015</v>
      </c>
      <c r="W350" s="654"/>
    </row>
    <row r="351" spans="1:23" ht="16.5">
      <c r="A351" s="677"/>
      <c r="B351" s="655"/>
      <c r="C351" s="656"/>
      <c r="D351" s="655"/>
      <c r="E351" s="656"/>
      <c r="F351" s="655"/>
      <c r="G351" s="656"/>
      <c r="H351" s="655"/>
      <c r="I351" s="656"/>
      <c r="J351" s="655"/>
      <c r="K351" s="656"/>
      <c r="L351" s="655"/>
      <c r="M351" s="656"/>
      <c r="N351" s="665" t="s">
        <v>0</v>
      </c>
      <c r="O351" s="666"/>
      <c r="P351" s="665" t="s">
        <v>5</v>
      </c>
      <c r="Q351" s="666"/>
      <c r="R351" s="655"/>
      <c r="S351" s="656"/>
      <c r="T351" s="655"/>
      <c r="U351" s="656"/>
      <c r="V351" s="655"/>
      <c r="W351" s="656"/>
    </row>
    <row r="352" spans="1:23" ht="16.5">
      <c r="A352" s="677"/>
      <c r="B352" s="167" t="s">
        <v>23</v>
      </c>
      <c r="C352" s="167" t="s">
        <v>24</v>
      </c>
      <c r="D352" s="167" t="s">
        <v>23</v>
      </c>
      <c r="E352" s="167" t="s">
        <v>24</v>
      </c>
      <c r="F352" s="167" t="s">
        <v>23</v>
      </c>
      <c r="G352" s="167" t="s">
        <v>24</v>
      </c>
      <c r="H352" s="167" t="s">
        <v>23</v>
      </c>
      <c r="I352" s="167" t="s">
        <v>24</v>
      </c>
      <c r="J352" s="167" t="s">
        <v>23</v>
      </c>
      <c r="K352" s="167" t="s">
        <v>24</v>
      </c>
      <c r="L352" s="167" t="s">
        <v>23</v>
      </c>
      <c r="M352" s="167" t="s">
        <v>24</v>
      </c>
      <c r="N352" s="167" t="s">
        <v>23</v>
      </c>
      <c r="O352" s="167" t="s">
        <v>24</v>
      </c>
      <c r="P352" s="167" t="s">
        <v>23</v>
      </c>
      <c r="Q352" s="167" t="s">
        <v>24</v>
      </c>
      <c r="R352" s="167" t="s">
        <v>23</v>
      </c>
      <c r="S352" s="167" t="s">
        <v>24</v>
      </c>
      <c r="T352" s="167" t="s">
        <v>23</v>
      </c>
      <c r="U352" s="167" t="s">
        <v>24</v>
      </c>
      <c r="V352" s="167" t="s">
        <v>23</v>
      </c>
      <c r="W352" s="167" t="s">
        <v>24</v>
      </c>
    </row>
    <row r="353" spans="1:23" ht="39.75" customHeight="1">
      <c r="A353" s="191" t="s">
        <v>117</v>
      </c>
      <c r="B353" s="391"/>
      <c r="C353" s="391"/>
      <c r="D353" s="391"/>
      <c r="E353" s="391"/>
      <c r="F353" s="391"/>
      <c r="G353" s="391"/>
      <c r="H353" s="391"/>
      <c r="I353" s="391"/>
      <c r="J353" s="391"/>
      <c r="K353" s="391"/>
      <c r="L353" s="391"/>
      <c r="M353" s="391"/>
      <c r="N353" s="391"/>
      <c r="O353" s="391"/>
      <c r="P353" s="391"/>
      <c r="Q353" s="391"/>
      <c r="R353" s="391"/>
      <c r="S353" s="392"/>
      <c r="T353" s="391"/>
      <c r="U353" s="392"/>
      <c r="V353" s="391"/>
      <c r="W353" s="392"/>
    </row>
    <row r="354" ht="16.5">
      <c r="A354" s="192" t="s">
        <v>118</v>
      </c>
    </row>
    <row r="356" ht="16.5">
      <c r="A356" s="192" t="s">
        <v>119</v>
      </c>
    </row>
    <row r="357" spans="1:23" ht="16.5">
      <c r="A357" s="681" t="s">
        <v>156</v>
      </c>
      <c r="B357" s="673">
        <v>2006</v>
      </c>
      <c r="C357" s="674"/>
      <c r="D357" s="673">
        <v>2007</v>
      </c>
      <c r="E357" s="674"/>
      <c r="F357" s="673">
        <v>2008</v>
      </c>
      <c r="G357" s="674"/>
      <c r="H357" s="673">
        <v>2009</v>
      </c>
      <c r="I357" s="674"/>
      <c r="J357" s="673">
        <v>2010</v>
      </c>
      <c r="K357" s="674"/>
      <c r="L357" s="673">
        <v>2011</v>
      </c>
      <c r="M357" s="674"/>
      <c r="N357" s="678">
        <v>2012</v>
      </c>
      <c r="O357" s="683"/>
      <c r="P357" s="683"/>
      <c r="Q357" s="679"/>
      <c r="R357" s="673">
        <v>2013</v>
      </c>
      <c r="S357" s="674"/>
      <c r="T357" s="673">
        <v>2014</v>
      </c>
      <c r="U357" s="674"/>
      <c r="V357" s="673">
        <v>2015</v>
      </c>
      <c r="W357" s="674"/>
    </row>
    <row r="358" spans="1:23" ht="16.5">
      <c r="A358" s="682"/>
      <c r="B358" s="675"/>
      <c r="C358" s="676"/>
      <c r="D358" s="675"/>
      <c r="E358" s="676"/>
      <c r="F358" s="675"/>
      <c r="G358" s="676"/>
      <c r="H358" s="675"/>
      <c r="I358" s="676"/>
      <c r="J358" s="675"/>
      <c r="K358" s="676"/>
      <c r="L358" s="675"/>
      <c r="M358" s="676"/>
      <c r="N358" s="678" t="s">
        <v>0</v>
      </c>
      <c r="O358" s="679"/>
      <c r="P358" s="678" t="s">
        <v>5</v>
      </c>
      <c r="Q358" s="679"/>
      <c r="R358" s="675"/>
      <c r="S358" s="676"/>
      <c r="T358" s="675"/>
      <c r="U358" s="676"/>
      <c r="V358" s="675"/>
      <c r="W358" s="676"/>
    </row>
    <row r="359" spans="1:23" ht="16.5">
      <c r="A359" s="682"/>
      <c r="B359" s="393" t="s">
        <v>120</v>
      </c>
      <c r="C359" s="393" t="s">
        <v>121</v>
      </c>
      <c r="D359" s="393" t="s">
        <v>120</v>
      </c>
      <c r="E359" s="393" t="s">
        <v>121</v>
      </c>
      <c r="F359" s="393" t="s">
        <v>120</v>
      </c>
      <c r="G359" s="393" t="s">
        <v>121</v>
      </c>
      <c r="H359" s="393" t="s">
        <v>120</v>
      </c>
      <c r="I359" s="393" t="s">
        <v>121</v>
      </c>
      <c r="J359" s="393" t="s">
        <v>120</v>
      </c>
      <c r="K359" s="393" t="s">
        <v>121</v>
      </c>
      <c r="L359" s="393" t="s">
        <v>120</v>
      </c>
      <c r="M359" s="393" t="s">
        <v>121</v>
      </c>
      <c r="N359" s="393" t="s">
        <v>120</v>
      </c>
      <c r="O359" s="393" t="s">
        <v>121</v>
      </c>
      <c r="P359" s="393" t="s">
        <v>120</v>
      </c>
      <c r="Q359" s="393" t="s">
        <v>121</v>
      </c>
      <c r="R359" s="393" t="s">
        <v>120</v>
      </c>
      <c r="S359" s="393" t="s">
        <v>121</v>
      </c>
      <c r="T359" s="393" t="s">
        <v>120</v>
      </c>
      <c r="U359" s="393" t="s">
        <v>121</v>
      </c>
      <c r="V359" s="393" t="s">
        <v>120</v>
      </c>
      <c r="W359" s="393" t="s">
        <v>121</v>
      </c>
    </row>
    <row r="360" spans="1:23" s="396" customFormat="1" ht="15.75" customHeight="1">
      <c r="A360" s="182" t="s">
        <v>122</v>
      </c>
      <c r="B360" s="394"/>
      <c r="C360" s="394"/>
      <c r="D360" s="394"/>
      <c r="E360" s="394"/>
      <c r="F360" s="394"/>
      <c r="G360" s="394"/>
      <c r="H360" s="394"/>
      <c r="I360" s="394"/>
      <c r="J360" s="394"/>
      <c r="K360" s="394"/>
      <c r="L360" s="394"/>
      <c r="M360" s="394"/>
      <c r="N360" s="394"/>
      <c r="O360" s="394"/>
      <c r="P360" s="394"/>
      <c r="Q360" s="394"/>
      <c r="R360" s="394"/>
      <c r="S360" s="394"/>
      <c r="T360" s="394"/>
      <c r="U360" s="394"/>
      <c r="V360" s="394"/>
      <c r="W360" s="395"/>
    </row>
    <row r="361" spans="1:23" s="396" customFormat="1" ht="15.75" customHeight="1">
      <c r="A361" s="182" t="s">
        <v>123</v>
      </c>
      <c r="B361" s="394"/>
      <c r="C361" s="394"/>
      <c r="D361" s="394"/>
      <c r="E361" s="394"/>
      <c r="F361" s="394"/>
      <c r="G361" s="394"/>
      <c r="H361" s="394"/>
      <c r="I361" s="394"/>
      <c r="J361" s="394"/>
      <c r="K361" s="394"/>
      <c r="L361" s="394"/>
      <c r="M361" s="394"/>
      <c r="N361" s="394"/>
      <c r="O361" s="394"/>
      <c r="P361" s="394"/>
      <c r="Q361" s="394"/>
      <c r="R361" s="394"/>
      <c r="S361" s="394"/>
      <c r="T361" s="394"/>
      <c r="U361" s="394"/>
      <c r="V361" s="394"/>
      <c r="W361" s="395"/>
    </row>
    <row r="362" spans="1:23" s="396" customFormat="1" ht="15.75" customHeight="1">
      <c r="A362" s="182" t="s">
        <v>124</v>
      </c>
      <c r="B362" s="394"/>
      <c r="C362" s="394"/>
      <c r="D362" s="394"/>
      <c r="E362" s="394"/>
      <c r="F362" s="394"/>
      <c r="G362" s="394"/>
      <c r="H362" s="394"/>
      <c r="I362" s="394"/>
      <c r="J362" s="394"/>
      <c r="K362" s="394"/>
      <c r="L362" s="394"/>
      <c r="M362" s="394"/>
      <c r="N362" s="394"/>
      <c r="O362" s="394"/>
      <c r="P362" s="394"/>
      <c r="Q362" s="394"/>
      <c r="R362" s="394"/>
      <c r="S362" s="394"/>
      <c r="T362" s="394"/>
      <c r="U362" s="394"/>
      <c r="V362" s="394"/>
      <c r="W362" s="395"/>
    </row>
    <row r="363" spans="1:23" s="396" customFormat="1" ht="15.75" customHeight="1">
      <c r="A363" s="191" t="s">
        <v>164</v>
      </c>
      <c r="B363" s="397">
        <f aca="true" t="shared" si="59" ref="B363:W363">SUM(B360:B362)</f>
        <v>0</v>
      </c>
      <c r="C363" s="397">
        <f t="shared" si="59"/>
        <v>0</v>
      </c>
      <c r="D363" s="397">
        <f t="shared" si="59"/>
        <v>0</v>
      </c>
      <c r="E363" s="397">
        <f t="shared" si="59"/>
        <v>0</v>
      </c>
      <c r="F363" s="397">
        <f t="shared" si="59"/>
        <v>0</v>
      </c>
      <c r="G363" s="397">
        <f t="shared" si="59"/>
        <v>0</v>
      </c>
      <c r="H363" s="397">
        <f t="shared" si="59"/>
        <v>0</v>
      </c>
      <c r="I363" s="397">
        <f t="shared" si="59"/>
        <v>0</v>
      </c>
      <c r="J363" s="397">
        <f t="shared" si="59"/>
        <v>0</v>
      </c>
      <c r="K363" s="397">
        <f t="shared" si="59"/>
        <v>0</v>
      </c>
      <c r="L363" s="397">
        <f t="shared" si="59"/>
        <v>0</v>
      </c>
      <c r="M363" s="397">
        <f t="shared" si="59"/>
        <v>0</v>
      </c>
      <c r="N363" s="397">
        <f t="shared" si="59"/>
        <v>0</v>
      </c>
      <c r="O363" s="397">
        <f t="shared" si="59"/>
        <v>0</v>
      </c>
      <c r="P363" s="397">
        <f t="shared" si="59"/>
        <v>0</v>
      </c>
      <c r="Q363" s="397">
        <f t="shared" si="59"/>
        <v>0</v>
      </c>
      <c r="R363" s="397">
        <f t="shared" si="59"/>
        <v>0</v>
      </c>
      <c r="S363" s="398">
        <f t="shared" si="59"/>
        <v>0</v>
      </c>
      <c r="T363" s="397">
        <f t="shared" si="59"/>
        <v>0</v>
      </c>
      <c r="U363" s="398">
        <f t="shared" si="59"/>
        <v>0</v>
      </c>
      <c r="V363" s="397">
        <f t="shared" si="59"/>
        <v>0</v>
      </c>
      <c r="W363" s="398">
        <f t="shared" si="59"/>
        <v>0</v>
      </c>
    </row>
    <row r="364" ht="16.5">
      <c r="A364" s="192" t="s">
        <v>11</v>
      </c>
    </row>
    <row r="365" ht="16.5">
      <c r="A365" s="192"/>
    </row>
    <row r="366" spans="1:9" s="267" customFormat="1" ht="16.5">
      <c r="A366" s="568" t="s">
        <v>48</v>
      </c>
      <c r="B366" s="689">
        <v>2009</v>
      </c>
      <c r="C366" s="689">
        <v>2010</v>
      </c>
      <c r="D366" s="689">
        <v>2011</v>
      </c>
      <c r="E366" s="583">
        <v>2012</v>
      </c>
      <c r="F366" s="585"/>
      <c r="G366" s="689">
        <v>2013</v>
      </c>
      <c r="H366" s="689">
        <v>2014</v>
      </c>
      <c r="I366" s="689">
        <v>2015</v>
      </c>
    </row>
    <row r="367" spans="1:9" s="267" customFormat="1" ht="16.5">
      <c r="A367" s="568"/>
      <c r="B367" s="690"/>
      <c r="C367" s="690"/>
      <c r="D367" s="690"/>
      <c r="E367" s="399" t="s">
        <v>0</v>
      </c>
      <c r="F367" s="399" t="s">
        <v>5</v>
      </c>
      <c r="G367" s="690"/>
      <c r="H367" s="690"/>
      <c r="I367" s="690"/>
    </row>
    <row r="368" spans="1:9" s="267" customFormat="1" ht="16.5">
      <c r="A368" s="568"/>
      <c r="B368" s="400" t="s">
        <v>49</v>
      </c>
      <c r="C368" s="400" t="s">
        <v>49</v>
      </c>
      <c r="D368" s="400" t="s">
        <v>49</v>
      </c>
      <c r="E368" s="400" t="s">
        <v>49</v>
      </c>
      <c r="F368" s="400" t="s">
        <v>49</v>
      </c>
      <c r="G368" s="400" t="s">
        <v>49</v>
      </c>
      <c r="H368" s="400" t="s">
        <v>49</v>
      </c>
      <c r="I368" s="400" t="s">
        <v>49</v>
      </c>
    </row>
    <row r="369" spans="1:9" s="404" customFormat="1" ht="18" customHeight="1">
      <c r="A369" s="401" t="s">
        <v>309</v>
      </c>
      <c r="B369" s="402">
        <f>_xlfn.IFERROR(H360/P103,"")</f>
      </c>
      <c r="C369" s="402">
        <f>_xlfn.IFERROR(J360/Q103,"")</f>
      </c>
      <c r="D369" s="402">
        <f>_xlfn.IFERROR(J360/R103,"")</f>
      </c>
      <c r="E369" s="402">
        <f>_xlfn.IFERROR(N360/S$103,"")</f>
      </c>
      <c r="F369" s="402">
        <f>_xlfn.IFERROR(P360/T$103,"")</f>
      </c>
      <c r="G369" s="402">
        <f>_xlfn.IFERROR(R360/U$103,"")</f>
      </c>
      <c r="H369" s="402">
        <f>_xlfn.IFERROR(T360/V$103,"")</f>
      </c>
      <c r="I369" s="403">
        <f>_xlfn.IFERROR(V360/W$103,"")</f>
      </c>
    </row>
    <row r="370" spans="1:9" s="404" customFormat="1" ht="18" customHeight="1">
      <c r="A370" s="405" t="s">
        <v>308</v>
      </c>
      <c r="B370" s="406">
        <f>_xlfn.IFERROR(H361*100/M141,"")</f>
      </c>
      <c r="C370" s="406">
        <f>_xlfn.IFERROR(J361*100/P141,"")</f>
      </c>
      <c r="D370" s="406">
        <f>_xlfn.IFERROR(L361*100/S141,"")</f>
      </c>
      <c r="E370" s="406">
        <f>_xlfn.IFERROR(N361*100/V141,"")</f>
      </c>
      <c r="F370" s="406">
        <f>_xlfn.IFERROR(P361*100/Y141,"")</f>
      </c>
      <c r="G370" s="406">
        <f>_xlfn.IFERROR(R361*100/D151,"")</f>
      </c>
      <c r="H370" s="406">
        <f>_xlfn.IFERROR(T361*100/G151,"")</f>
      </c>
      <c r="I370" s="407">
        <f>_xlfn.IFERROR(V361*100/J151,"")</f>
      </c>
    </row>
    <row r="371" spans="1:28" s="267" customFormat="1" ht="18.75" customHeight="1">
      <c r="A371" s="577" t="s">
        <v>11</v>
      </c>
      <c r="B371" s="577"/>
      <c r="C371" s="577"/>
      <c r="D371" s="577"/>
      <c r="E371" s="577"/>
      <c r="F371" s="577"/>
      <c r="G371" s="577"/>
      <c r="H371" s="577"/>
      <c r="I371" s="577"/>
      <c r="J371" s="577"/>
      <c r="K371" s="577"/>
      <c r="L371" s="577"/>
      <c r="M371" s="577"/>
      <c r="N371" s="577"/>
      <c r="O371" s="577"/>
      <c r="P371" s="577"/>
      <c r="Q371" s="577"/>
      <c r="R371" s="577"/>
      <c r="S371" s="577"/>
      <c r="T371" s="577"/>
      <c r="U371" s="436"/>
      <c r="V371" s="436"/>
      <c r="W371" s="436"/>
      <c r="X371" s="436"/>
      <c r="Y371" s="436"/>
      <c r="Z371" s="436"/>
      <c r="AA371" s="436"/>
      <c r="AB371" s="436"/>
    </row>
    <row r="372" s="267" customFormat="1" ht="14.25"/>
    <row r="373" spans="1:17" s="145" customFormat="1" ht="16.5">
      <c r="A373" s="568" t="s">
        <v>48</v>
      </c>
      <c r="B373" s="569">
        <v>2009</v>
      </c>
      <c r="C373" s="570"/>
      <c r="D373" s="569">
        <v>2010</v>
      </c>
      <c r="E373" s="570"/>
      <c r="F373" s="569">
        <v>2011</v>
      </c>
      <c r="G373" s="570"/>
      <c r="H373" s="583">
        <v>2012</v>
      </c>
      <c r="I373" s="584"/>
      <c r="J373" s="584"/>
      <c r="K373" s="585"/>
      <c r="L373" s="569">
        <v>2013</v>
      </c>
      <c r="M373" s="570"/>
      <c r="N373" s="569">
        <v>2014</v>
      </c>
      <c r="O373" s="570"/>
      <c r="P373" s="569">
        <v>2015</v>
      </c>
      <c r="Q373" s="570"/>
    </row>
    <row r="374" spans="1:17" s="145" customFormat="1" ht="16.5">
      <c r="A374" s="568"/>
      <c r="B374" s="452"/>
      <c r="C374" s="453"/>
      <c r="D374" s="581"/>
      <c r="E374" s="582"/>
      <c r="F374" s="581"/>
      <c r="G374" s="582"/>
      <c r="H374" s="574" t="s">
        <v>0</v>
      </c>
      <c r="I374" s="575"/>
      <c r="J374" s="574" t="s">
        <v>5</v>
      </c>
      <c r="K374" s="575"/>
      <c r="L374" s="452"/>
      <c r="M374" s="453"/>
      <c r="N374" s="452"/>
      <c r="O374" s="453"/>
      <c r="P374" s="452"/>
      <c r="Q374" s="453"/>
    </row>
    <row r="375" spans="1:17" s="145" customFormat="1" ht="16.5">
      <c r="A375" s="568"/>
      <c r="B375" s="400" t="s">
        <v>125</v>
      </c>
      <c r="C375" s="400" t="s">
        <v>49</v>
      </c>
      <c r="D375" s="400" t="s">
        <v>125</v>
      </c>
      <c r="E375" s="400" t="s">
        <v>49</v>
      </c>
      <c r="F375" s="400" t="s">
        <v>125</v>
      </c>
      <c r="G375" s="400" t="s">
        <v>49</v>
      </c>
      <c r="H375" s="400" t="s">
        <v>125</v>
      </c>
      <c r="I375" s="400" t="s">
        <v>49</v>
      </c>
      <c r="J375" s="400" t="s">
        <v>125</v>
      </c>
      <c r="K375" s="400" t="s">
        <v>49</v>
      </c>
      <c r="L375" s="400" t="s">
        <v>125</v>
      </c>
      <c r="M375" s="400" t="s">
        <v>49</v>
      </c>
      <c r="N375" s="400" t="s">
        <v>125</v>
      </c>
      <c r="O375" s="400" t="s">
        <v>49</v>
      </c>
      <c r="P375" s="400" t="s">
        <v>125</v>
      </c>
      <c r="Q375" s="400" t="s">
        <v>49</v>
      </c>
    </row>
    <row r="376" spans="1:17" s="162" customFormat="1" ht="21" customHeight="1">
      <c r="A376" s="401" t="s">
        <v>126</v>
      </c>
      <c r="B376" s="408"/>
      <c r="C376" s="408"/>
      <c r="D376" s="408"/>
      <c r="E376" s="408"/>
      <c r="F376" s="408"/>
      <c r="G376" s="408"/>
      <c r="H376" s="408"/>
      <c r="I376" s="408"/>
      <c r="J376" s="408"/>
      <c r="K376" s="408"/>
      <c r="L376" s="408"/>
      <c r="M376" s="408"/>
      <c r="N376" s="408"/>
      <c r="O376" s="408"/>
      <c r="P376" s="408"/>
      <c r="Q376" s="408"/>
    </row>
    <row r="377" spans="1:28" s="267" customFormat="1" ht="16.5">
      <c r="A377" s="576" t="s">
        <v>11</v>
      </c>
      <c r="B377" s="576"/>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row>
    <row r="379" spans="1:25" ht="16.5">
      <c r="A379" s="571" t="s">
        <v>313</v>
      </c>
      <c r="B379" s="572"/>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3"/>
    </row>
    <row r="380" spans="1:25" ht="16.5">
      <c r="A380" s="486" t="s">
        <v>165</v>
      </c>
      <c r="B380" s="567">
        <v>2006</v>
      </c>
      <c r="C380" s="567"/>
      <c r="D380" s="567"/>
      <c r="E380" s="567"/>
      <c r="F380" s="567"/>
      <c r="G380" s="567"/>
      <c r="H380" s="578">
        <v>2007</v>
      </c>
      <c r="I380" s="579"/>
      <c r="J380" s="579"/>
      <c r="K380" s="579"/>
      <c r="L380" s="579"/>
      <c r="M380" s="580"/>
      <c r="N380" s="578">
        <v>2008</v>
      </c>
      <c r="O380" s="579"/>
      <c r="P380" s="579"/>
      <c r="Q380" s="579"/>
      <c r="R380" s="579"/>
      <c r="S380" s="580"/>
      <c r="T380" s="578">
        <v>2009</v>
      </c>
      <c r="U380" s="579"/>
      <c r="V380" s="579"/>
      <c r="W380" s="579"/>
      <c r="X380" s="579"/>
      <c r="Y380" s="580"/>
    </row>
    <row r="381" spans="1:25" ht="51.75">
      <c r="A381" s="487"/>
      <c r="B381" s="409" t="s">
        <v>127</v>
      </c>
      <c r="C381" s="409" t="s">
        <v>128</v>
      </c>
      <c r="D381" s="409" t="s">
        <v>129</v>
      </c>
      <c r="E381" s="410" t="s">
        <v>130</v>
      </c>
      <c r="F381" s="409" t="s">
        <v>166</v>
      </c>
      <c r="G381" s="409" t="s">
        <v>167</v>
      </c>
      <c r="H381" s="409" t="s">
        <v>127</v>
      </c>
      <c r="I381" s="409" t="s">
        <v>128</v>
      </c>
      <c r="J381" s="409" t="s">
        <v>129</v>
      </c>
      <c r="K381" s="410" t="s">
        <v>168</v>
      </c>
      <c r="L381" s="409" t="s">
        <v>166</v>
      </c>
      <c r="M381" s="409" t="s">
        <v>167</v>
      </c>
      <c r="N381" s="409" t="s">
        <v>127</v>
      </c>
      <c r="O381" s="409" t="s">
        <v>128</v>
      </c>
      <c r="P381" s="409" t="s">
        <v>129</v>
      </c>
      <c r="Q381" s="410" t="s">
        <v>168</v>
      </c>
      <c r="R381" s="409" t="s">
        <v>166</v>
      </c>
      <c r="S381" s="409" t="s">
        <v>167</v>
      </c>
      <c r="T381" s="409" t="s">
        <v>127</v>
      </c>
      <c r="U381" s="409" t="s">
        <v>128</v>
      </c>
      <c r="V381" s="409" t="s">
        <v>129</v>
      </c>
      <c r="W381" s="410" t="s">
        <v>168</v>
      </c>
      <c r="X381" s="409" t="s">
        <v>166</v>
      </c>
      <c r="Y381" s="409" t="s">
        <v>167</v>
      </c>
    </row>
    <row r="382" spans="1:25" ht="18" customHeight="1">
      <c r="A382" s="488"/>
      <c r="B382" s="411" t="s">
        <v>169</v>
      </c>
      <c r="C382" s="411" t="s">
        <v>170</v>
      </c>
      <c r="D382" s="411" t="s">
        <v>171</v>
      </c>
      <c r="E382" s="412"/>
      <c r="F382" s="413"/>
      <c r="G382" s="412"/>
      <c r="H382" s="411" t="s">
        <v>169</v>
      </c>
      <c r="I382" s="411" t="s">
        <v>170</v>
      </c>
      <c r="J382" s="411" t="s">
        <v>171</v>
      </c>
      <c r="K382" s="412"/>
      <c r="L382" s="413"/>
      <c r="M382" s="412"/>
      <c r="N382" s="411" t="s">
        <v>169</v>
      </c>
      <c r="O382" s="411" t="s">
        <v>170</v>
      </c>
      <c r="P382" s="411" t="s">
        <v>171</v>
      </c>
      <c r="Q382" s="412"/>
      <c r="R382" s="413"/>
      <c r="S382" s="412"/>
      <c r="T382" s="411" t="s">
        <v>169</v>
      </c>
      <c r="U382" s="411" t="s">
        <v>170</v>
      </c>
      <c r="V382" s="411" t="s">
        <v>171</v>
      </c>
      <c r="W382" s="412"/>
      <c r="X382" s="413"/>
      <c r="Y382" s="412"/>
    </row>
    <row r="383" spans="1:25" s="396" customFormat="1" ht="17.25" customHeight="1">
      <c r="A383" s="386" t="s">
        <v>172</v>
      </c>
      <c r="B383" s="414">
        <f aca="true" t="shared" si="60" ref="B383:B388">B113+M113+B126</f>
        <v>0</v>
      </c>
      <c r="C383" s="415"/>
      <c r="D383" s="415"/>
      <c r="E383" s="415"/>
      <c r="F383" s="416">
        <f aca="true" t="shared" si="61" ref="F383:F388">IF(C383=0,"",C383/B383)</f>
      </c>
      <c r="G383" s="416">
        <f aca="true" t="shared" si="62" ref="G383:G388">IF(D383=0,"",D383/B383)</f>
      </c>
      <c r="H383" s="414">
        <f aca="true" t="shared" si="63" ref="H383:H388">+C113+N113+C126</f>
        <v>0</v>
      </c>
      <c r="I383" s="415"/>
      <c r="J383" s="415"/>
      <c r="K383" s="415"/>
      <c r="L383" s="416">
        <f aca="true" t="shared" si="64" ref="L383:L388">IF(I383=0,"",I383/H383)</f>
      </c>
      <c r="M383" s="416">
        <f aca="true" t="shared" si="65" ref="M383:M388">IF(J383=0,"",J383/H383)</f>
      </c>
      <c r="N383" s="414">
        <f aca="true" t="shared" si="66" ref="N383:N388">+D113+O113+D126</f>
        <v>0</v>
      </c>
      <c r="O383" s="415"/>
      <c r="P383" s="415"/>
      <c r="Q383" s="415"/>
      <c r="R383" s="416">
        <f aca="true" t="shared" si="67" ref="R383:R388">IF(O383=0,"",O383/N383)</f>
      </c>
      <c r="S383" s="417">
        <f aca="true" t="shared" si="68" ref="S383:S388">IF(P383=0,"",P383/N383)</f>
      </c>
      <c r="T383" s="414">
        <f aca="true" t="shared" si="69" ref="T383:T388">+E113+P113+E126</f>
        <v>0</v>
      </c>
      <c r="U383" s="415"/>
      <c r="V383" s="415"/>
      <c r="W383" s="415"/>
      <c r="X383" s="416">
        <f aca="true" t="shared" si="70" ref="X383:X388">IF(U383=0,"",U383/T383)</f>
      </c>
      <c r="Y383" s="417">
        <f aca="true" t="shared" si="71" ref="Y383:Y388">IF(V383=0,"",V383/T383)</f>
      </c>
    </row>
    <row r="384" spans="1:25" s="396" customFormat="1" ht="17.25" customHeight="1">
      <c r="A384" s="182" t="s">
        <v>173</v>
      </c>
      <c r="B384" s="418">
        <f t="shared" si="60"/>
        <v>0</v>
      </c>
      <c r="C384" s="394"/>
      <c r="D384" s="394"/>
      <c r="E384" s="394"/>
      <c r="F384" s="419">
        <f t="shared" si="61"/>
      </c>
      <c r="G384" s="419">
        <f t="shared" si="62"/>
      </c>
      <c r="H384" s="418">
        <f t="shared" si="63"/>
        <v>0</v>
      </c>
      <c r="I384" s="394"/>
      <c r="J384" s="394"/>
      <c r="K384" s="394"/>
      <c r="L384" s="419">
        <f t="shared" si="64"/>
      </c>
      <c r="M384" s="419">
        <f t="shared" si="65"/>
      </c>
      <c r="N384" s="418">
        <f t="shared" si="66"/>
        <v>0</v>
      </c>
      <c r="O384" s="394"/>
      <c r="P384" s="394"/>
      <c r="Q384" s="394"/>
      <c r="R384" s="419">
        <f t="shared" si="67"/>
      </c>
      <c r="S384" s="420">
        <f t="shared" si="68"/>
      </c>
      <c r="T384" s="418">
        <f t="shared" si="69"/>
        <v>0</v>
      </c>
      <c r="U384" s="394"/>
      <c r="V384" s="394"/>
      <c r="W384" s="394"/>
      <c r="X384" s="419">
        <f t="shared" si="70"/>
      </c>
      <c r="Y384" s="420">
        <f t="shared" si="71"/>
      </c>
    </row>
    <row r="385" spans="1:25" s="396" customFormat="1" ht="17.25" customHeight="1">
      <c r="A385" s="182" t="s">
        <v>174</v>
      </c>
      <c r="B385" s="418">
        <f t="shared" si="60"/>
        <v>0</v>
      </c>
      <c r="C385" s="394"/>
      <c r="D385" s="394"/>
      <c r="E385" s="394"/>
      <c r="F385" s="419">
        <f t="shared" si="61"/>
      </c>
      <c r="G385" s="419">
        <f t="shared" si="62"/>
      </c>
      <c r="H385" s="418">
        <f t="shared" si="63"/>
        <v>0</v>
      </c>
      <c r="I385" s="394"/>
      <c r="J385" s="394"/>
      <c r="K385" s="394"/>
      <c r="L385" s="419">
        <f t="shared" si="64"/>
      </c>
      <c r="M385" s="419">
        <f t="shared" si="65"/>
      </c>
      <c r="N385" s="418">
        <f t="shared" si="66"/>
        <v>0</v>
      </c>
      <c r="O385" s="394"/>
      <c r="P385" s="394"/>
      <c r="Q385" s="394"/>
      <c r="R385" s="419">
        <f t="shared" si="67"/>
      </c>
      <c r="S385" s="420">
        <f t="shared" si="68"/>
      </c>
      <c r="T385" s="418">
        <f t="shared" si="69"/>
        <v>0</v>
      </c>
      <c r="U385" s="394"/>
      <c r="V385" s="394"/>
      <c r="W385" s="394"/>
      <c r="X385" s="419">
        <f t="shared" si="70"/>
      </c>
      <c r="Y385" s="420">
        <f t="shared" si="71"/>
      </c>
    </row>
    <row r="386" spans="1:25" s="396" customFormat="1" ht="17.25" customHeight="1">
      <c r="A386" s="182" t="s">
        <v>175</v>
      </c>
      <c r="B386" s="418">
        <f t="shared" si="60"/>
        <v>0</v>
      </c>
      <c r="C386" s="394"/>
      <c r="D386" s="394"/>
      <c r="E386" s="394"/>
      <c r="F386" s="419">
        <f t="shared" si="61"/>
      </c>
      <c r="G386" s="419">
        <f t="shared" si="62"/>
      </c>
      <c r="H386" s="418">
        <f t="shared" si="63"/>
        <v>0</v>
      </c>
      <c r="I386" s="394"/>
      <c r="J386" s="394"/>
      <c r="K386" s="394"/>
      <c r="L386" s="419">
        <f t="shared" si="64"/>
      </c>
      <c r="M386" s="419">
        <f t="shared" si="65"/>
      </c>
      <c r="N386" s="418">
        <f t="shared" si="66"/>
        <v>0</v>
      </c>
      <c r="O386" s="394"/>
      <c r="P386" s="394"/>
      <c r="Q386" s="394"/>
      <c r="R386" s="419">
        <f t="shared" si="67"/>
      </c>
      <c r="S386" s="420">
        <f t="shared" si="68"/>
      </c>
      <c r="T386" s="418">
        <f t="shared" si="69"/>
        <v>0</v>
      </c>
      <c r="U386" s="394"/>
      <c r="V386" s="394"/>
      <c r="W386" s="394"/>
      <c r="X386" s="419">
        <f t="shared" si="70"/>
      </c>
      <c r="Y386" s="420">
        <f t="shared" si="71"/>
      </c>
    </row>
    <row r="387" spans="1:25" s="396" customFormat="1" ht="17.25" customHeight="1">
      <c r="A387" s="182" t="s">
        <v>176</v>
      </c>
      <c r="B387" s="418">
        <f t="shared" si="60"/>
        <v>0</v>
      </c>
      <c r="C387" s="394"/>
      <c r="D387" s="394"/>
      <c r="E387" s="394"/>
      <c r="F387" s="419">
        <f t="shared" si="61"/>
      </c>
      <c r="G387" s="419">
        <f t="shared" si="62"/>
      </c>
      <c r="H387" s="418">
        <f t="shared" si="63"/>
        <v>0</v>
      </c>
      <c r="I387" s="394"/>
      <c r="J387" s="394"/>
      <c r="K387" s="394"/>
      <c r="L387" s="419">
        <f t="shared" si="64"/>
      </c>
      <c r="M387" s="419">
        <f t="shared" si="65"/>
      </c>
      <c r="N387" s="418">
        <f t="shared" si="66"/>
        <v>0</v>
      </c>
      <c r="O387" s="394"/>
      <c r="P387" s="394"/>
      <c r="Q387" s="394"/>
      <c r="R387" s="419">
        <f t="shared" si="67"/>
      </c>
      <c r="S387" s="420">
        <f t="shared" si="68"/>
      </c>
      <c r="T387" s="418">
        <f t="shared" si="69"/>
        <v>0</v>
      </c>
      <c r="U387" s="394"/>
      <c r="V387" s="394"/>
      <c r="W387" s="394"/>
      <c r="X387" s="419">
        <f t="shared" si="70"/>
      </c>
      <c r="Y387" s="420">
        <f t="shared" si="71"/>
      </c>
    </row>
    <row r="388" spans="1:25" s="396" customFormat="1" ht="17.25" customHeight="1">
      <c r="A388" s="191" t="s">
        <v>177</v>
      </c>
      <c r="B388" s="421">
        <f t="shared" si="60"/>
        <v>0</v>
      </c>
      <c r="C388" s="422"/>
      <c r="D388" s="422"/>
      <c r="E388" s="422"/>
      <c r="F388" s="397">
        <f t="shared" si="61"/>
      </c>
      <c r="G388" s="397">
        <f t="shared" si="62"/>
      </c>
      <c r="H388" s="421">
        <f t="shared" si="63"/>
        <v>0</v>
      </c>
      <c r="I388" s="422"/>
      <c r="J388" s="422"/>
      <c r="K388" s="422"/>
      <c r="L388" s="397">
        <f t="shared" si="64"/>
      </c>
      <c r="M388" s="397">
        <f t="shared" si="65"/>
      </c>
      <c r="N388" s="421">
        <f t="shared" si="66"/>
        <v>0</v>
      </c>
      <c r="O388" s="422"/>
      <c r="P388" s="422"/>
      <c r="Q388" s="422"/>
      <c r="R388" s="397">
        <f t="shared" si="67"/>
      </c>
      <c r="S388" s="398">
        <f t="shared" si="68"/>
      </c>
      <c r="T388" s="421">
        <f t="shared" si="69"/>
        <v>0</v>
      </c>
      <c r="U388" s="422"/>
      <c r="V388" s="422"/>
      <c r="W388" s="422"/>
      <c r="X388" s="397">
        <f t="shared" si="70"/>
      </c>
      <c r="Y388" s="398">
        <f t="shared" si="71"/>
      </c>
    </row>
    <row r="389" spans="1:25" ht="16.5">
      <c r="A389" s="486" t="s">
        <v>165</v>
      </c>
      <c r="B389" s="561">
        <v>2010</v>
      </c>
      <c r="C389" s="562"/>
      <c r="D389" s="562"/>
      <c r="E389" s="562"/>
      <c r="F389" s="562"/>
      <c r="G389" s="563"/>
      <c r="H389" s="561">
        <v>2011</v>
      </c>
      <c r="I389" s="562"/>
      <c r="J389" s="562"/>
      <c r="K389" s="562"/>
      <c r="L389" s="562"/>
      <c r="M389" s="563"/>
      <c r="N389" s="578">
        <v>2012</v>
      </c>
      <c r="O389" s="579"/>
      <c r="P389" s="579"/>
      <c r="Q389" s="579"/>
      <c r="R389" s="579"/>
      <c r="S389" s="579"/>
      <c r="T389" s="579"/>
      <c r="U389" s="579"/>
      <c r="V389" s="579"/>
      <c r="W389" s="579"/>
      <c r="X389" s="579"/>
      <c r="Y389" s="580"/>
    </row>
    <row r="390" spans="1:25" ht="16.5">
      <c r="A390" s="487"/>
      <c r="B390" s="564"/>
      <c r="C390" s="565"/>
      <c r="D390" s="565"/>
      <c r="E390" s="565"/>
      <c r="F390" s="565"/>
      <c r="G390" s="566"/>
      <c r="H390" s="564"/>
      <c r="I390" s="565"/>
      <c r="J390" s="565"/>
      <c r="K390" s="565"/>
      <c r="L390" s="565"/>
      <c r="M390" s="566"/>
      <c r="N390" s="578" t="s">
        <v>0</v>
      </c>
      <c r="O390" s="579"/>
      <c r="P390" s="579"/>
      <c r="Q390" s="579"/>
      <c r="R390" s="579"/>
      <c r="S390" s="580"/>
      <c r="T390" s="578" t="s">
        <v>5</v>
      </c>
      <c r="U390" s="579"/>
      <c r="V390" s="579"/>
      <c r="W390" s="579"/>
      <c r="X390" s="579"/>
      <c r="Y390" s="580"/>
    </row>
    <row r="391" spans="1:25" ht="51.75">
      <c r="A391" s="487"/>
      <c r="B391" s="409" t="s">
        <v>127</v>
      </c>
      <c r="C391" s="409" t="s">
        <v>128</v>
      </c>
      <c r="D391" s="409" t="s">
        <v>129</v>
      </c>
      <c r="E391" s="410" t="s">
        <v>130</v>
      </c>
      <c r="F391" s="409" t="s">
        <v>166</v>
      </c>
      <c r="G391" s="409" t="s">
        <v>167</v>
      </c>
      <c r="H391" s="409" t="s">
        <v>127</v>
      </c>
      <c r="I391" s="409" t="s">
        <v>128</v>
      </c>
      <c r="J391" s="409" t="s">
        <v>129</v>
      </c>
      <c r="K391" s="410" t="s">
        <v>130</v>
      </c>
      <c r="L391" s="409" t="s">
        <v>166</v>
      </c>
      <c r="M391" s="409" t="s">
        <v>167</v>
      </c>
      <c r="N391" s="409" t="s">
        <v>127</v>
      </c>
      <c r="O391" s="409" t="s">
        <v>128</v>
      </c>
      <c r="P391" s="409" t="s">
        <v>129</v>
      </c>
      <c r="Q391" s="410" t="s">
        <v>130</v>
      </c>
      <c r="R391" s="409" t="s">
        <v>166</v>
      </c>
      <c r="S391" s="409" t="s">
        <v>167</v>
      </c>
      <c r="T391" s="409" t="s">
        <v>127</v>
      </c>
      <c r="U391" s="409" t="s">
        <v>128</v>
      </c>
      <c r="V391" s="409" t="s">
        <v>129</v>
      </c>
      <c r="W391" s="410" t="s">
        <v>130</v>
      </c>
      <c r="X391" s="409" t="s">
        <v>166</v>
      </c>
      <c r="Y391" s="409" t="s">
        <v>167</v>
      </c>
    </row>
    <row r="392" spans="1:25" ht="15.75" customHeight="1">
      <c r="A392" s="488"/>
      <c r="B392" s="411" t="s">
        <v>169</v>
      </c>
      <c r="C392" s="411" t="s">
        <v>170</v>
      </c>
      <c r="D392" s="411" t="s">
        <v>171</v>
      </c>
      <c r="E392" s="410"/>
      <c r="F392" s="409"/>
      <c r="G392" s="409"/>
      <c r="H392" s="411" t="s">
        <v>169</v>
      </c>
      <c r="I392" s="411" t="s">
        <v>170</v>
      </c>
      <c r="J392" s="411" t="s">
        <v>171</v>
      </c>
      <c r="K392" s="410"/>
      <c r="L392" s="409"/>
      <c r="M392" s="409"/>
      <c r="N392" s="411" t="s">
        <v>169</v>
      </c>
      <c r="O392" s="411" t="s">
        <v>170</v>
      </c>
      <c r="P392" s="411" t="s">
        <v>171</v>
      </c>
      <c r="Q392" s="409"/>
      <c r="R392" s="409"/>
      <c r="S392" s="409"/>
      <c r="T392" s="411" t="s">
        <v>169</v>
      </c>
      <c r="U392" s="411" t="s">
        <v>170</v>
      </c>
      <c r="V392" s="411" t="s">
        <v>171</v>
      </c>
      <c r="W392" s="410"/>
      <c r="X392" s="409"/>
      <c r="Y392" s="409"/>
    </row>
    <row r="393" spans="1:25" s="396" customFormat="1" ht="17.25" customHeight="1">
      <c r="A393" s="386" t="s">
        <v>172</v>
      </c>
      <c r="B393" s="414">
        <f aca="true" t="shared" si="72" ref="B393:B398">+F113+Q113+F126</f>
        <v>0</v>
      </c>
      <c r="C393" s="415"/>
      <c r="D393" s="415"/>
      <c r="E393" s="415"/>
      <c r="F393" s="416">
        <f aca="true" t="shared" si="73" ref="F393:F398">IF(C393=0,"",C393/B393)</f>
      </c>
      <c r="G393" s="416">
        <f aca="true" t="shared" si="74" ref="G393:G398">IF(D393=0,"",D393/B393)</f>
      </c>
      <c r="H393" s="414">
        <f aca="true" t="shared" si="75" ref="H393:H398">+G113+R113+G126</f>
        <v>0</v>
      </c>
      <c r="I393" s="415"/>
      <c r="J393" s="415"/>
      <c r="K393" s="415"/>
      <c r="L393" s="416">
        <f aca="true" t="shared" si="76" ref="L393:L398">IF(I393=0,"",I393/H393)</f>
      </c>
      <c r="M393" s="416">
        <f aca="true" t="shared" si="77" ref="M393:M398">IF(J393=0,"",J393/H393)</f>
      </c>
      <c r="N393" s="423">
        <f aca="true" t="shared" si="78" ref="N393:N398">+H113+S113+H126</f>
        <v>0</v>
      </c>
      <c r="O393" s="424"/>
      <c r="P393" s="424"/>
      <c r="Q393" s="424"/>
      <c r="R393" s="416">
        <f aca="true" t="shared" si="79" ref="R393:R398">IF(O393=0,"",O393/N393)</f>
      </c>
      <c r="S393" s="416">
        <f aca="true" t="shared" si="80" ref="S393:S398">IF(P393=0,"",P393/N393)</f>
      </c>
      <c r="T393" s="414">
        <f aca="true" t="shared" si="81" ref="T393:T398">+I113+T113+I126</f>
        <v>0</v>
      </c>
      <c r="U393" s="415"/>
      <c r="V393" s="415"/>
      <c r="W393" s="415"/>
      <c r="X393" s="416">
        <f aca="true" t="shared" si="82" ref="X393:X398">IF(U393=0,"",U393/T393)</f>
      </c>
      <c r="Y393" s="417">
        <f aca="true" t="shared" si="83" ref="Y393:Y398">IF(V393=0,"",V393/T393)</f>
      </c>
    </row>
    <row r="394" spans="1:25" s="396" customFormat="1" ht="17.25" customHeight="1">
      <c r="A394" s="182" t="s">
        <v>173</v>
      </c>
      <c r="B394" s="418">
        <f t="shared" si="72"/>
        <v>0</v>
      </c>
      <c r="C394" s="394"/>
      <c r="D394" s="394"/>
      <c r="E394" s="394"/>
      <c r="F394" s="419">
        <f t="shared" si="73"/>
      </c>
      <c r="G394" s="419">
        <f t="shared" si="74"/>
      </c>
      <c r="H394" s="418">
        <f t="shared" si="75"/>
        <v>0</v>
      </c>
      <c r="I394" s="394"/>
      <c r="J394" s="394"/>
      <c r="K394" s="394"/>
      <c r="L394" s="419">
        <f t="shared" si="76"/>
      </c>
      <c r="M394" s="419">
        <f t="shared" si="77"/>
      </c>
      <c r="N394" s="425">
        <f t="shared" si="78"/>
        <v>0</v>
      </c>
      <c r="O394" s="425"/>
      <c r="P394" s="425"/>
      <c r="Q394" s="425"/>
      <c r="R394" s="419">
        <f t="shared" si="79"/>
      </c>
      <c r="S394" s="419">
        <f t="shared" si="80"/>
      </c>
      <c r="T394" s="418">
        <f t="shared" si="81"/>
        <v>0</v>
      </c>
      <c r="U394" s="394"/>
      <c r="V394" s="394"/>
      <c r="W394" s="394"/>
      <c r="X394" s="419">
        <f t="shared" si="82"/>
      </c>
      <c r="Y394" s="420">
        <f t="shared" si="83"/>
      </c>
    </row>
    <row r="395" spans="1:25" s="396" customFormat="1" ht="17.25" customHeight="1">
      <c r="A395" s="182" t="s">
        <v>174</v>
      </c>
      <c r="B395" s="418">
        <f t="shared" si="72"/>
        <v>0</v>
      </c>
      <c r="C395" s="394"/>
      <c r="D395" s="394"/>
      <c r="E395" s="394"/>
      <c r="F395" s="419">
        <f t="shared" si="73"/>
      </c>
      <c r="G395" s="419">
        <f t="shared" si="74"/>
      </c>
      <c r="H395" s="418">
        <f t="shared" si="75"/>
        <v>0</v>
      </c>
      <c r="I395" s="394"/>
      <c r="J395" s="394"/>
      <c r="K395" s="394"/>
      <c r="L395" s="419">
        <f t="shared" si="76"/>
      </c>
      <c r="M395" s="419">
        <f t="shared" si="77"/>
      </c>
      <c r="N395" s="425">
        <f t="shared" si="78"/>
        <v>0</v>
      </c>
      <c r="O395" s="425"/>
      <c r="P395" s="425"/>
      <c r="Q395" s="425"/>
      <c r="R395" s="419">
        <f t="shared" si="79"/>
      </c>
      <c r="S395" s="419">
        <f t="shared" si="80"/>
      </c>
      <c r="T395" s="418">
        <f t="shared" si="81"/>
        <v>0</v>
      </c>
      <c r="U395" s="394"/>
      <c r="V395" s="394"/>
      <c r="W395" s="394"/>
      <c r="X395" s="419">
        <f t="shared" si="82"/>
      </c>
      <c r="Y395" s="420">
        <f t="shared" si="83"/>
      </c>
    </row>
    <row r="396" spans="1:25" s="396" customFormat="1" ht="17.25" customHeight="1">
      <c r="A396" s="182" t="s">
        <v>175</v>
      </c>
      <c r="B396" s="418">
        <f t="shared" si="72"/>
        <v>0</v>
      </c>
      <c r="C396" s="394"/>
      <c r="D396" s="394"/>
      <c r="E396" s="394"/>
      <c r="F396" s="419">
        <f t="shared" si="73"/>
      </c>
      <c r="G396" s="419">
        <f t="shared" si="74"/>
      </c>
      <c r="H396" s="418">
        <f t="shared" si="75"/>
        <v>0</v>
      </c>
      <c r="I396" s="394"/>
      <c r="J396" s="394"/>
      <c r="K396" s="394"/>
      <c r="L396" s="419">
        <f t="shared" si="76"/>
      </c>
      <c r="M396" s="419">
        <f t="shared" si="77"/>
      </c>
      <c r="N396" s="425">
        <f t="shared" si="78"/>
        <v>0</v>
      </c>
      <c r="O396" s="425"/>
      <c r="P396" s="425"/>
      <c r="Q396" s="425"/>
      <c r="R396" s="419">
        <f t="shared" si="79"/>
      </c>
      <c r="S396" s="419">
        <f t="shared" si="80"/>
      </c>
      <c r="T396" s="418">
        <f t="shared" si="81"/>
        <v>0</v>
      </c>
      <c r="U396" s="394"/>
      <c r="V396" s="394"/>
      <c r="W396" s="394"/>
      <c r="X396" s="419">
        <f t="shared" si="82"/>
      </c>
      <c r="Y396" s="420">
        <f t="shared" si="83"/>
      </c>
    </row>
    <row r="397" spans="1:25" s="396" customFormat="1" ht="17.25" customHeight="1">
      <c r="A397" s="182" t="s">
        <v>176</v>
      </c>
      <c r="B397" s="418">
        <f t="shared" si="72"/>
        <v>0</v>
      </c>
      <c r="C397" s="394"/>
      <c r="D397" s="394"/>
      <c r="E397" s="394"/>
      <c r="F397" s="419">
        <f t="shared" si="73"/>
      </c>
      <c r="G397" s="419">
        <f t="shared" si="74"/>
      </c>
      <c r="H397" s="418">
        <f t="shared" si="75"/>
        <v>0</v>
      </c>
      <c r="I397" s="394"/>
      <c r="J397" s="394"/>
      <c r="K397" s="394"/>
      <c r="L397" s="419">
        <f t="shared" si="76"/>
      </c>
      <c r="M397" s="419">
        <f t="shared" si="77"/>
      </c>
      <c r="N397" s="425">
        <f t="shared" si="78"/>
        <v>0</v>
      </c>
      <c r="O397" s="425"/>
      <c r="P397" s="425"/>
      <c r="Q397" s="425"/>
      <c r="R397" s="419">
        <f t="shared" si="79"/>
      </c>
      <c r="S397" s="419">
        <f t="shared" si="80"/>
      </c>
      <c r="T397" s="418">
        <f t="shared" si="81"/>
        <v>0</v>
      </c>
      <c r="U397" s="394"/>
      <c r="V397" s="394"/>
      <c r="W397" s="394"/>
      <c r="X397" s="419">
        <f t="shared" si="82"/>
      </c>
      <c r="Y397" s="420">
        <f t="shared" si="83"/>
      </c>
    </row>
    <row r="398" spans="1:25" s="396" customFormat="1" ht="17.25" customHeight="1">
      <c r="A398" s="191" t="s">
        <v>177</v>
      </c>
      <c r="B398" s="421">
        <f t="shared" si="72"/>
        <v>0</v>
      </c>
      <c r="C398" s="422"/>
      <c r="D398" s="422"/>
      <c r="E398" s="422"/>
      <c r="F398" s="397">
        <f t="shared" si="73"/>
      </c>
      <c r="G398" s="397">
        <f t="shared" si="74"/>
      </c>
      <c r="H398" s="421">
        <f t="shared" si="75"/>
        <v>0</v>
      </c>
      <c r="I398" s="422"/>
      <c r="J398" s="422"/>
      <c r="K398" s="422"/>
      <c r="L398" s="397">
        <f t="shared" si="76"/>
      </c>
      <c r="M398" s="397">
        <f t="shared" si="77"/>
      </c>
      <c r="N398" s="426">
        <f t="shared" si="78"/>
        <v>0</v>
      </c>
      <c r="O398" s="426"/>
      <c r="P398" s="426"/>
      <c r="Q398" s="426"/>
      <c r="R398" s="397">
        <f t="shared" si="79"/>
      </c>
      <c r="S398" s="397">
        <f t="shared" si="80"/>
      </c>
      <c r="T398" s="421">
        <f t="shared" si="81"/>
        <v>0</v>
      </c>
      <c r="U398" s="422"/>
      <c r="V398" s="422"/>
      <c r="W398" s="422"/>
      <c r="X398" s="397">
        <f t="shared" si="82"/>
      </c>
      <c r="Y398" s="398">
        <f t="shared" si="83"/>
      </c>
    </row>
    <row r="399" spans="1:19" ht="16.5">
      <c r="A399" s="486" t="s">
        <v>165</v>
      </c>
      <c r="B399" s="567">
        <v>2013</v>
      </c>
      <c r="C399" s="567"/>
      <c r="D399" s="567"/>
      <c r="E399" s="567"/>
      <c r="F399" s="567"/>
      <c r="G399" s="567"/>
      <c r="H399" s="567">
        <v>2014</v>
      </c>
      <c r="I399" s="567"/>
      <c r="J399" s="567"/>
      <c r="K399" s="567"/>
      <c r="L399" s="567"/>
      <c r="M399" s="567"/>
      <c r="N399" s="567">
        <v>2015</v>
      </c>
      <c r="O399" s="567"/>
      <c r="P399" s="567"/>
      <c r="Q399" s="567"/>
      <c r="R399" s="567"/>
      <c r="S399" s="567"/>
    </row>
    <row r="400" spans="1:19" ht="51.75">
      <c r="A400" s="487"/>
      <c r="B400" s="409" t="s">
        <v>127</v>
      </c>
      <c r="C400" s="409" t="s">
        <v>128</v>
      </c>
      <c r="D400" s="409" t="s">
        <v>129</v>
      </c>
      <c r="E400" s="410" t="s">
        <v>130</v>
      </c>
      <c r="F400" s="409" t="s">
        <v>166</v>
      </c>
      <c r="G400" s="409" t="s">
        <v>167</v>
      </c>
      <c r="H400" s="409" t="s">
        <v>127</v>
      </c>
      <c r="I400" s="409" t="s">
        <v>128</v>
      </c>
      <c r="J400" s="409" t="s">
        <v>129</v>
      </c>
      <c r="K400" s="410" t="s">
        <v>130</v>
      </c>
      <c r="L400" s="409" t="s">
        <v>166</v>
      </c>
      <c r="M400" s="409" t="s">
        <v>167</v>
      </c>
      <c r="N400" s="409" t="s">
        <v>127</v>
      </c>
      <c r="O400" s="409" t="s">
        <v>128</v>
      </c>
      <c r="P400" s="409" t="s">
        <v>129</v>
      </c>
      <c r="Q400" s="410" t="s">
        <v>130</v>
      </c>
      <c r="R400" s="409" t="s">
        <v>166</v>
      </c>
      <c r="S400" s="409" t="s">
        <v>167</v>
      </c>
    </row>
    <row r="401" spans="1:19" ht="17.25" customHeight="1">
      <c r="A401" s="488"/>
      <c r="B401" s="411" t="s">
        <v>169</v>
      </c>
      <c r="C401" s="411" t="s">
        <v>170</v>
      </c>
      <c r="D401" s="411" t="s">
        <v>171</v>
      </c>
      <c r="E401" s="410"/>
      <c r="F401" s="409"/>
      <c r="G401" s="409"/>
      <c r="H401" s="411" t="s">
        <v>169</v>
      </c>
      <c r="I401" s="411" t="s">
        <v>170</v>
      </c>
      <c r="J401" s="411" t="s">
        <v>171</v>
      </c>
      <c r="K401" s="410"/>
      <c r="L401" s="409"/>
      <c r="M401" s="409"/>
      <c r="N401" s="411" t="s">
        <v>169</v>
      </c>
      <c r="O401" s="411" t="s">
        <v>170</v>
      </c>
      <c r="P401" s="411" t="s">
        <v>171</v>
      </c>
      <c r="Q401" s="410"/>
      <c r="R401" s="409"/>
      <c r="S401" s="409"/>
    </row>
    <row r="402" spans="1:19" s="396" customFormat="1" ht="17.25" customHeight="1">
      <c r="A402" s="386" t="s">
        <v>172</v>
      </c>
      <c r="B402" s="414">
        <f aca="true" t="shared" si="84" ref="B402:B407">+J113+U113+J126</f>
        <v>0</v>
      </c>
      <c r="C402" s="415"/>
      <c r="D402" s="415"/>
      <c r="E402" s="415"/>
      <c r="F402" s="416">
        <f aca="true" t="shared" si="85" ref="F402:F407">IF(C402=0,"",C402/B402)</f>
      </c>
      <c r="G402" s="417">
        <f aca="true" t="shared" si="86" ref="G402:G407">IF(D402=0,"",D402/B402)</f>
      </c>
      <c r="H402" s="414">
        <f aca="true" t="shared" si="87" ref="H402:H407">+K113+V113+K126</f>
        <v>0</v>
      </c>
      <c r="I402" s="415"/>
      <c r="J402" s="415"/>
      <c r="K402" s="415"/>
      <c r="L402" s="416">
        <f aca="true" t="shared" si="88" ref="L402:L407">IF(I402=0,"",I402/H402)</f>
      </c>
      <c r="M402" s="417">
        <f aca="true" t="shared" si="89" ref="M402:M407">IF(J402=0,"",J402/H402)</f>
      </c>
      <c r="N402" s="427">
        <f aca="true" t="shared" si="90" ref="N402:N407">+L113+W113+L126</f>
        <v>0</v>
      </c>
      <c r="O402" s="415"/>
      <c r="P402" s="415"/>
      <c r="Q402" s="415"/>
      <c r="R402" s="416">
        <f aca="true" t="shared" si="91" ref="R402:R407">IF(O402=0,"",O402/N402)</f>
      </c>
      <c r="S402" s="417">
        <f aca="true" t="shared" si="92" ref="S402:S407">IF(P402=0,"",P402/N402)</f>
      </c>
    </row>
    <row r="403" spans="1:19" s="396" customFormat="1" ht="17.25" customHeight="1">
      <c r="A403" s="182" t="s">
        <v>173</v>
      </c>
      <c r="B403" s="418">
        <f t="shared" si="84"/>
        <v>0</v>
      </c>
      <c r="C403" s="394"/>
      <c r="D403" s="394"/>
      <c r="E403" s="394"/>
      <c r="F403" s="419">
        <f t="shared" si="85"/>
      </c>
      <c r="G403" s="420">
        <f t="shared" si="86"/>
      </c>
      <c r="H403" s="418">
        <f t="shared" si="87"/>
        <v>0</v>
      </c>
      <c r="I403" s="394"/>
      <c r="J403" s="394"/>
      <c r="K403" s="394"/>
      <c r="L403" s="419">
        <f t="shared" si="88"/>
      </c>
      <c r="M403" s="420">
        <f t="shared" si="89"/>
      </c>
      <c r="N403" s="394">
        <f t="shared" si="90"/>
        <v>0</v>
      </c>
      <c r="O403" s="394"/>
      <c r="P403" s="394"/>
      <c r="Q403" s="394"/>
      <c r="R403" s="419">
        <f t="shared" si="91"/>
      </c>
      <c r="S403" s="420">
        <f t="shared" si="92"/>
      </c>
    </row>
    <row r="404" spans="1:19" s="396" customFormat="1" ht="17.25" customHeight="1">
      <c r="A404" s="182" t="s">
        <v>174</v>
      </c>
      <c r="B404" s="418">
        <f t="shared" si="84"/>
        <v>0</v>
      </c>
      <c r="C404" s="394"/>
      <c r="D404" s="394"/>
      <c r="E404" s="394"/>
      <c r="F404" s="419">
        <f t="shared" si="85"/>
      </c>
      <c r="G404" s="420">
        <f t="shared" si="86"/>
      </c>
      <c r="H404" s="418">
        <f t="shared" si="87"/>
        <v>0</v>
      </c>
      <c r="I404" s="394"/>
      <c r="J404" s="394"/>
      <c r="K404" s="394"/>
      <c r="L404" s="419">
        <f t="shared" si="88"/>
      </c>
      <c r="M404" s="420">
        <f t="shared" si="89"/>
      </c>
      <c r="N404" s="394">
        <f t="shared" si="90"/>
        <v>0</v>
      </c>
      <c r="O404" s="394"/>
      <c r="P404" s="394"/>
      <c r="Q404" s="394"/>
      <c r="R404" s="419">
        <f t="shared" si="91"/>
      </c>
      <c r="S404" s="420">
        <f t="shared" si="92"/>
      </c>
    </row>
    <row r="405" spans="1:19" s="396" customFormat="1" ht="17.25" customHeight="1">
      <c r="A405" s="182" t="s">
        <v>175</v>
      </c>
      <c r="B405" s="418">
        <f t="shared" si="84"/>
        <v>0</v>
      </c>
      <c r="C405" s="394"/>
      <c r="D405" s="394"/>
      <c r="E405" s="394"/>
      <c r="F405" s="419">
        <f t="shared" si="85"/>
      </c>
      <c r="G405" s="420">
        <f t="shared" si="86"/>
      </c>
      <c r="H405" s="418">
        <f t="shared" si="87"/>
        <v>0</v>
      </c>
      <c r="I405" s="394"/>
      <c r="J405" s="394"/>
      <c r="K405" s="394"/>
      <c r="L405" s="419">
        <f t="shared" si="88"/>
      </c>
      <c r="M405" s="420">
        <f t="shared" si="89"/>
      </c>
      <c r="N405" s="394">
        <f t="shared" si="90"/>
        <v>0</v>
      </c>
      <c r="O405" s="394"/>
      <c r="P405" s="394"/>
      <c r="Q405" s="394"/>
      <c r="R405" s="419">
        <f t="shared" si="91"/>
      </c>
      <c r="S405" s="420">
        <f t="shared" si="92"/>
      </c>
    </row>
    <row r="406" spans="1:19" s="396" customFormat="1" ht="17.25" customHeight="1">
      <c r="A406" s="182" t="s">
        <v>176</v>
      </c>
      <c r="B406" s="418">
        <f t="shared" si="84"/>
        <v>0</v>
      </c>
      <c r="C406" s="394"/>
      <c r="D406" s="394"/>
      <c r="E406" s="394"/>
      <c r="F406" s="419">
        <f t="shared" si="85"/>
      </c>
      <c r="G406" s="420">
        <f t="shared" si="86"/>
      </c>
      <c r="H406" s="418">
        <f t="shared" si="87"/>
        <v>0</v>
      </c>
      <c r="I406" s="394"/>
      <c r="J406" s="394"/>
      <c r="K406" s="394"/>
      <c r="L406" s="419">
        <f t="shared" si="88"/>
      </c>
      <c r="M406" s="420">
        <f t="shared" si="89"/>
      </c>
      <c r="N406" s="394">
        <f t="shared" si="90"/>
        <v>0</v>
      </c>
      <c r="O406" s="394"/>
      <c r="P406" s="394"/>
      <c r="Q406" s="394"/>
      <c r="R406" s="419">
        <f t="shared" si="91"/>
      </c>
      <c r="S406" s="420">
        <f t="shared" si="92"/>
      </c>
    </row>
    <row r="407" spans="1:19" s="396" customFormat="1" ht="17.25" customHeight="1">
      <c r="A407" s="191" t="s">
        <v>177</v>
      </c>
      <c r="B407" s="421">
        <f t="shared" si="84"/>
        <v>0</v>
      </c>
      <c r="C407" s="422"/>
      <c r="D407" s="422"/>
      <c r="E407" s="422"/>
      <c r="F407" s="397">
        <f t="shared" si="85"/>
      </c>
      <c r="G407" s="398">
        <f t="shared" si="86"/>
      </c>
      <c r="H407" s="421">
        <f t="shared" si="87"/>
        <v>0</v>
      </c>
      <c r="I407" s="422"/>
      <c r="J407" s="422"/>
      <c r="K407" s="422"/>
      <c r="L407" s="397">
        <f t="shared" si="88"/>
      </c>
      <c r="M407" s="398">
        <f t="shared" si="89"/>
      </c>
      <c r="N407" s="422">
        <f t="shared" si="90"/>
        <v>0</v>
      </c>
      <c r="O407" s="422"/>
      <c r="P407" s="422"/>
      <c r="Q407" s="422"/>
      <c r="R407" s="397">
        <f t="shared" si="91"/>
      </c>
      <c r="S407" s="398">
        <f t="shared" si="92"/>
      </c>
    </row>
    <row r="408" ht="16.5">
      <c r="A408" s="192" t="s">
        <v>11</v>
      </c>
    </row>
    <row r="410" spans="1:23" ht="16.5">
      <c r="A410" s="687" t="s">
        <v>131</v>
      </c>
      <c r="B410" s="688"/>
      <c r="C410" s="688"/>
      <c r="D410" s="688"/>
      <c r="E410" s="688"/>
      <c r="F410" s="688"/>
      <c r="G410" s="688"/>
      <c r="H410" s="688"/>
      <c r="I410" s="688"/>
      <c r="J410" s="688"/>
      <c r="K410" s="688"/>
      <c r="L410" s="688"/>
      <c r="M410" s="688"/>
      <c r="N410" s="688"/>
      <c r="O410" s="688"/>
      <c r="P410" s="688"/>
      <c r="Q410" s="688"/>
      <c r="R410" s="688"/>
      <c r="S410" s="688"/>
      <c r="T410" s="688"/>
      <c r="U410" s="688"/>
      <c r="V410" s="688"/>
      <c r="W410" s="688"/>
    </row>
    <row r="411" spans="1:23" ht="16.5">
      <c r="A411" s="691" t="s">
        <v>48</v>
      </c>
      <c r="B411" s="669">
        <v>2006</v>
      </c>
      <c r="C411" s="670"/>
      <c r="D411" s="669">
        <v>2007</v>
      </c>
      <c r="E411" s="670"/>
      <c r="F411" s="669">
        <v>2008</v>
      </c>
      <c r="G411" s="670"/>
      <c r="H411" s="669">
        <v>2009</v>
      </c>
      <c r="I411" s="670"/>
      <c r="J411" s="669">
        <v>2010</v>
      </c>
      <c r="K411" s="670"/>
      <c r="L411" s="669">
        <v>2011</v>
      </c>
      <c r="M411" s="670"/>
      <c r="N411" s="685">
        <v>2012</v>
      </c>
      <c r="O411" s="693"/>
      <c r="P411" s="693"/>
      <c r="Q411" s="686"/>
      <c r="R411" s="669">
        <v>2013</v>
      </c>
      <c r="S411" s="670"/>
      <c r="T411" s="669">
        <v>2014</v>
      </c>
      <c r="U411" s="670"/>
      <c r="V411" s="669">
        <v>2015</v>
      </c>
      <c r="W411" s="670"/>
    </row>
    <row r="412" spans="1:23" ht="16.5">
      <c r="A412" s="691"/>
      <c r="B412" s="671"/>
      <c r="C412" s="672"/>
      <c r="D412" s="671"/>
      <c r="E412" s="672"/>
      <c r="F412" s="671"/>
      <c r="G412" s="672"/>
      <c r="H412" s="671"/>
      <c r="I412" s="672"/>
      <c r="J412" s="671"/>
      <c r="K412" s="672"/>
      <c r="L412" s="671"/>
      <c r="M412" s="672"/>
      <c r="N412" s="685" t="s">
        <v>0</v>
      </c>
      <c r="O412" s="686"/>
      <c r="P412" s="685" t="s">
        <v>5</v>
      </c>
      <c r="Q412" s="686"/>
      <c r="R412" s="671"/>
      <c r="S412" s="672"/>
      <c r="T412" s="671"/>
      <c r="U412" s="672"/>
      <c r="V412" s="671"/>
      <c r="W412" s="672"/>
    </row>
    <row r="413" spans="1:23" ht="16.5">
      <c r="A413" s="691"/>
      <c r="B413" s="428" t="s">
        <v>57</v>
      </c>
      <c r="C413" s="428" t="s">
        <v>49</v>
      </c>
      <c r="D413" s="428" t="s">
        <v>57</v>
      </c>
      <c r="E413" s="428" t="s">
        <v>49</v>
      </c>
      <c r="F413" s="428" t="s">
        <v>57</v>
      </c>
      <c r="G413" s="428" t="s">
        <v>49</v>
      </c>
      <c r="H413" s="428" t="s">
        <v>57</v>
      </c>
      <c r="I413" s="428" t="s">
        <v>49</v>
      </c>
      <c r="J413" s="428" t="s">
        <v>57</v>
      </c>
      <c r="K413" s="428" t="s">
        <v>49</v>
      </c>
      <c r="L413" s="428" t="s">
        <v>57</v>
      </c>
      <c r="M413" s="428" t="s">
        <v>49</v>
      </c>
      <c r="N413" s="428" t="s">
        <v>57</v>
      </c>
      <c r="O413" s="428" t="s">
        <v>49</v>
      </c>
      <c r="P413" s="428" t="s">
        <v>57</v>
      </c>
      <c r="Q413" s="428" t="s">
        <v>49</v>
      </c>
      <c r="R413" s="428" t="s">
        <v>57</v>
      </c>
      <c r="S413" s="428" t="s">
        <v>49</v>
      </c>
      <c r="T413" s="428" t="s">
        <v>57</v>
      </c>
      <c r="U413" s="428" t="s">
        <v>49</v>
      </c>
      <c r="V413" s="428" t="s">
        <v>57</v>
      </c>
      <c r="W413" s="428" t="s">
        <v>49</v>
      </c>
    </row>
    <row r="414" spans="1:23" ht="33" customHeight="1">
      <c r="A414" s="429" t="s">
        <v>132</v>
      </c>
      <c r="B414" s="430"/>
      <c r="C414" s="431">
        <f>IF(B414=0,"",B414*100/D139)</f>
      </c>
      <c r="D414" s="430"/>
      <c r="E414" s="431">
        <f>IF(D414=0,"",D414*100/G139)</f>
      </c>
      <c r="F414" s="430"/>
      <c r="G414" s="431">
        <f>IF(F414=0,"",F414*100/J139)</f>
      </c>
      <c r="H414" s="430"/>
      <c r="I414" s="431">
        <f>IF(H414=0,"",H414*100/M139)</f>
      </c>
      <c r="J414" s="430"/>
      <c r="K414" s="431">
        <f>IF(J414=0,"",J414*100/P139)</f>
      </c>
      <c r="L414" s="430"/>
      <c r="M414" s="431">
        <f>IF(L414=0,"",L414*100/S139)</f>
      </c>
      <c r="N414" s="432"/>
      <c r="O414" s="431">
        <f>IF(N414=0,"",N414*100/V139)</f>
      </c>
      <c r="P414" s="430"/>
      <c r="Q414" s="431">
        <f>IF(P414=0,"",P414*100/Y139)</f>
      </c>
      <c r="R414" s="430"/>
      <c r="S414" s="431">
        <f>IF(R414=0,"",R414*100/D149)</f>
      </c>
      <c r="T414" s="430"/>
      <c r="U414" s="431">
        <f>IF(T414=0,"",T414*100/G149)</f>
      </c>
      <c r="V414" s="430"/>
      <c r="W414" s="433">
        <f>IF(V414=0,"",V414*100/J149)</f>
      </c>
    </row>
  </sheetData>
  <sheetProtection/>
  <mergeCells count="540">
    <mergeCell ref="N243:Q243"/>
    <mergeCell ref="D269:E270"/>
    <mergeCell ref="F269:G270"/>
    <mergeCell ref="H269:I270"/>
    <mergeCell ref="I299:J299"/>
    <mergeCell ref="A265:W265"/>
    <mergeCell ref="J243:K244"/>
    <mergeCell ref="T243:U244"/>
    <mergeCell ref="V243:W244"/>
    <mergeCell ref="R243:S244"/>
    <mergeCell ref="N244:O244"/>
    <mergeCell ref="P244:Q244"/>
    <mergeCell ref="A264:W264"/>
    <mergeCell ref="L243:M244"/>
    <mergeCell ref="B282:K283"/>
    <mergeCell ref="B301:B302"/>
    <mergeCell ref="E301:E302"/>
    <mergeCell ref="H301:H302"/>
    <mergeCell ref="K301:K302"/>
    <mergeCell ref="A243:A245"/>
    <mergeCell ref="B243:C244"/>
    <mergeCell ref="D243:E244"/>
    <mergeCell ref="F243:G244"/>
    <mergeCell ref="H243:I244"/>
    <mergeCell ref="D341:E342"/>
    <mergeCell ref="B344:C344"/>
    <mergeCell ref="R344:S344"/>
    <mergeCell ref="V411:W412"/>
    <mergeCell ref="N411:Q411"/>
    <mergeCell ref="B373:C374"/>
    <mergeCell ref="D373:E374"/>
    <mergeCell ref="H344:I344"/>
    <mergeCell ref="N341:Q341"/>
    <mergeCell ref="F341:G342"/>
    <mergeCell ref="H341:I342"/>
    <mergeCell ref="L341:M342"/>
    <mergeCell ref="P342:Q342"/>
    <mergeCell ref="F344:G344"/>
    <mergeCell ref="N342:O342"/>
    <mergeCell ref="J341:K342"/>
    <mergeCell ref="I366:I367"/>
    <mergeCell ref="T390:Y390"/>
    <mergeCell ref="N390:S390"/>
    <mergeCell ref="N389:Y389"/>
    <mergeCell ref="V357:W358"/>
    <mergeCell ref="A373:A375"/>
    <mergeCell ref="B366:B367"/>
    <mergeCell ref="C366:C367"/>
    <mergeCell ref="D366:D367"/>
    <mergeCell ref="E366:F366"/>
    <mergeCell ref="G366:G367"/>
    <mergeCell ref="H366:H367"/>
    <mergeCell ref="R411:S412"/>
    <mergeCell ref="N412:O412"/>
    <mergeCell ref="P412:Q412"/>
    <mergeCell ref="N399:S399"/>
    <mergeCell ref="A399:A401"/>
    <mergeCell ref="B399:G399"/>
    <mergeCell ref="A410:W410"/>
    <mergeCell ref="A411:A413"/>
    <mergeCell ref="B411:C412"/>
    <mergeCell ref="A357:A359"/>
    <mergeCell ref="N357:Q357"/>
    <mergeCell ref="N358:O358"/>
    <mergeCell ref="B357:C358"/>
    <mergeCell ref="D357:E358"/>
    <mergeCell ref="A314:AE314"/>
    <mergeCell ref="A315:AE315"/>
    <mergeCell ref="B319:D320"/>
    <mergeCell ref="A336:AE336"/>
    <mergeCell ref="L344:M344"/>
    <mergeCell ref="F357:G358"/>
    <mergeCell ref="H357:I358"/>
    <mergeCell ref="L357:M358"/>
    <mergeCell ref="D350:E351"/>
    <mergeCell ref="L350:M351"/>
    <mergeCell ref="N350:Q350"/>
    <mergeCell ref="F350:G351"/>
    <mergeCell ref="H350:I351"/>
    <mergeCell ref="L348:M348"/>
    <mergeCell ref="N348:O348"/>
    <mergeCell ref="R350:S351"/>
    <mergeCell ref="R357:S358"/>
    <mergeCell ref="J357:K358"/>
    <mergeCell ref="P358:Q358"/>
    <mergeCell ref="P351:Q351"/>
    <mergeCell ref="B348:C348"/>
    <mergeCell ref="D348:E348"/>
    <mergeCell ref="A350:A352"/>
    <mergeCell ref="B350:C351"/>
    <mergeCell ref="J350:K351"/>
    <mergeCell ref="P348:Q348"/>
    <mergeCell ref="F348:G348"/>
    <mergeCell ref="H348:I348"/>
    <mergeCell ref="J348:K348"/>
    <mergeCell ref="T297:Y297"/>
    <mergeCell ref="T298:V298"/>
    <mergeCell ref="D411:E412"/>
    <mergeCell ref="F411:G412"/>
    <mergeCell ref="T357:U358"/>
    <mergeCell ref="H411:I412"/>
    <mergeCell ref="L411:M412"/>
    <mergeCell ref="J411:K412"/>
    <mergeCell ref="T411:U412"/>
    <mergeCell ref="R341:S342"/>
    <mergeCell ref="H323:H324"/>
    <mergeCell ref="A341:A343"/>
    <mergeCell ref="C321:D321"/>
    <mergeCell ref="H306:H307"/>
    <mergeCell ref="K306:K307"/>
    <mergeCell ref="N306:N307"/>
    <mergeCell ref="B306:B307"/>
    <mergeCell ref="E306:E307"/>
    <mergeCell ref="A340:W340"/>
    <mergeCell ref="B341:C342"/>
    <mergeCell ref="X299:Y299"/>
    <mergeCell ref="B297:D298"/>
    <mergeCell ref="E297:G298"/>
    <mergeCell ref="A319:A322"/>
    <mergeCell ref="E319:G320"/>
    <mergeCell ref="H319:J320"/>
    <mergeCell ref="F321:G321"/>
    <mergeCell ref="I321:J321"/>
    <mergeCell ref="Q306:Q307"/>
    <mergeCell ref="L299:M299"/>
    <mergeCell ref="N351:O351"/>
    <mergeCell ref="T350:U351"/>
    <mergeCell ref="B328:B329"/>
    <mergeCell ref="E328:E329"/>
    <mergeCell ref="H328:H329"/>
    <mergeCell ref="U299:V299"/>
    <mergeCell ref="T341:U342"/>
    <mergeCell ref="V341:W342"/>
    <mergeCell ref="B323:B324"/>
    <mergeCell ref="E323:E324"/>
    <mergeCell ref="Q301:Q302"/>
    <mergeCell ref="T301:T302"/>
    <mergeCell ref="W301:W302"/>
    <mergeCell ref="T306:T307"/>
    <mergeCell ref="P344:Q344"/>
    <mergeCell ref="J344:K344"/>
    <mergeCell ref="W306:W307"/>
    <mergeCell ref="B136:D137"/>
    <mergeCell ref="V350:W351"/>
    <mergeCell ref="V344:W344"/>
    <mergeCell ref="D344:E344"/>
    <mergeCell ref="R348:S348"/>
    <mergeCell ref="T348:U348"/>
    <mergeCell ref="V348:W348"/>
    <mergeCell ref="T344:U344"/>
    <mergeCell ref="A316:AE316"/>
    <mergeCell ref="N301:N302"/>
    <mergeCell ref="H155:J156"/>
    <mergeCell ref="K155:M156"/>
    <mergeCell ref="T156:V156"/>
    <mergeCell ref="W156:Y156"/>
    <mergeCell ref="F214:G215"/>
    <mergeCell ref="H214:I215"/>
    <mergeCell ref="L214:M215"/>
    <mergeCell ref="N214:Q214"/>
    <mergeCell ref="T155:Y155"/>
    <mergeCell ref="A109:A112"/>
    <mergeCell ref="B109:W109"/>
    <mergeCell ref="A143:AB143"/>
    <mergeCell ref="A155:A157"/>
    <mergeCell ref="B155:D156"/>
    <mergeCell ref="E155:G156"/>
    <mergeCell ref="N155:P156"/>
    <mergeCell ref="Q155:S156"/>
    <mergeCell ref="A153:AB153"/>
    <mergeCell ref="A145:J145"/>
    <mergeCell ref="B198:D199"/>
    <mergeCell ref="E198:G199"/>
    <mergeCell ref="H198:J199"/>
    <mergeCell ref="E183:G184"/>
    <mergeCell ref="N183:P184"/>
    <mergeCell ref="B218:M219"/>
    <mergeCell ref="Q136:S137"/>
    <mergeCell ref="B111:B112"/>
    <mergeCell ref="N111:N112"/>
    <mergeCell ref="K124:K125"/>
    <mergeCell ref="L124:L125"/>
    <mergeCell ref="K111:K112"/>
    <mergeCell ref="C111:C112"/>
    <mergeCell ref="O111:O112"/>
    <mergeCell ref="P111:P112"/>
    <mergeCell ref="Q111:Q112"/>
    <mergeCell ref="F93:F94"/>
    <mergeCell ref="J93:J94"/>
    <mergeCell ref="A214:A216"/>
    <mergeCell ref="B214:C215"/>
    <mergeCell ref="A213:W213"/>
    <mergeCell ref="R214:S215"/>
    <mergeCell ref="N215:O215"/>
    <mergeCell ref="P215:Q215"/>
    <mergeCell ref="E136:G137"/>
    <mergeCell ref="K136:M137"/>
    <mergeCell ref="A98:W98"/>
    <mergeCell ref="A93:A94"/>
    <mergeCell ref="B93:B94"/>
    <mergeCell ref="C93:C94"/>
    <mergeCell ref="D93:D94"/>
    <mergeCell ref="E93:E94"/>
    <mergeCell ref="G93:G94"/>
    <mergeCell ref="H93:I93"/>
    <mergeCell ref="R93:R94"/>
    <mergeCell ref="S93:T93"/>
    <mergeCell ref="L93:L94"/>
    <mergeCell ref="M93:M94"/>
    <mergeCell ref="N93:N94"/>
    <mergeCell ref="O93:O94"/>
    <mergeCell ref="P93:P94"/>
    <mergeCell ref="Q93:Q94"/>
    <mergeCell ref="U86:U87"/>
    <mergeCell ref="V86:V87"/>
    <mergeCell ref="W86:W87"/>
    <mergeCell ref="B92:L92"/>
    <mergeCell ref="B99:L99"/>
    <mergeCell ref="M99:W99"/>
    <mergeCell ref="U93:U94"/>
    <mergeCell ref="V93:V94"/>
    <mergeCell ref="W93:W94"/>
    <mergeCell ref="K93:K94"/>
    <mergeCell ref="P86:P87"/>
    <mergeCell ref="U49:U50"/>
    <mergeCell ref="V49:V50"/>
    <mergeCell ref="B78:B79"/>
    <mergeCell ref="C78:C79"/>
    <mergeCell ref="D78:D79"/>
    <mergeCell ref="E78:E79"/>
    <mergeCell ref="M69:W69"/>
    <mergeCell ref="L63:L64"/>
    <mergeCell ref="M77:W77"/>
    <mergeCell ref="F49:F50"/>
    <mergeCell ref="A68:W68"/>
    <mergeCell ref="A76:W76"/>
    <mergeCell ref="Q49:Q50"/>
    <mergeCell ref="S56:T56"/>
    <mergeCell ref="M62:W62"/>
    <mergeCell ref="H86:I86"/>
    <mergeCell ref="H78:I78"/>
    <mergeCell ref="J56:J57"/>
    <mergeCell ref="J63:J64"/>
    <mergeCell ref="A230:W230"/>
    <mergeCell ref="A231:A233"/>
    <mergeCell ref="Q86:Q87"/>
    <mergeCell ref="M86:M87"/>
    <mergeCell ref="N86:N87"/>
    <mergeCell ref="O86:O87"/>
    <mergeCell ref="F56:F57"/>
    <mergeCell ref="G49:G50"/>
    <mergeCell ref="G86:G87"/>
    <mergeCell ref="B86:B87"/>
    <mergeCell ref="C86:C87"/>
    <mergeCell ref="D86:D87"/>
    <mergeCell ref="E86:E87"/>
    <mergeCell ref="F86:F87"/>
    <mergeCell ref="B85:L85"/>
    <mergeCell ref="F78:F79"/>
    <mergeCell ref="B49:B50"/>
    <mergeCell ref="C49:C50"/>
    <mergeCell ref="B56:B57"/>
    <mergeCell ref="C56:C57"/>
    <mergeCell ref="D56:D57"/>
    <mergeCell ref="E56:E57"/>
    <mergeCell ref="D49:D50"/>
    <mergeCell ref="E49:E50"/>
    <mergeCell ref="N231:Q231"/>
    <mergeCell ref="A238:AE238"/>
    <mergeCell ref="A239:AE239"/>
    <mergeCell ref="R231:S232"/>
    <mergeCell ref="T231:U232"/>
    <mergeCell ref="V231:W232"/>
    <mergeCell ref="N232:O232"/>
    <mergeCell ref="P232:Q232"/>
    <mergeCell ref="B235:E237"/>
    <mergeCell ref="B231:C232"/>
    <mergeCell ref="D231:E232"/>
    <mergeCell ref="F231:G232"/>
    <mergeCell ref="H231:I232"/>
    <mergeCell ref="J231:K232"/>
    <mergeCell ref="L231:M232"/>
    <mergeCell ref="P63:P64"/>
    <mergeCell ref="M92:W92"/>
    <mergeCell ref="A91:W91"/>
    <mergeCell ref="A86:A87"/>
    <mergeCell ref="R86:R87"/>
    <mergeCell ref="S86:T86"/>
    <mergeCell ref="G63:G64"/>
    <mergeCell ref="J86:J87"/>
    <mergeCell ref="K86:K87"/>
    <mergeCell ref="L86:L87"/>
    <mergeCell ref="K100:K101"/>
    <mergeCell ref="L100:L101"/>
    <mergeCell ref="G100:G101"/>
    <mergeCell ref="U100:U101"/>
    <mergeCell ref="V100:V101"/>
    <mergeCell ref="W100:W101"/>
    <mergeCell ref="S100:T100"/>
    <mergeCell ref="M100:M101"/>
    <mergeCell ref="N100:N101"/>
    <mergeCell ref="A297:A300"/>
    <mergeCell ref="M85:W85"/>
    <mergeCell ref="B55:L55"/>
    <mergeCell ref="M55:W55"/>
    <mergeCell ref="F100:F101"/>
    <mergeCell ref="M110:W110"/>
    <mergeCell ref="H100:I100"/>
    <mergeCell ref="Q100:Q101"/>
    <mergeCell ref="R100:R101"/>
    <mergeCell ref="J100:J101"/>
    <mergeCell ref="L269:M270"/>
    <mergeCell ref="N269:Q269"/>
    <mergeCell ref="R269:S270"/>
    <mergeCell ref="N270:O270"/>
    <mergeCell ref="P270:Q270"/>
    <mergeCell ref="A268:W268"/>
    <mergeCell ref="J269:K270"/>
    <mergeCell ref="C299:D299"/>
    <mergeCell ref="F299:G299"/>
    <mergeCell ref="O299:P299"/>
    <mergeCell ref="T269:U270"/>
    <mergeCell ref="V269:W270"/>
    <mergeCell ref="K297:M298"/>
    <mergeCell ref="N297:P298"/>
    <mergeCell ref="R299:S299"/>
    <mergeCell ref="B269:C270"/>
    <mergeCell ref="A337:AE337"/>
    <mergeCell ref="A338:AE338"/>
    <mergeCell ref="A198:A200"/>
    <mergeCell ref="H297:J298"/>
    <mergeCell ref="A269:A271"/>
    <mergeCell ref="A242:W242"/>
    <mergeCell ref="A296:Y296"/>
    <mergeCell ref="A318:J318"/>
    <mergeCell ref="Q297:S298"/>
    <mergeCell ref="W298:Y298"/>
    <mergeCell ref="P373:Q374"/>
    <mergeCell ref="H374:I374"/>
    <mergeCell ref="J374:K374"/>
    <mergeCell ref="A377:AB377"/>
    <mergeCell ref="A371:T371"/>
    <mergeCell ref="H380:M380"/>
    <mergeCell ref="N380:S380"/>
    <mergeCell ref="T380:Y380"/>
    <mergeCell ref="F373:G374"/>
    <mergeCell ref="H373:K373"/>
    <mergeCell ref="A389:A392"/>
    <mergeCell ref="B389:G390"/>
    <mergeCell ref="H399:M399"/>
    <mergeCell ref="A366:A368"/>
    <mergeCell ref="A380:A382"/>
    <mergeCell ref="B380:G380"/>
    <mergeCell ref="L373:M374"/>
    <mergeCell ref="H389:M390"/>
    <mergeCell ref="A379:Y379"/>
    <mergeCell ref="N373:O374"/>
    <mergeCell ref="W78:W79"/>
    <mergeCell ref="A78:A79"/>
    <mergeCell ref="U78:U79"/>
    <mergeCell ref="V78:V79"/>
    <mergeCell ref="M78:M79"/>
    <mergeCell ref="N78:N79"/>
    <mergeCell ref="O78:O79"/>
    <mergeCell ref="G78:G79"/>
    <mergeCell ref="R78:R79"/>
    <mergeCell ref="S78:T78"/>
    <mergeCell ref="P78:P79"/>
    <mergeCell ref="Q78:Q79"/>
    <mergeCell ref="J78:J79"/>
    <mergeCell ref="K78:K79"/>
    <mergeCell ref="L78:L79"/>
    <mergeCell ref="W63:W64"/>
    <mergeCell ref="V63:V64"/>
    <mergeCell ref="O100:O101"/>
    <mergeCell ref="P100:P101"/>
    <mergeCell ref="B110:L110"/>
    <mergeCell ref="B100:B101"/>
    <mergeCell ref="C100:C101"/>
    <mergeCell ref="D100:D101"/>
    <mergeCell ref="E100:E101"/>
    <mergeCell ref="A84:W84"/>
    <mergeCell ref="W70:W71"/>
    <mergeCell ref="M70:M71"/>
    <mergeCell ref="N70:N71"/>
    <mergeCell ref="O70:O71"/>
    <mergeCell ref="P70:P71"/>
    <mergeCell ref="Q70:Q71"/>
    <mergeCell ref="B69:L69"/>
    <mergeCell ref="R70:R71"/>
    <mergeCell ref="S70:T70"/>
    <mergeCell ref="B77:L77"/>
    <mergeCell ref="U70:U71"/>
    <mergeCell ref="V70:V71"/>
    <mergeCell ref="A70:A71"/>
    <mergeCell ref="B70:B71"/>
    <mergeCell ref="C70:C71"/>
    <mergeCell ref="D70:D71"/>
    <mergeCell ref="E70:E71"/>
    <mergeCell ref="F70:F71"/>
    <mergeCell ref="A63:A64"/>
    <mergeCell ref="B63:B64"/>
    <mergeCell ref="C63:C64"/>
    <mergeCell ref="D63:D64"/>
    <mergeCell ref="E63:E64"/>
    <mergeCell ref="F63:F64"/>
    <mergeCell ref="S63:T63"/>
    <mergeCell ref="W49:W50"/>
    <mergeCell ref="K63:K64"/>
    <mergeCell ref="H63:I63"/>
    <mergeCell ref="L70:L71"/>
    <mergeCell ref="G70:G71"/>
    <mergeCell ref="H70:I70"/>
    <mergeCell ref="L49:L50"/>
    <mergeCell ref="J70:J71"/>
    <mergeCell ref="K70:K71"/>
    <mergeCell ref="B62:L62"/>
    <mergeCell ref="A61:W61"/>
    <mergeCell ref="A54:W54"/>
    <mergeCell ref="R49:R50"/>
    <mergeCell ref="S49:T49"/>
    <mergeCell ref="G56:G57"/>
    <mergeCell ref="H56:I56"/>
    <mergeCell ref="R56:R57"/>
    <mergeCell ref="M49:M50"/>
    <mergeCell ref="N49:N50"/>
    <mergeCell ref="B48:L48"/>
    <mergeCell ref="M48:W48"/>
    <mergeCell ref="K56:K57"/>
    <mergeCell ref="L56:L57"/>
    <mergeCell ref="U56:U57"/>
    <mergeCell ref="V56:V57"/>
    <mergeCell ref="W56:W57"/>
    <mergeCell ref="J49:J50"/>
    <mergeCell ref="K49:K50"/>
    <mergeCell ref="H49:I49"/>
    <mergeCell ref="G42:G43"/>
    <mergeCell ref="H42:I42"/>
    <mergeCell ref="R42:R43"/>
    <mergeCell ref="S42:T42"/>
    <mergeCell ref="U42:U43"/>
    <mergeCell ref="J42:J43"/>
    <mergeCell ref="K42:K43"/>
    <mergeCell ref="L42:L43"/>
    <mergeCell ref="Q63:Q64"/>
    <mergeCell ref="M63:M64"/>
    <mergeCell ref="N63:N64"/>
    <mergeCell ref="O63:O64"/>
    <mergeCell ref="V42:V43"/>
    <mergeCell ref="W42:W43"/>
    <mergeCell ref="U63:U64"/>
    <mergeCell ref="O49:O50"/>
    <mergeCell ref="P49:P50"/>
    <mergeCell ref="R63:R64"/>
    <mergeCell ref="M42:M43"/>
    <mergeCell ref="N42:N43"/>
    <mergeCell ref="O42:O43"/>
    <mergeCell ref="P42:P43"/>
    <mergeCell ref="Q42:Q43"/>
    <mergeCell ref="B42:B43"/>
    <mergeCell ref="C42:C43"/>
    <mergeCell ref="D42:D43"/>
    <mergeCell ref="E42:E43"/>
    <mergeCell ref="F42:F43"/>
    <mergeCell ref="S25:U25"/>
    <mergeCell ref="C25:C26"/>
    <mergeCell ref="B25:B26"/>
    <mergeCell ref="A24:U24"/>
    <mergeCell ref="B41:L41"/>
    <mergeCell ref="M41:W41"/>
    <mergeCell ref="A40:W40"/>
    <mergeCell ref="A22:Q22"/>
    <mergeCell ref="A25:A26"/>
    <mergeCell ref="D25:I25"/>
    <mergeCell ref="A16:Q16"/>
    <mergeCell ref="A17:Q17"/>
    <mergeCell ref="A18:Q18"/>
    <mergeCell ref="A19:Q19"/>
    <mergeCell ref="A20:Q20"/>
    <mergeCell ref="A21:Q21"/>
    <mergeCell ref="J25:O25"/>
    <mergeCell ref="L111:L112"/>
    <mergeCell ref="J214:K215"/>
    <mergeCell ref="T214:U215"/>
    <mergeCell ref="V214:W215"/>
    <mergeCell ref="B3:S3"/>
    <mergeCell ref="C5:G5"/>
    <mergeCell ref="B7:Q7"/>
    <mergeCell ref="A13:Q13"/>
    <mergeCell ref="A14:Q14"/>
    <mergeCell ref="A15:Q15"/>
    <mergeCell ref="B226:E228"/>
    <mergeCell ref="W111:W112"/>
    <mergeCell ref="S111:T111"/>
    <mergeCell ref="M111:M112"/>
    <mergeCell ref="R111:R112"/>
    <mergeCell ref="T184:V184"/>
    <mergeCell ref="W184:Y184"/>
    <mergeCell ref="T183:Y183"/>
    <mergeCell ref="U111:U112"/>
    <mergeCell ref="V111:V112"/>
    <mergeCell ref="A169:A171"/>
    <mergeCell ref="B169:D170"/>
    <mergeCell ref="E169:G170"/>
    <mergeCell ref="H169:J170"/>
    <mergeCell ref="A133:W133"/>
    <mergeCell ref="Q183:S184"/>
    <mergeCell ref="H183:J184"/>
    <mergeCell ref="K183:M184"/>
    <mergeCell ref="A183:A185"/>
    <mergeCell ref="B183:D184"/>
    <mergeCell ref="D111:D112"/>
    <mergeCell ref="F111:F112"/>
    <mergeCell ref="G111:G112"/>
    <mergeCell ref="H111:I111"/>
    <mergeCell ref="J111:J112"/>
    <mergeCell ref="D214:E215"/>
    <mergeCell ref="E111:E112"/>
    <mergeCell ref="B146:D147"/>
    <mergeCell ref="F124:F125"/>
    <mergeCell ref="G124:G125"/>
    <mergeCell ref="A135:Y135"/>
    <mergeCell ref="A122:A125"/>
    <mergeCell ref="B122:L122"/>
    <mergeCell ref="B123:L123"/>
    <mergeCell ref="B124:B125"/>
    <mergeCell ref="C124:C125"/>
    <mergeCell ref="D124:D125"/>
    <mergeCell ref="E124:E125"/>
    <mergeCell ref="H124:I124"/>
    <mergeCell ref="A107:W107"/>
    <mergeCell ref="J124:J125"/>
    <mergeCell ref="A47:W47"/>
    <mergeCell ref="E146:G147"/>
    <mergeCell ref="N136:P137"/>
    <mergeCell ref="H136:J137"/>
    <mergeCell ref="W137:Y137"/>
    <mergeCell ref="T137:V137"/>
    <mergeCell ref="T136:Y136"/>
    <mergeCell ref="H146:J147"/>
  </mergeCells>
  <dataValidations count="8">
    <dataValidation type="whole" showInputMessage="1" showErrorMessage="1" errorTitle="Validar" error="Se debe declarar valores numéricos que estén en el rango de 0 a 99999999&#10;&#10;Es obligatorio declarar el número de profesores que laboran en la institución.&#10;" sqref="B139 B149">
      <formula1>1</formula1>
      <formula2>999999</formula2>
    </dataValidation>
    <dataValidation type="whole" showInputMessage="1" showErrorMessage="1" errorTitle="Validar" error="Se debe declarar valores numéricos que estén en el rango de 0 a 99999999" sqref="B80:L82 B60:H60 B83:H83 C73:V73 B58:L59 G75:AB75 B53:AB53 B73:B75 B44:AE46 B51:W52 B65:AE67 G74:V74 X72:AE74 W73:W74 B72:W72 C74:F75 B104:H106">
      <formula1>1</formula1>
      <formula2>999999</formula2>
    </dataValidation>
    <dataValidation showInputMessage="1" showErrorMessage="1" errorTitle="Validar" error="Se debe declarar valores numéricos que estén en el rango de 0 a 99999999" sqref="I104:R106 I83:R83 G97:R97 M58:W59 B96:B97 I60:R60 M80:W82 B89:B90 C88:AE90 C95:F97 G95:W96 B102:W103"/>
    <dataValidation type="whole" allowBlank="1" showInputMessage="1" showErrorMessage="1" errorTitle="Validar" error="Se debe declarar valores numéricos que estén en el rango de 0 a 99999999" sqref="D345:D347 F345:F347 H345:H347 L345:L347 P345:P347 R345:R347 J345:J347 B344:W344 T345:T347 V345:V347">
      <formula1>0</formula1>
      <formula2>999999</formula2>
    </dataValidation>
    <dataValidation type="whole" showInputMessage="1" showErrorMessage="1" errorTitle="Validar" error="Se debe declarar valores numéricos que estén en el rango de 0 a 99999999" sqref="B345:B347 D27:D37 S27:S37 J27:J37">
      <formula1>0</formula1>
      <formula2>9999999</formula2>
    </dataValidation>
    <dataValidation type="whole" showInputMessage="1" showErrorMessage="1" errorTitle="Validar" error="Se debe declarar valores numéricos que estén en el rango de 0 a 99999999" sqref="T393:W398 N228 B150 H172:I181 E172:F181 B383:E388 N383:Q388 B393:E398 B402:E407 E139:F140 H139:I140 K139:L140 Q139:R140 W139:X140 C139:C140 B140 E158:F168 B158:C168 O266:O267 B172:C181 W158:X167 Z168:AA168 AC168:AD168 H158:L168 N158:O168 B246:B249 D251:D263 T161:U161 B251:B263 M266:M267 H266:H267 F266:F267 D266:D267 B266:B267 Q266:Q267 N139:O140 Q158:R168 B126:L131 B113:W118 E149:F150 H149:I150 C149:C150 D246:D249 F246:F249 H246:H249 J246:J249 L246:L249 N246:N249 P246:P249 R246:R249 F251:F263 H251:H263 J251:J263 L251:L263 N251:N263 P251:P263 R251:R263 T251:T263 T246:T249 V246:V249 V251:V263 T383:W388 B360:W362 H402:K407 N402:Q407 H383:K388 H393:K398 D220:D225 V219:V228 T219:T228 L220:L228 R219:R228 P219:P228 H220:H228 F220:F228 J220:J228 B220:B226">
      <formula1>0</formula1>
      <formula2>999999</formula2>
    </dataValidation>
    <dataValidation type="decimal" allowBlank="1" showInputMessage="1" showErrorMessage="1" errorTitle="Validar" error="Se debe declarar valores numéricos que estén en el rango de 0 a 99999999" sqref="B311:B313 B297 F307:F313 H319 I324:I327 T297 X307:X313 F302:F305 E297 B284:B295 I302:I305 I307:I313 O295 Q295 M295 B319 E333:E335 E319 H297 K297 N297 Q297 L307:L313 O307:O313 R307:R313 V272:V294 I329:I335 X302:X305 B333:B335 J272:J281 F272:F281 D272:D281 H272:H281 B272:B282 D284:D295 F284:F295 J284:J294 H284:H295 R272:R294 P272:P294 L272:L294 T272:T294 R302:R305 O302:O305 L302:L305">
      <formula1>0</formula1>
      <formula2>999999.999999</formula2>
    </dataValidation>
    <dataValidation type="custom" showInputMessage="1" showErrorMessage="1" errorTitle="Validar" error="Esta celda contiene un valor calculado, por lo que no puede ser modificado." sqref="B88 B95">
      <formula1>SUM(B44,B65)</formula1>
    </dataValidation>
  </dataValidations>
  <printOptions horizontalCentered="1"/>
  <pageMargins left="0.4724409448818898" right="0.4724409448818898" top="0.5511811023622047" bottom="0.5511811023622047" header="0.31496062992125984" footer="0.31496062992125984"/>
  <pageSetup fitToHeight="13" horizontalDpi="600" verticalDpi="600" orientation="landscape" scale="41" r:id="rId4"/>
  <rowBreaks count="8" manualBreakCount="8">
    <brk id="75" max="24" man="1"/>
    <brk id="133" max="24" man="1"/>
    <brk id="182" max="24" man="1"/>
    <brk id="228" max="24" man="1"/>
    <brk id="266" max="24" man="1"/>
    <brk id="294" max="24" man="1"/>
    <brk id="317" max="24" man="1"/>
    <brk id="355" max="24" man="1"/>
  </rowBreaks>
  <drawing r:id="rId3"/>
  <legacyDrawing r:id="rId2"/>
</worksheet>
</file>

<file path=xl/worksheets/sheet2.xml><?xml version="1.0" encoding="utf-8"?>
<worksheet xmlns="http://schemas.openxmlformats.org/spreadsheetml/2006/main" xmlns:r="http://schemas.openxmlformats.org/officeDocument/2006/relationships">
  <dimension ref="A2:AE262"/>
  <sheetViews>
    <sheetView view="pageBreakPreview" zoomScale="70" zoomScaleSheetLayoutView="70" zoomScalePageLayoutView="0" workbookViewId="0" topLeftCell="A238">
      <selection activeCell="L184" sqref="L183:L184"/>
    </sheetView>
  </sheetViews>
  <sheetFormatPr defaultColWidth="10.00390625" defaultRowHeight="14.25"/>
  <cols>
    <col min="1" max="1" width="54.75390625" style="33" customWidth="1"/>
    <col min="2" max="2" width="9.875" style="33" customWidth="1"/>
    <col min="3" max="3" width="12.75390625" style="33" customWidth="1"/>
    <col min="4" max="4" width="10.50390625" style="33" customWidth="1"/>
    <col min="5" max="5" width="11.375" style="33" customWidth="1"/>
    <col min="6" max="6" width="9.875" style="33" customWidth="1"/>
    <col min="7" max="7" width="8.125" style="33" customWidth="1"/>
    <col min="8" max="8" width="9.25390625" style="33" bestFit="1" customWidth="1"/>
    <col min="9" max="9" width="10.625" style="33" bestFit="1" customWidth="1"/>
    <col min="10" max="15" width="7.75390625" style="33" customWidth="1"/>
    <col min="16" max="16" width="10.125" style="33" customWidth="1"/>
    <col min="17" max="22" width="7.75390625" style="33" customWidth="1"/>
    <col min="23" max="25" width="5.375" style="33" customWidth="1"/>
    <col min="26" max="70" width="5.125" style="33" customWidth="1"/>
    <col min="71" max="16384" width="10.00390625" style="33" customWidth="1"/>
  </cols>
  <sheetData>
    <row r="1" ht="12.75"/>
    <row r="2" spans="2:14" ht="15.75">
      <c r="B2" s="748" t="s">
        <v>312</v>
      </c>
      <c r="C2" s="748"/>
      <c r="D2" s="748"/>
      <c r="E2" s="748"/>
      <c r="F2" s="748"/>
      <c r="G2" s="748"/>
      <c r="H2" s="748"/>
      <c r="I2" s="748"/>
      <c r="J2" s="748"/>
      <c r="K2" s="748"/>
      <c r="L2" s="748"/>
      <c r="M2" s="748"/>
      <c r="N2" s="748"/>
    </row>
    <row r="3" ht="12.75">
      <c r="B3" s="38"/>
    </row>
    <row r="4" ht="12.75"/>
    <row r="5" spans="2:4" ht="12.75">
      <c r="B5" s="155" t="s">
        <v>23</v>
      </c>
      <c r="C5" s="155" t="s">
        <v>200</v>
      </c>
      <c r="D5" s="57" t="s">
        <v>147</v>
      </c>
    </row>
    <row r="6" spans="1:4" ht="12.75">
      <c r="A6" s="152" t="s">
        <v>291</v>
      </c>
      <c r="B6" s="49"/>
      <c r="C6" s="49"/>
      <c r="D6" s="153"/>
    </row>
    <row r="7" spans="2:4" ht="12.75">
      <c r="B7" s="70"/>
      <c r="C7" s="70"/>
      <c r="D7" s="3"/>
    </row>
    <row r="8" spans="2:4" ht="12.75">
      <c r="B8" s="59" t="s">
        <v>23</v>
      </c>
      <c r="C8" s="59" t="s">
        <v>200</v>
      </c>
      <c r="D8" s="3"/>
    </row>
    <row r="9" spans="1:4" ht="12.75">
      <c r="A9" s="63" t="s">
        <v>206</v>
      </c>
      <c r="B9" s="51"/>
      <c r="C9" s="51"/>
      <c r="D9" s="3"/>
    </row>
    <row r="10" ht="12.75"/>
    <row r="11" spans="1:13" ht="16.5">
      <c r="A11" s="736" t="s">
        <v>181</v>
      </c>
      <c r="B11" s="737"/>
      <c r="C11" s="737"/>
      <c r="D11" s="737"/>
      <c r="E11" s="738"/>
      <c r="F11" s="738"/>
      <c r="G11" s="738"/>
      <c r="H11" s="738"/>
      <c r="I11" s="738"/>
      <c r="J11" s="738"/>
      <c r="K11" s="738"/>
      <c r="L11" s="738"/>
      <c r="M11" s="739"/>
    </row>
    <row r="12" spans="1:13" ht="16.5">
      <c r="A12" s="740" t="s">
        <v>178</v>
      </c>
      <c r="B12" s="741"/>
      <c r="C12" s="741"/>
      <c r="D12" s="741"/>
      <c r="E12" s="742"/>
      <c r="F12" s="742"/>
      <c r="G12" s="742"/>
      <c r="H12" s="742"/>
      <c r="I12" s="742"/>
      <c r="J12" s="742"/>
      <c r="K12" s="742"/>
      <c r="L12" s="742"/>
      <c r="M12" s="743"/>
    </row>
    <row r="13" spans="1:13" ht="16.5">
      <c r="A13" s="740" t="s">
        <v>179</v>
      </c>
      <c r="B13" s="741"/>
      <c r="C13" s="741"/>
      <c r="D13" s="741"/>
      <c r="E13" s="742"/>
      <c r="F13" s="742"/>
      <c r="G13" s="742"/>
      <c r="H13" s="742"/>
      <c r="I13" s="742"/>
      <c r="J13" s="742"/>
      <c r="K13" s="742"/>
      <c r="L13" s="742"/>
      <c r="M13" s="743"/>
    </row>
    <row r="14" spans="1:13" ht="16.5">
      <c r="A14" s="740" t="s">
        <v>180</v>
      </c>
      <c r="B14" s="741"/>
      <c r="C14" s="741"/>
      <c r="D14" s="741"/>
      <c r="E14" s="742"/>
      <c r="F14" s="742"/>
      <c r="G14" s="742"/>
      <c r="H14" s="742"/>
      <c r="I14" s="742"/>
      <c r="J14" s="742"/>
      <c r="K14" s="742"/>
      <c r="L14" s="742"/>
      <c r="M14" s="743"/>
    </row>
    <row r="15" spans="1:13" ht="16.5">
      <c r="A15" s="740" t="s">
        <v>165</v>
      </c>
      <c r="B15" s="741"/>
      <c r="C15" s="741"/>
      <c r="D15" s="741"/>
      <c r="E15" s="749"/>
      <c r="F15" s="749"/>
      <c r="G15" s="749"/>
      <c r="H15" s="749"/>
      <c r="I15" s="749"/>
      <c r="J15" s="749"/>
      <c r="K15" s="749"/>
      <c r="L15" s="749"/>
      <c r="M15" s="750"/>
    </row>
    <row r="16" spans="1:13" ht="16.5">
      <c r="A16" s="740" t="s">
        <v>182</v>
      </c>
      <c r="B16" s="741"/>
      <c r="C16" s="741"/>
      <c r="D16" s="741"/>
      <c r="E16" s="742"/>
      <c r="F16" s="742"/>
      <c r="G16" s="742"/>
      <c r="H16" s="742"/>
      <c r="I16" s="742"/>
      <c r="J16" s="742"/>
      <c r="K16" s="742"/>
      <c r="L16" s="742"/>
      <c r="M16" s="743"/>
    </row>
    <row r="17" spans="1:13" ht="16.5">
      <c r="A17" s="744" t="s">
        <v>183</v>
      </c>
      <c r="B17" s="745"/>
      <c r="C17" s="745"/>
      <c r="D17" s="745"/>
      <c r="E17" s="746"/>
      <c r="F17" s="746"/>
      <c r="G17" s="746"/>
      <c r="H17" s="746"/>
      <c r="I17" s="746"/>
      <c r="J17" s="746"/>
      <c r="K17" s="746"/>
      <c r="L17" s="746"/>
      <c r="M17" s="747"/>
    </row>
    <row r="18" ht="12.75"/>
    <row r="19" ht="12.75">
      <c r="A19" s="12" t="s">
        <v>184</v>
      </c>
    </row>
    <row r="20" ht="12.75"/>
    <row r="21" spans="2:7" ht="12.75">
      <c r="B21" s="47" t="s">
        <v>185</v>
      </c>
      <c r="C21" s="47" t="s">
        <v>3</v>
      </c>
      <c r="D21" s="47" t="s">
        <v>186</v>
      </c>
      <c r="E21" s="47" t="s">
        <v>187</v>
      </c>
      <c r="F21" s="47" t="s">
        <v>188</v>
      </c>
      <c r="G21" s="47" t="s">
        <v>189</v>
      </c>
    </row>
    <row r="22" spans="1:7" ht="12.75">
      <c r="A22" s="48" t="s">
        <v>190</v>
      </c>
      <c r="B22" s="7"/>
      <c r="C22" s="49"/>
      <c r="D22" s="49"/>
      <c r="E22" s="49"/>
      <c r="F22" s="49"/>
      <c r="G22" s="49"/>
    </row>
    <row r="23" ht="12.75"/>
    <row r="24" spans="2:5" ht="12.75">
      <c r="B24" s="47" t="s">
        <v>191</v>
      </c>
      <c r="C24" s="47" t="s">
        <v>192</v>
      </c>
      <c r="D24" s="47" t="s">
        <v>193</v>
      </c>
      <c r="E24" s="47" t="s">
        <v>194</v>
      </c>
    </row>
    <row r="25" spans="1:5" ht="12.75">
      <c r="A25" s="50" t="s">
        <v>195</v>
      </c>
      <c r="B25" s="51"/>
      <c r="C25" s="51"/>
      <c r="D25" s="51"/>
      <c r="E25" s="52"/>
    </row>
    <row r="26" ht="12.75"/>
    <row r="27" spans="1:2" ht="12.75">
      <c r="A27" s="53" t="s">
        <v>196</v>
      </c>
      <c r="B27" s="54"/>
    </row>
    <row r="28" spans="1:2" ht="12.75">
      <c r="A28" s="20"/>
      <c r="B28" s="55"/>
    </row>
    <row r="29" spans="1:3" ht="25.5">
      <c r="A29" s="56"/>
      <c r="B29" s="57" t="s">
        <v>197</v>
      </c>
      <c r="C29" s="57" t="s">
        <v>198</v>
      </c>
    </row>
    <row r="30" spans="1:3" ht="12.75">
      <c r="A30" s="53" t="s">
        <v>199</v>
      </c>
      <c r="B30" s="58"/>
      <c r="C30" s="54"/>
    </row>
    <row r="31" spans="2:3" ht="12.75">
      <c r="B31" s="3"/>
      <c r="C31" s="3"/>
    </row>
    <row r="32" spans="2:3" ht="12.75">
      <c r="B32" s="59" t="s">
        <v>23</v>
      </c>
      <c r="C32" s="59" t="s">
        <v>200</v>
      </c>
    </row>
    <row r="33" spans="1:3" ht="25.5">
      <c r="A33" s="136" t="s">
        <v>205</v>
      </c>
      <c r="B33" s="51"/>
      <c r="C33" s="52"/>
    </row>
    <row r="34" ht="12.75"/>
    <row r="35" spans="1:3" ht="12.75">
      <c r="A35" s="3"/>
      <c r="B35" s="59" t="s">
        <v>23</v>
      </c>
      <c r="C35" s="57" t="s">
        <v>200</v>
      </c>
    </row>
    <row r="36" spans="1:3" ht="12.75">
      <c r="A36" s="53" t="s">
        <v>201</v>
      </c>
      <c r="B36" s="52"/>
      <c r="C36" s="49"/>
    </row>
    <row r="37" spans="1:4" ht="12.75">
      <c r="A37" s="2"/>
      <c r="B37" s="60"/>
      <c r="C37" s="60"/>
      <c r="D37" s="3"/>
    </row>
    <row r="38" spans="2:15" ht="12.75">
      <c r="B38" s="59" t="s">
        <v>23</v>
      </c>
      <c r="C38" s="59" t="s">
        <v>200</v>
      </c>
      <c r="D38" s="3"/>
      <c r="E38" s="3"/>
      <c r="F38" s="3"/>
      <c r="G38" s="3"/>
      <c r="N38" s="59" t="s">
        <v>23</v>
      </c>
      <c r="O38" s="59" t="s">
        <v>200</v>
      </c>
    </row>
    <row r="39" spans="1:15" ht="29.25" customHeight="1">
      <c r="A39" s="146" t="s">
        <v>202</v>
      </c>
      <c r="B39" s="51"/>
      <c r="C39" s="52"/>
      <c r="D39" s="3"/>
      <c r="E39" s="3"/>
      <c r="F39" s="3"/>
      <c r="G39" s="3"/>
      <c r="I39" s="734" t="s">
        <v>203</v>
      </c>
      <c r="J39" s="735"/>
      <c r="K39" s="735"/>
      <c r="L39" s="735"/>
      <c r="M39" s="735"/>
      <c r="N39" s="51"/>
      <c r="O39" s="52"/>
    </row>
    <row r="40" spans="1:7" ht="12.75">
      <c r="A40" s="2"/>
      <c r="B40" s="60"/>
      <c r="C40" s="60"/>
      <c r="D40" s="3"/>
      <c r="E40" s="3"/>
      <c r="F40" s="3"/>
      <c r="G40" s="3"/>
    </row>
    <row r="41" spans="1:8" ht="12.75">
      <c r="A41" s="2"/>
      <c r="B41" s="59" t="s">
        <v>23</v>
      </c>
      <c r="C41" s="59" t="s">
        <v>200</v>
      </c>
      <c r="D41" s="61"/>
      <c r="E41" s="61"/>
      <c r="F41" s="61"/>
      <c r="G41" s="61"/>
      <c r="H41" s="60"/>
    </row>
    <row r="42" spans="1:8" ht="27" customHeight="1">
      <c r="A42" s="62" t="s">
        <v>204</v>
      </c>
      <c r="B42" s="51"/>
      <c r="C42" s="52"/>
      <c r="D42" s="61"/>
      <c r="E42" s="61"/>
      <c r="F42" s="61"/>
      <c r="G42" s="61"/>
      <c r="H42" s="60"/>
    </row>
    <row r="43" ht="12.75"/>
    <row r="44" spans="9:14" ht="12.75">
      <c r="I44" s="751" t="s">
        <v>207</v>
      </c>
      <c r="J44" s="751"/>
      <c r="K44" s="751"/>
      <c r="L44" s="751"/>
      <c r="M44" s="751"/>
      <c r="N44" s="64"/>
    </row>
    <row r="45" ht="12.75"/>
    <row r="46" spans="2:16" ht="12.75">
      <c r="B46" s="59" t="s">
        <v>23</v>
      </c>
      <c r="C46" s="59" t="s">
        <v>200</v>
      </c>
      <c r="D46" s="59" t="s">
        <v>147</v>
      </c>
      <c r="N46" s="59" t="s">
        <v>23</v>
      </c>
      <c r="O46" s="59" t="s">
        <v>200</v>
      </c>
      <c r="P46" s="59" t="s">
        <v>147</v>
      </c>
    </row>
    <row r="47" spans="1:16" ht="26.25" customHeight="1">
      <c r="A47" s="147" t="s">
        <v>208</v>
      </c>
      <c r="B47" s="51"/>
      <c r="C47" s="51"/>
      <c r="D47" s="54"/>
      <c r="I47" s="734" t="s">
        <v>209</v>
      </c>
      <c r="J47" s="735"/>
      <c r="K47" s="735"/>
      <c r="L47" s="735"/>
      <c r="M47" s="735"/>
      <c r="N47" s="51"/>
      <c r="O47" s="51"/>
      <c r="P47" s="54"/>
    </row>
    <row r="48" ht="12.75"/>
    <row r="49" spans="2:16" ht="12.75">
      <c r="B49" s="59" t="s">
        <v>23</v>
      </c>
      <c r="C49" s="59" t="s">
        <v>200</v>
      </c>
      <c r="D49" s="59" t="s">
        <v>147</v>
      </c>
      <c r="N49" s="59" t="s">
        <v>23</v>
      </c>
      <c r="O49" s="59" t="s">
        <v>200</v>
      </c>
      <c r="P49" s="59" t="s">
        <v>147</v>
      </c>
    </row>
    <row r="50" spans="1:16" ht="27" customHeight="1">
      <c r="A50" s="63" t="s">
        <v>210</v>
      </c>
      <c r="B50" s="51"/>
      <c r="C50" s="51"/>
      <c r="D50" s="54"/>
      <c r="I50" s="734" t="s">
        <v>211</v>
      </c>
      <c r="J50" s="735"/>
      <c r="K50" s="735"/>
      <c r="L50" s="735"/>
      <c r="M50" s="735"/>
      <c r="N50" s="51"/>
      <c r="O50" s="51"/>
      <c r="P50" s="54"/>
    </row>
    <row r="51" ht="12.75"/>
    <row r="52" spans="2:16" ht="12.75">
      <c r="B52" s="59" t="s">
        <v>23</v>
      </c>
      <c r="C52" s="59" t="s">
        <v>200</v>
      </c>
      <c r="D52" s="59" t="s">
        <v>147</v>
      </c>
      <c r="N52" s="59" t="s">
        <v>23</v>
      </c>
      <c r="O52" s="59" t="s">
        <v>200</v>
      </c>
      <c r="P52" s="59" t="s">
        <v>147</v>
      </c>
    </row>
    <row r="53" spans="1:16" ht="43.5" customHeight="1">
      <c r="A53" s="147" t="s">
        <v>212</v>
      </c>
      <c r="B53" s="51"/>
      <c r="C53" s="51"/>
      <c r="D53" s="54"/>
      <c r="I53" s="734" t="s">
        <v>213</v>
      </c>
      <c r="J53" s="735"/>
      <c r="K53" s="735"/>
      <c r="L53" s="735"/>
      <c r="M53" s="735"/>
      <c r="N53" s="51"/>
      <c r="O53" s="51"/>
      <c r="P53" s="54"/>
    </row>
    <row r="54" ht="12.75"/>
    <row r="55" ht="12.75"/>
    <row r="56" spans="2:11" ht="75" customHeight="1">
      <c r="B56" s="4" t="s">
        <v>214</v>
      </c>
      <c r="C56" s="4" t="s">
        <v>215</v>
      </c>
      <c r="D56" s="755" t="s">
        <v>216</v>
      </c>
      <c r="E56" s="756"/>
      <c r="F56" s="755" t="s">
        <v>217</v>
      </c>
      <c r="G56" s="756"/>
      <c r="H56" s="755" t="s">
        <v>218</v>
      </c>
      <c r="I56" s="756"/>
      <c r="J56" s="755" t="s">
        <v>219</v>
      </c>
      <c r="K56" s="756"/>
    </row>
    <row r="57" spans="1:11" ht="25.5">
      <c r="A57" s="63" t="s">
        <v>220</v>
      </c>
      <c r="B57" s="58"/>
      <c r="C57" s="58"/>
      <c r="D57" s="757"/>
      <c r="E57" s="757"/>
      <c r="F57" s="757"/>
      <c r="G57" s="757"/>
      <c r="H57" s="757"/>
      <c r="I57" s="757"/>
      <c r="J57" s="757"/>
      <c r="K57" s="758"/>
    </row>
    <row r="58" spans="2:3" ht="12.75">
      <c r="B58" s="3"/>
      <c r="C58" s="3"/>
    </row>
    <row r="59" spans="2:6" ht="12.75">
      <c r="B59" s="3"/>
      <c r="C59" s="3"/>
      <c r="D59" s="754" t="s">
        <v>223</v>
      </c>
      <c r="E59" s="754"/>
      <c r="F59" s="754"/>
    </row>
    <row r="60" spans="2:6" ht="12.75">
      <c r="B60" s="59" t="s">
        <v>23</v>
      </c>
      <c r="C60" s="59" t="s">
        <v>200</v>
      </c>
      <c r="D60" s="4" t="s">
        <v>276</v>
      </c>
      <c r="E60" s="4" t="s">
        <v>277</v>
      </c>
      <c r="F60" s="4" t="s">
        <v>278</v>
      </c>
    </row>
    <row r="61" spans="1:6" ht="38.25">
      <c r="A61" s="136" t="s">
        <v>275</v>
      </c>
      <c r="B61" s="51"/>
      <c r="C61" s="51"/>
      <c r="D61" s="7"/>
      <c r="E61" s="7"/>
      <c r="F61" s="7"/>
    </row>
    <row r="62" spans="2:3" ht="12.75">
      <c r="B62" s="3"/>
      <c r="C62" s="3"/>
    </row>
    <row r="63" spans="18:22" ht="12.75">
      <c r="R63" s="65">
        <v>1</v>
      </c>
      <c r="S63" s="752" t="s">
        <v>221</v>
      </c>
      <c r="T63" s="752"/>
      <c r="U63" s="752"/>
      <c r="V63" s="753" t="s">
        <v>222</v>
      </c>
    </row>
    <row r="64" spans="2:22" ht="12.75">
      <c r="B64" s="441" t="s">
        <v>23</v>
      </c>
      <c r="C64" s="441" t="s">
        <v>24</v>
      </c>
      <c r="D64" s="440" t="s">
        <v>147</v>
      </c>
      <c r="E64" s="754" t="s">
        <v>223</v>
      </c>
      <c r="F64" s="754"/>
      <c r="G64" s="754"/>
      <c r="R64" s="65">
        <v>2</v>
      </c>
      <c r="S64" s="752" t="s">
        <v>224</v>
      </c>
      <c r="T64" s="752"/>
      <c r="U64" s="752"/>
      <c r="V64" s="753"/>
    </row>
    <row r="65" spans="2:22" ht="35.25" customHeight="1">
      <c r="B65" s="442"/>
      <c r="C65" s="442"/>
      <c r="D65" s="440"/>
      <c r="E65" s="47">
        <v>1</v>
      </c>
      <c r="F65" s="47">
        <v>2</v>
      </c>
      <c r="G65" s="47">
        <v>3</v>
      </c>
      <c r="M65" s="155" t="s">
        <v>23</v>
      </c>
      <c r="N65" s="155" t="s">
        <v>200</v>
      </c>
      <c r="O65" s="154" t="s">
        <v>225</v>
      </c>
      <c r="P65" s="154" t="s">
        <v>226</v>
      </c>
      <c r="Q65" s="154" t="s">
        <v>300</v>
      </c>
      <c r="R65" s="65">
        <v>3</v>
      </c>
      <c r="S65" s="752" t="s">
        <v>227</v>
      </c>
      <c r="T65" s="752"/>
      <c r="U65" s="752"/>
      <c r="V65" s="753" t="s">
        <v>228</v>
      </c>
    </row>
    <row r="66" spans="1:22" ht="48" customHeight="1">
      <c r="A66" s="66" t="s">
        <v>229</v>
      </c>
      <c r="B66" s="51"/>
      <c r="C66" s="51"/>
      <c r="D66" s="51"/>
      <c r="E66" s="51"/>
      <c r="F66" s="51"/>
      <c r="G66" s="52"/>
      <c r="I66" s="734" t="s">
        <v>230</v>
      </c>
      <c r="J66" s="735"/>
      <c r="K66" s="735"/>
      <c r="L66" s="759"/>
      <c r="M66" s="67"/>
      <c r="N66" s="68"/>
      <c r="O66" s="68">
        <v>1</v>
      </c>
      <c r="P66" s="58"/>
      <c r="Q66" s="54"/>
      <c r="R66" s="65">
        <v>4</v>
      </c>
      <c r="S66" s="752" t="s">
        <v>231</v>
      </c>
      <c r="T66" s="752"/>
      <c r="U66" s="752"/>
      <c r="V66" s="753"/>
    </row>
    <row r="67" spans="1:23" ht="12.75">
      <c r="A67" s="69"/>
      <c r="B67" s="70"/>
      <c r="C67" s="70"/>
      <c r="D67" s="70"/>
      <c r="E67" s="70"/>
      <c r="F67" s="70"/>
      <c r="G67" s="70"/>
      <c r="H67" s="3"/>
      <c r="I67" s="3"/>
      <c r="J67" s="3"/>
      <c r="K67" s="3"/>
      <c r="L67" s="3"/>
      <c r="M67" s="3"/>
      <c r="N67" s="3"/>
      <c r="O67" s="3"/>
      <c r="P67" s="3"/>
      <c r="Q67" s="3"/>
      <c r="R67" s="3"/>
      <c r="S67" s="3"/>
      <c r="T67" s="3"/>
      <c r="U67" s="3"/>
      <c r="V67" s="3"/>
      <c r="W67" s="3"/>
    </row>
    <row r="68" spans="1:6" ht="12.75">
      <c r="A68" s="3"/>
      <c r="B68" s="4" t="s">
        <v>23</v>
      </c>
      <c r="C68" s="4" t="s">
        <v>200</v>
      </c>
      <c r="D68" s="4" t="s">
        <v>147</v>
      </c>
      <c r="E68" s="4" t="s">
        <v>232</v>
      </c>
      <c r="F68" s="71" t="s">
        <v>300</v>
      </c>
    </row>
    <row r="69" spans="1:6" ht="12.75">
      <c r="A69" s="53" t="s">
        <v>233</v>
      </c>
      <c r="B69" s="68"/>
      <c r="C69" s="68"/>
      <c r="D69" s="68"/>
      <c r="E69" s="68"/>
      <c r="F69" s="54"/>
    </row>
    <row r="70" ht="12.75"/>
    <row r="71" spans="1:3" ht="12.75">
      <c r="A71" s="3"/>
      <c r="B71" s="155" t="s">
        <v>23</v>
      </c>
      <c r="C71" s="155" t="s">
        <v>200</v>
      </c>
    </row>
    <row r="72" spans="1:3" ht="12.75">
      <c r="A72" s="53" t="s">
        <v>234</v>
      </c>
      <c r="B72" s="51"/>
      <c r="C72" s="52"/>
    </row>
    <row r="73" ht="12.75"/>
    <row r="74" spans="1:14" ht="12.75">
      <c r="A74" s="763" t="s">
        <v>235</v>
      </c>
      <c r="B74" s="764"/>
      <c r="C74" s="764"/>
      <c r="D74" s="764"/>
      <c r="E74" s="764"/>
      <c r="F74" s="764"/>
      <c r="G74" s="764"/>
      <c r="H74" s="764"/>
      <c r="I74" s="764"/>
      <c r="J74" s="764"/>
      <c r="K74" s="764"/>
      <c r="L74" s="764"/>
      <c r="M74" s="764"/>
      <c r="N74" s="765"/>
    </row>
    <row r="75" spans="1:14" ht="12.75">
      <c r="A75" s="766" t="s">
        <v>236</v>
      </c>
      <c r="B75" s="767"/>
      <c r="C75" s="767"/>
      <c r="D75" s="767"/>
      <c r="E75" s="767"/>
      <c r="F75" s="767" t="s">
        <v>237</v>
      </c>
      <c r="G75" s="767"/>
      <c r="H75" s="767"/>
      <c r="I75" s="767"/>
      <c r="J75" s="767"/>
      <c r="K75" s="767"/>
      <c r="L75" s="767"/>
      <c r="M75" s="767"/>
      <c r="N75" s="768"/>
    </row>
    <row r="76" spans="1:14" ht="12.75">
      <c r="A76" s="760" t="s">
        <v>238</v>
      </c>
      <c r="B76" s="761"/>
      <c r="C76" s="761"/>
      <c r="D76" s="761"/>
      <c r="E76" s="761"/>
      <c r="F76" s="761" t="s">
        <v>239</v>
      </c>
      <c r="G76" s="761"/>
      <c r="H76" s="761"/>
      <c r="I76" s="761"/>
      <c r="J76" s="761"/>
      <c r="K76" s="761"/>
      <c r="L76" s="761"/>
      <c r="M76" s="761"/>
      <c r="N76" s="762"/>
    </row>
    <row r="77" spans="1:14" ht="12.75">
      <c r="A77" s="760" t="s">
        <v>240</v>
      </c>
      <c r="B77" s="761"/>
      <c r="C77" s="761"/>
      <c r="D77" s="761"/>
      <c r="E77" s="761"/>
      <c r="F77" s="761" t="s">
        <v>241</v>
      </c>
      <c r="G77" s="761"/>
      <c r="H77" s="761"/>
      <c r="I77" s="761"/>
      <c r="J77" s="761"/>
      <c r="K77" s="761"/>
      <c r="L77" s="761"/>
      <c r="M77" s="761"/>
      <c r="N77" s="762"/>
    </row>
    <row r="78" spans="1:14" ht="12.75">
      <c r="A78" s="760" t="s">
        <v>242</v>
      </c>
      <c r="B78" s="761"/>
      <c r="C78" s="761"/>
      <c r="D78" s="761"/>
      <c r="E78" s="761"/>
      <c r="F78" s="761" t="s">
        <v>243</v>
      </c>
      <c r="G78" s="761"/>
      <c r="H78" s="761"/>
      <c r="I78" s="761"/>
      <c r="J78" s="761"/>
      <c r="K78" s="761"/>
      <c r="L78" s="761"/>
      <c r="M78" s="761"/>
      <c r="N78" s="762"/>
    </row>
    <row r="79" spans="1:14" ht="12.75">
      <c r="A79" s="760" t="s">
        <v>244</v>
      </c>
      <c r="B79" s="761"/>
      <c r="C79" s="761"/>
      <c r="D79" s="761"/>
      <c r="E79" s="761"/>
      <c r="F79" s="761" t="s">
        <v>245</v>
      </c>
      <c r="G79" s="761"/>
      <c r="H79" s="761"/>
      <c r="I79" s="761"/>
      <c r="J79" s="761"/>
      <c r="K79" s="761"/>
      <c r="L79" s="761"/>
      <c r="M79" s="761"/>
      <c r="N79" s="762"/>
    </row>
    <row r="80" spans="1:14" ht="12.75">
      <c r="A80" s="769" t="s">
        <v>246</v>
      </c>
      <c r="B80" s="770"/>
      <c r="C80" s="770"/>
      <c r="D80" s="770"/>
      <c r="E80" s="770"/>
      <c r="F80" s="770" t="s">
        <v>247</v>
      </c>
      <c r="G80" s="770"/>
      <c r="H80" s="770"/>
      <c r="I80" s="770"/>
      <c r="J80" s="770"/>
      <c r="K80" s="770"/>
      <c r="L80" s="770"/>
      <c r="M80" s="770"/>
      <c r="N80" s="771"/>
    </row>
    <row r="81" ht="12.75"/>
    <row r="82" ht="12.75"/>
    <row r="83" spans="2:12" ht="14.25">
      <c r="B83" s="772">
        <v>2006</v>
      </c>
      <c r="C83" s="772">
        <v>2007</v>
      </c>
      <c r="D83" s="772">
        <v>2008</v>
      </c>
      <c r="E83" s="772">
        <v>2009</v>
      </c>
      <c r="F83" s="772">
        <v>2010</v>
      </c>
      <c r="G83" s="772">
        <v>2011</v>
      </c>
      <c r="H83" s="773">
        <v>2012</v>
      </c>
      <c r="I83" s="774"/>
      <c r="J83" s="772">
        <v>2013</v>
      </c>
      <c r="K83" s="772">
        <v>2014</v>
      </c>
      <c r="L83" s="772">
        <v>2015</v>
      </c>
    </row>
    <row r="84" spans="2:12" ht="14.25">
      <c r="B84" s="772"/>
      <c r="C84" s="772"/>
      <c r="D84" s="772"/>
      <c r="E84" s="772"/>
      <c r="F84" s="772"/>
      <c r="G84" s="772"/>
      <c r="H84" s="72" t="s">
        <v>0</v>
      </c>
      <c r="I84" s="72" t="s">
        <v>5</v>
      </c>
      <c r="J84" s="772"/>
      <c r="K84" s="772"/>
      <c r="L84" s="772"/>
    </row>
    <row r="85" spans="1:12" ht="14.25">
      <c r="A85" s="73" t="s">
        <v>248</v>
      </c>
      <c r="B85" s="35"/>
      <c r="C85" s="35"/>
      <c r="D85" s="35"/>
      <c r="E85" s="35"/>
      <c r="F85" s="35"/>
      <c r="G85" s="35"/>
      <c r="H85" s="35"/>
      <c r="I85" s="35"/>
      <c r="J85" s="36"/>
      <c r="K85" s="36"/>
      <c r="L85" s="36"/>
    </row>
    <row r="86" ht="12.75"/>
    <row r="87" ht="12.75"/>
    <row r="88" spans="1:19" ht="12.75">
      <c r="A88" s="788" t="s">
        <v>25</v>
      </c>
      <c r="B88" s="789"/>
      <c r="C88" s="789"/>
      <c r="D88" s="789"/>
      <c r="E88" s="789"/>
      <c r="F88" s="789"/>
      <c r="G88" s="789"/>
      <c r="H88" s="789"/>
      <c r="I88" s="789"/>
      <c r="J88" s="789"/>
      <c r="K88" s="789"/>
      <c r="L88" s="789"/>
      <c r="M88" s="789"/>
      <c r="N88" s="789"/>
      <c r="O88" s="789"/>
      <c r="P88" s="789"/>
      <c r="Q88" s="789"/>
      <c r="R88" s="789"/>
      <c r="S88" s="790"/>
    </row>
    <row r="89" spans="1:19" ht="12.75">
      <c r="A89" s="781" t="s">
        <v>156</v>
      </c>
      <c r="B89" s="444">
        <v>2006</v>
      </c>
      <c r="C89" s="445"/>
      <c r="D89" s="451"/>
      <c r="E89" s="444">
        <v>2007</v>
      </c>
      <c r="F89" s="445"/>
      <c r="G89" s="451"/>
      <c r="H89" s="444">
        <v>2008</v>
      </c>
      <c r="I89" s="445"/>
      <c r="J89" s="451"/>
      <c r="K89" s="444">
        <v>2009</v>
      </c>
      <c r="L89" s="445"/>
      <c r="M89" s="451"/>
      <c r="N89" s="444">
        <v>2010</v>
      </c>
      <c r="O89" s="445"/>
      <c r="P89" s="451"/>
      <c r="Q89" s="444">
        <v>2011</v>
      </c>
      <c r="R89" s="445"/>
      <c r="S89" s="451"/>
    </row>
    <row r="90" spans="1:19" ht="12.75">
      <c r="A90" s="782"/>
      <c r="B90" s="446"/>
      <c r="C90" s="447"/>
      <c r="D90" s="784"/>
      <c r="E90" s="446"/>
      <c r="F90" s="447"/>
      <c r="G90" s="784"/>
      <c r="H90" s="446"/>
      <c r="I90" s="447"/>
      <c r="J90" s="784"/>
      <c r="K90" s="446"/>
      <c r="L90" s="447"/>
      <c r="M90" s="784"/>
      <c r="N90" s="446"/>
      <c r="O90" s="447"/>
      <c r="P90" s="784"/>
      <c r="Q90" s="446"/>
      <c r="R90" s="447"/>
      <c r="S90" s="784"/>
    </row>
    <row r="91" spans="1:19" ht="12.75">
      <c r="A91" s="783"/>
      <c r="B91" s="8" t="s">
        <v>26</v>
      </c>
      <c r="C91" s="8" t="s">
        <v>27</v>
      </c>
      <c r="D91" s="8" t="s">
        <v>28</v>
      </c>
      <c r="E91" s="8" t="s">
        <v>26</v>
      </c>
      <c r="F91" s="8" t="s">
        <v>27</v>
      </c>
      <c r="G91" s="8" t="s">
        <v>28</v>
      </c>
      <c r="H91" s="8" t="s">
        <v>26</v>
      </c>
      <c r="I91" s="8" t="s">
        <v>27</v>
      </c>
      <c r="J91" s="8" t="s">
        <v>28</v>
      </c>
      <c r="K91" s="8" t="s">
        <v>26</v>
      </c>
      <c r="L91" s="8" t="s">
        <v>27</v>
      </c>
      <c r="M91" s="8" t="s">
        <v>28</v>
      </c>
      <c r="N91" s="8" t="s">
        <v>26</v>
      </c>
      <c r="O91" s="8" t="s">
        <v>27</v>
      </c>
      <c r="P91" s="8" t="s">
        <v>28</v>
      </c>
      <c r="Q91" s="8" t="s">
        <v>26</v>
      </c>
      <c r="R91" s="8" t="s">
        <v>27</v>
      </c>
      <c r="S91" s="8" t="s">
        <v>28</v>
      </c>
    </row>
    <row r="92" spans="1:19" ht="15.75" customHeight="1">
      <c r="A92" s="74" t="s">
        <v>249</v>
      </c>
      <c r="B92" s="75"/>
      <c r="C92" s="75"/>
      <c r="D92" s="76">
        <f>SUM(B92:C92)</f>
        <v>0</v>
      </c>
      <c r="E92" s="75"/>
      <c r="F92" s="75"/>
      <c r="G92" s="76">
        <f>SUM(E92:F92)</f>
        <v>0</v>
      </c>
      <c r="H92" s="75"/>
      <c r="I92" s="75"/>
      <c r="J92" s="76">
        <f>SUM(H92:I92)</f>
        <v>0</v>
      </c>
      <c r="K92" s="75"/>
      <c r="L92" s="75"/>
      <c r="M92" s="76">
        <f>SUM(K92:L92)</f>
        <v>0</v>
      </c>
      <c r="N92" s="75"/>
      <c r="O92" s="75"/>
      <c r="P92" s="76">
        <f>SUM(N92:O92)</f>
        <v>0</v>
      </c>
      <c r="Q92" s="75"/>
      <c r="R92" s="75"/>
      <c r="S92" s="78">
        <f>SUM(Q92:R92)</f>
        <v>0</v>
      </c>
    </row>
    <row r="93" spans="1:19" ht="15.75" customHeight="1">
      <c r="A93" s="25" t="s">
        <v>30</v>
      </c>
      <c r="B93" s="79"/>
      <c r="C93" s="79"/>
      <c r="D93" s="80">
        <f>SUM(B93:C93)</f>
        <v>0</v>
      </c>
      <c r="E93" s="79"/>
      <c r="F93" s="79"/>
      <c r="G93" s="80">
        <f>SUM(E93:F93)</f>
        <v>0</v>
      </c>
      <c r="H93" s="79"/>
      <c r="I93" s="79"/>
      <c r="J93" s="80">
        <f>SUM(H93:I93)</f>
        <v>0</v>
      </c>
      <c r="K93" s="79"/>
      <c r="L93" s="79"/>
      <c r="M93" s="80">
        <f>SUM(K93:L93)</f>
        <v>0</v>
      </c>
      <c r="N93" s="79"/>
      <c r="O93" s="79"/>
      <c r="P93" s="80">
        <f>SUM(N93:O93)</f>
        <v>0</v>
      </c>
      <c r="Q93" s="79"/>
      <c r="R93" s="79"/>
      <c r="S93" s="82">
        <f>SUM(Q93:R93)</f>
        <v>0</v>
      </c>
    </row>
    <row r="94" spans="1:19" ht="15.75" customHeight="1">
      <c r="A94" s="83" t="s">
        <v>250</v>
      </c>
      <c r="B94" s="84">
        <f aca="true" t="shared" si="0" ref="B94:S94">SUM(B92:B93)</f>
        <v>0</v>
      </c>
      <c r="C94" s="84">
        <f t="shared" si="0"/>
        <v>0</v>
      </c>
      <c r="D94" s="80">
        <f t="shared" si="0"/>
        <v>0</v>
      </c>
      <c r="E94" s="84">
        <f t="shared" si="0"/>
        <v>0</v>
      </c>
      <c r="F94" s="84">
        <f t="shared" si="0"/>
        <v>0</v>
      </c>
      <c r="G94" s="80">
        <f t="shared" si="0"/>
        <v>0</v>
      </c>
      <c r="H94" s="84">
        <f t="shared" si="0"/>
        <v>0</v>
      </c>
      <c r="I94" s="84">
        <f t="shared" si="0"/>
        <v>0</v>
      </c>
      <c r="J94" s="80">
        <f t="shared" si="0"/>
        <v>0</v>
      </c>
      <c r="K94" s="84">
        <f t="shared" si="0"/>
        <v>0</v>
      </c>
      <c r="L94" s="84">
        <f t="shared" si="0"/>
        <v>0</v>
      </c>
      <c r="M94" s="80">
        <f t="shared" si="0"/>
        <v>0</v>
      </c>
      <c r="N94" s="84">
        <f t="shared" si="0"/>
        <v>0</v>
      </c>
      <c r="O94" s="84">
        <f t="shared" si="0"/>
        <v>0</v>
      </c>
      <c r="P94" s="80">
        <f t="shared" si="0"/>
        <v>0</v>
      </c>
      <c r="Q94" s="84">
        <f t="shared" si="0"/>
        <v>0</v>
      </c>
      <c r="R94" s="84">
        <f t="shared" si="0"/>
        <v>0</v>
      </c>
      <c r="S94" s="82">
        <f t="shared" si="0"/>
        <v>0</v>
      </c>
    </row>
    <row r="95" spans="1:19" ht="15.75" customHeight="1">
      <c r="A95" s="83" t="s">
        <v>251</v>
      </c>
      <c r="B95" s="85">
        <f aca="true" t="shared" si="1" ref="B95:S95">_xlfn.IFERROR(B92*100/B94,"")</f>
      </c>
      <c r="C95" s="85">
        <f t="shared" si="1"/>
      </c>
      <c r="D95" s="85">
        <f t="shared" si="1"/>
      </c>
      <c r="E95" s="85">
        <f t="shared" si="1"/>
      </c>
      <c r="F95" s="85">
        <f t="shared" si="1"/>
      </c>
      <c r="G95" s="85">
        <f t="shared" si="1"/>
      </c>
      <c r="H95" s="85">
        <f t="shared" si="1"/>
      </c>
      <c r="I95" s="85">
        <f t="shared" si="1"/>
      </c>
      <c r="J95" s="85">
        <f t="shared" si="1"/>
      </c>
      <c r="K95" s="85">
        <f t="shared" si="1"/>
      </c>
      <c r="L95" s="85">
        <f t="shared" si="1"/>
      </c>
      <c r="M95" s="85">
        <f t="shared" si="1"/>
      </c>
      <c r="N95" s="85">
        <f t="shared" si="1"/>
      </c>
      <c r="O95" s="85">
        <f t="shared" si="1"/>
      </c>
      <c r="P95" s="85">
        <f t="shared" si="1"/>
      </c>
      <c r="Q95" s="85">
        <f t="shared" si="1"/>
      </c>
      <c r="R95" s="85">
        <f t="shared" si="1"/>
      </c>
      <c r="S95" s="86">
        <f t="shared" si="1"/>
      </c>
    </row>
    <row r="96" spans="1:19" ht="25.5">
      <c r="A96" s="87" t="s">
        <v>252</v>
      </c>
      <c r="B96" s="88"/>
      <c r="C96" s="88"/>
      <c r="D96" s="89"/>
      <c r="E96" s="89"/>
      <c r="F96" s="89"/>
      <c r="G96" s="89"/>
      <c r="H96" s="89"/>
      <c r="I96" s="89"/>
      <c r="J96" s="89"/>
      <c r="K96" s="89"/>
      <c r="L96" s="89"/>
      <c r="M96" s="89"/>
      <c r="N96" s="89"/>
      <c r="O96" s="89"/>
      <c r="P96" s="89"/>
      <c r="Q96" s="89"/>
      <c r="R96" s="89"/>
      <c r="S96" s="90"/>
    </row>
    <row r="97" ht="16.5" customHeight="1">
      <c r="A97" s="12" t="s">
        <v>11</v>
      </c>
    </row>
    <row r="98" ht="12.75">
      <c r="A98" s="12"/>
    </row>
    <row r="99" spans="1:16" ht="12.75">
      <c r="A99" s="788" t="s">
        <v>25</v>
      </c>
      <c r="B99" s="789"/>
      <c r="C99" s="789"/>
      <c r="D99" s="789"/>
      <c r="E99" s="789"/>
      <c r="F99" s="789"/>
      <c r="G99" s="789"/>
      <c r="H99" s="789"/>
      <c r="I99" s="789"/>
      <c r="J99" s="789"/>
      <c r="K99" s="789"/>
      <c r="L99" s="789"/>
      <c r="M99" s="789"/>
      <c r="N99" s="789"/>
      <c r="O99" s="789"/>
      <c r="P99" s="790"/>
    </row>
    <row r="100" spans="1:16" ht="12.75">
      <c r="A100" s="781" t="s">
        <v>156</v>
      </c>
      <c r="B100" s="455">
        <v>2012</v>
      </c>
      <c r="C100" s="456"/>
      <c r="D100" s="456"/>
      <c r="E100" s="456"/>
      <c r="F100" s="456"/>
      <c r="G100" s="457"/>
      <c r="H100" s="444">
        <v>2013</v>
      </c>
      <c r="I100" s="445"/>
      <c r="J100" s="451"/>
      <c r="K100" s="444">
        <v>2014</v>
      </c>
      <c r="L100" s="445"/>
      <c r="M100" s="451"/>
      <c r="N100" s="444">
        <v>2015</v>
      </c>
      <c r="O100" s="445"/>
      <c r="P100" s="451"/>
    </row>
    <row r="101" spans="1:16" ht="12.75">
      <c r="A101" s="782"/>
      <c r="B101" s="455" t="s">
        <v>0</v>
      </c>
      <c r="C101" s="456"/>
      <c r="D101" s="457"/>
      <c r="E101" s="455" t="s">
        <v>5</v>
      </c>
      <c r="F101" s="456"/>
      <c r="G101" s="457"/>
      <c r="H101" s="446"/>
      <c r="I101" s="447"/>
      <c r="J101" s="784"/>
      <c r="K101" s="446"/>
      <c r="L101" s="447"/>
      <c r="M101" s="784"/>
      <c r="N101" s="446"/>
      <c r="O101" s="447"/>
      <c r="P101" s="784"/>
    </row>
    <row r="102" spans="1:16" ht="12.75">
      <c r="A102" s="783"/>
      <c r="B102" s="8" t="s">
        <v>26</v>
      </c>
      <c r="C102" s="8" t="s">
        <v>27</v>
      </c>
      <c r="D102" s="8" t="s">
        <v>28</v>
      </c>
      <c r="E102" s="8" t="s">
        <v>26</v>
      </c>
      <c r="F102" s="8" t="s">
        <v>27</v>
      </c>
      <c r="G102" s="8" t="s">
        <v>28</v>
      </c>
      <c r="H102" s="8" t="s">
        <v>26</v>
      </c>
      <c r="I102" s="8" t="s">
        <v>27</v>
      </c>
      <c r="J102" s="8" t="s">
        <v>28</v>
      </c>
      <c r="K102" s="8" t="s">
        <v>26</v>
      </c>
      <c r="L102" s="8" t="s">
        <v>27</v>
      </c>
      <c r="M102" s="8" t="s">
        <v>28</v>
      </c>
      <c r="N102" s="8" t="s">
        <v>26</v>
      </c>
      <c r="O102" s="8" t="s">
        <v>27</v>
      </c>
      <c r="P102" s="8" t="s">
        <v>28</v>
      </c>
    </row>
    <row r="103" spans="1:16" ht="15.75" customHeight="1">
      <c r="A103" s="74" t="s">
        <v>249</v>
      </c>
      <c r="B103" s="77"/>
      <c r="C103" s="77"/>
      <c r="D103" s="76">
        <f>SUM(B103:C103)</f>
        <v>0</v>
      </c>
      <c r="E103" s="75"/>
      <c r="F103" s="75"/>
      <c r="G103" s="76">
        <f>SUM(E103:F103)</f>
        <v>0</v>
      </c>
      <c r="H103" s="75"/>
      <c r="I103" s="75"/>
      <c r="J103" s="78">
        <f>SUM(H103:I103)</f>
        <v>0</v>
      </c>
      <c r="K103" s="75"/>
      <c r="L103" s="75"/>
      <c r="M103" s="78">
        <f>SUM(K103:L103)</f>
        <v>0</v>
      </c>
      <c r="N103" s="75"/>
      <c r="O103" s="75"/>
      <c r="P103" s="78">
        <f>SUM(N103:O103)</f>
        <v>0</v>
      </c>
    </row>
    <row r="104" spans="1:16" ht="15.75" customHeight="1">
      <c r="A104" s="25" t="s">
        <v>30</v>
      </c>
      <c r="B104" s="81"/>
      <c r="C104" s="81"/>
      <c r="D104" s="80">
        <f>SUM(B104:C104)</f>
        <v>0</v>
      </c>
      <c r="E104" s="79"/>
      <c r="F104" s="79"/>
      <c r="G104" s="80">
        <f>SUM(E104:F104)</f>
        <v>0</v>
      </c>
      <c r="H104" s="79"/>
      <c r="I104" s="79"/>
      <c r="J104" s="82">
        <f>SUM(H104:I104)</f>
        <v>0</v>
      </c>
      <c r="K104" s="79"/>
      <c r="L104" s="79"/>
      <c r="M104" s="82">
        <f>SUM(K104:L104)</f>
        <v>0</v>
      </c>
      <c r="N104" s="79"/>
      <c r="O104" s="79"/>
      <c r="P104" s="82">
        <f>SUM(N104:O104)</f>
        <v>0</v>
      </c>
    </row>
    <row r="105" spans="1:16" ht="15.75" customHeight="1">
      <c r="A105" s="83" t="s">
        <v>250</v>
      </c>
      <c r="B105" s="80">
        <f aca="true" t="shared" si="2" ref="B105:P105">SUM(B103:B104)</f>
        <v>0</v>
      </c>
      <c r="C105" s="80">
        <f t="shared" si="2"/>
        <v>0</v>
      </c>
      <c r="D105" s="80">
        <f t="shared" si="2"/>
        <v>0</v>
      </c>
      <c r="E105" s="84">
        <f t="shared" si="2"/>
        <v>0</v>
      </c>
      <c r="F105" s="84">
        <f t="shared" si="2"/>
        <v>0</v>
      </c>
      <c r="G105" s="80">
        <f t="shared" si="2"/>
        <v>0</v>
      </c>
      <c r="H105" s="84">
        <f t="shared" si="2"/>
        <v>0</v>
      </c>
      <c r="I105" s="84">
        <f t="shared" si="2"/>
        <v>0</v>
      </c>
      <c r="J105" s="82">
        <f t="shared" si="2"/>
        <v>0</v>
      </c>
      <c r="K105" s="84">
        <f t="shared" si="2"/>
        <v>0</v>
      </c>
      <c r="L105" s="84">
        <f t="shared" si="2"/>
        <v>0</v>
      </c>
      <c r="M105" s="82">
        <f t="shared" si="2"/>
        <v>0</v>
      </c>
      <c r="N105" s="84">
        <f t="shared" si="2"/>
        <v>0</v>
      </c>
      <c r="O105" s="84">
        <f t="shared" si="2"/>
        <v>0</v>
      </c>
      <c r="P105" s="82">
        <f t="shared" si="2"/>
        <v>0</v>
      </c>
    </row>
    <row r="106" spans="1:16" ht="15.75" customHeight="1">
      <c r="A106" s="83" t="s">
        <v>251</v>
      </c>
      <c r="B106" s="85">
        <f aca="true" t="shared" si="3" ref="B106:P106">_xlfn.IFERROR(B103*100/B105,"")</f>
      </c>
      <c r="C106" s="85">
        <f t="shared" si="3"/>
      </c>
      <c r="D106" s="85">
        <f t="shared" si="3"/>
      </c>
      <c r="E106" s="85">
        <f t="shared" si="3"/>
      </c>
      <c r="F106" s="85">
        <f t="shared" si="3"/>
      </c>
      <c r="G106" s="85">
        <f t="shared" si="3"/>
      </c>
      <c r="H106" s="85">
        <f t="shared" si="3"/>
      </c>
      <c r="I106" s="85">
        <f t="shared" si="3"/>
      </c>
      <c r="J106" s="86">
        <f t="shared" si="3"/>
      </c>
      <c r="K106" s="85">
        <f t="shared" si="3"/>
      </c>
      <c r="L106" s="85">
        <f t="shared" si="3"/>
      </c>
      <c r="M106" s="86">
        <f t="shared" si="3"/>
      </c>
      <c r="N106" s="85">
        <f t="shared" si="3"/>
      </c>
      <c r="O106" s="85">
        <f t="shared" si="3"/>
      </c>
      <c r="P106" s="86">
        <f t="shared" si="3"/>
      </c>
    </row>
    <row r="107" spans="1:16" ht="15.75" customHeight="1">
      <c r="A107" s="87" t="s">
        <v>252</v>
      </c>
      <c r="B107" s="89"/>
      <c r="C107" s="89"/>
      <c r="D107" s="89"/>
      <c r="E107" s="89"/>
      <c r="F107" s="89"/>
      <c r="G107" s="89"/>
      <c r="H107" s="89"/>
      <c r="I107" s="89"/>
      <c r="J107" s="90"/>
      <c r="K107" s="89"/>
      <c r="L107" s="89"/>
      <c r="M107" s="90"/>
      <c r="N107" s="89"/>
      <c r="O107" s="89"/>
      <c r="P107" s="90"/>
    </row>
    <row r="108" ht="15.75" customHeight="1">
      <c r="A108" s="12" t="s">
        <v>11</v>
      </c>
    </row>
    <row r="109" ht="12.75">
      <c r="A109" s="12"/>
    </row>
    <row r="110" spans="1:19" ht="12.75">
      <c r="A110" s="795" t="s">
        <v>33</v>
      </c>
      <c r="B110" s="775">
        <v>2006</v>
      </c>
      <c r="C110" s="776"/>
      <c r="D110" s="777"/>
      <c r="E110" s="775">
        <v>2007</v>
      </c>
      <c r="F110" s="776"/>
      <c r="G110" s="777"/>
      <c r="H110" s="775">
        <v>2008</v>
      </c>
      <c r="I110" s="776"/>
      <c r="J110" s="777"/>
      <c r="K110" s="775">
        <v>2009</v>
      </c>
      <c r="L110" s="776"/>
      <c r="M110" s="777"/>
      <c r="N110" s="775">
        <v>2010</v>
      </c>
      <c r="O110" s="776"/>
      <c r="P110" s="777"/>
      <c r="Q110" s="775">
        <v>2011</v>
      </c>
      <c r="R110" s="776"/>
      <c r="S110" s="777"/>
    </row>
    <row r="111" spans="1:19" ht="12.75">
      <c r="A111" s="795"/>
      <c r="B111" s="778"/>
      <c r="C111" s="779"/>
      <c r="D111" s="780"/>
      <c r="E111" s="778"/>
      <c r="F111" s="779"/>
      <c r="G111" s="780"/>
      <c r="H111" s="778"/>
      <c r="I111" s="779"/>
      <c r="J111" s="780"/>
      <c r="K111" s="778"/>
      <c r="L111" s="779"/>
      <c r="M111" s="780"/>
      <c r="N111" s="778"/>
      <c r="O111" s="779"/>
      <c r="P111" s="780"/>
      <c r="Q111" s="778"/>
      <c r="R111" s="779"/>
      <c r="S111" s="780"/>
    </row>
    <row r="112" spans="1:19" ht="12.75">
      <c r="A112" s="795"/>
      <c r="B112" s="91" t="s">
        <v>26</v>
      </c>
      <c r="C112" s="91" t="s">
        <v>27</v>
      </c>
      <c r="D112" s="91" t="s">
        <v>28</v>
      </c>
      <c r="E112" s="91" t="s">
        <v>26</v>
      </c>
      <c r="F112" s="91" t="s">
        <v>27</v>
      </c>
      <c r="G112" s="91" t="s">
        <v>28</v>
      </c>
      <c r="H112" s="91" t="s">
        <v>26</v>
      </c>
      <c r="I112" s="91" t="s">
        <v>27</v>
      </c>
      <c r="J112" s="91" t="s">
        <v>28</v>
      </c>
      <c r="K112" s="91" t="s">
        <v>26</v>
      </c>
      <c r="L112" s="91" t="s">
        <v>27</v>
      </c>
      <c r="M112" s="91" t="s">
        <v>28</v>
      </c>
      <c r="N112" s="91" t="s">
        <v>26</v>
      </c>
      <c r="O112" s="91" t="s">
        <v>27</v>
      </c>
      <c r="P112" s="91" t="s">
        <v>28</v>
      </c>
      <c r="Q112" s="91" t="s">
        <v>26</v>
      </c>
      <c r="R112" s="91" t="s">
        <v>27</v>
      </c>
      <c r="S112" s="91" t="s">
        <v>28</v>
      </c>
    </row>
    <row r="113" spans="1:19" ht="15.75" customHeight="1">
      <c r="A113" s="92" t="s">
        <v>34</v>
      </c>
      <c r="B113" s="75"/>
      <c r="C113" s="77"/>
      <c r="D113" s="93">
        <f>SUM(B113:C113)</f>
        <v>0</v>
      </c>
      <c r="E113" s="75"/>
      <c r="F113" s="77"/>
      <c r="G113" s="93">
        <f>SUM(E113:F113)</f>
        <v>0</v>
      </c>
      <c r="H113" s="75"/>
      <c r="I113" s="77"/>
      <c r="J113" s="93">
        <f>SUM(H113:I113)</f>
        <v>0</v>
      </c>
      <c r="K113" s="75"/>
      <c r="L113" s="77"/>
      <c r="M113" s="93">
        <f>SUM(K113:L113)</f>
        <v>0</v>
      </c>
      <c r="N113" s="75"/>
      <c r="O113" s="77"/>
      <c r="P113" s="93">
        <f>SUM(N113:O113)</f>
        <v>0</v>
      </c>
      <c r="Q113" s="75"/>
      <c r="R113" s="77"/>
      <c r="S113" s="95">
        <f>SUM(Q113:R113)</f>
        <v>0</v>
      </c>
    </row>
    <row r="114" spans="1:19" ht="15.75" customHeight="1">
      <c r="A114" s="96" t="s">
        <v>35</v>
      </c>
      <c r="B114" s="79"/>
      <c r="C114" s="81"/>
      <c r="D114" s="97">
        <f>SUM(B114:C114)</f>
        <v>0</v>
      </c>
      <c r="E114" s="79"/>
      <c r="F114" s="81"/>
      <c r="G114" s="97">
        <f>SUM(E114:F114)</f>
        <v>0</v>
      </c>
      <c r="H114" s="79"/>
      <c r="I114" s="81"/>
      <c r="J114" s="97">
        <f>SUM(H114:I114)</f>
        <v>0</v>
      </c>
      <c r="K114" s="79"/>
      <c r="L114" s="81"/>
      <c r="M114" s="97">
        <f>SUM(K114:L114)</f>
        <v>0</v>
      </c>
      <c r="N114" s="79"/>
      <c r="O114" s="81"/>
      <c r="P114" s="97">
        <f>SUM(N114:O114)</f>
        <v>0</v>
      </c>
      <c r="Q114" s="79"/>
      <c r="R114" s="81"/>
      <c r="S114" s="99">
        <f>SUM(Q114:R114)</f>
        <v>0</v>
      </c>
    </row>
    <row r="115" spans="1:19" ht="15.75" customHeight="1">
      <c r="A115" s="96" t="s">
        <v>36</v>
      </c>
      <c r="B115" s="79"/>
      <c r="C115" s="81"/>
      <c r="D115" s="97">
        <f>SUM(B115:C115)</f>
        <v>0</v>
      </c>
      <c r="E115" s="79"/>
      <c r="F115" s="81"/>
      <c r="G115" s="97">
        <f>SUM(E115:F115)</f>
        <v>0</v>
      </c>
      <c r="H115" s="79"/>
      <c r="I115" s="81"/>
      <c r="J115" s="97">
        <f>SUM(H115:I115)</f>
        <v>0</v>
      </c>
      <c r="K115" s="79"/>
      <c r="L115" s="81"/>
      <c r="M115" s="97">
        <f>SUM(K115:L115)</f>
        <v>0</v>
      </c>
      <c r="N115" s="79"/>
      <c r="O115" s="81"/>
      <c r="P115" s="97">
        <f>SUM(N115:O115)</f>
        <v>0</v>
      </c>
      <c r="Q115" s="79"/>
      <c r="R115" s="81"/>
      <c r="S115" s="99">
        <f>SUM(Q115:R115)</f>
        <v>0</v>
      </c>
    </row>
    <row r="116" spans="1:19" ht="15.75" customHeight="1">
      <c r="A116" s="100" t="s">
        <v>16</v>
      </c>
      <c r="B116" s="18">
        <f aca="true" t="shared" si="4" ref="B116:S116">SUM(B113:B115)</f>
        <v>0</v>
      </c>
      <c r="C116" s="19">
        <f t="shared" si="4"/>
        <v>0</v>
      </c>
      <c r="D116" s="141">
        <f t="shared" si="4"/>
        <v>0</v>
      </c>
      <c r="E116" s="18">
        <f t="shared" si="4"/>
        <v>0</v>
      </c>
      <c r="F116" s="19">
        <f t="shared" si="4"/>
        <v>0</v>
      </c>
      <c r="G116" s="141">
        <f t="shared" si="4"/>
        <v>0</v>
      </c>
      <c r="H116" s="18">
        <f t="shared" si="4"/>
        <v>0</v>
      </c>
      <c r="I116" s="19">
        <f t="shared" si="4"/>
        <v>0</v>
      </c>
      <c r="J116" s="141">
        <f t="shared" si="4"/>
        <v>0</v>
      </c>
      <c r="K116" s="18">
        <f t="shared" si="4"/>
        <v>0</v>
      </c>
      <c r="L116" s="19">
        <f t="shared" si="4"/>
        <v>0</v>
      </c>
      <c r="M116" s="141">
        <f t="shared" si="4"/>
        <v>0</v>
      </c>
      <c r="N116" s="18">
        <f t="shared" si="4"/>
        <v>0</v>
      </c>
      <c r="O116" s="19">
        <f t="shared" si="4"/>
        <v>0</v>
      </c>
      <c r="P116" s="141">
        <f t="shared" si="4"/>
        <v>0</v>
      </c>
      <c r="Q116" s="18">
        <f t="shared" si="4"/>
        <v>0</v>
      </c>
      <c r="R116" s="19">
        <f t="shared" si="4"/>
        <v>0</v>
      </c>
      <c r="S116" s="142">
        <f t="shared" si="4"/>
        <v>0</v>
      </c>
    </row>
    <row r="117" spans="1:19" ht="15.75" customHeight="1">
      <c r="A117" s="9" t="s">
        <v>37</v>
      </c>
      <c r="B117" s="79"/>
      <c r="C117" s="81"/>
      <c r="D117" s="97">
        <f aca="true" t="shared" si="5" ref="D117:D123">SUM(B117:C117)</f>
        <v>0</v>
      </c>
      <c r="E117" s="79"/>
      <c r="F117" s="81"/>
      <c r="G117" s="97">
        <f aca="true" t="shared" si="6" ref="G117:G123">SUM(E117:F117)</f>
        <v>0</v>
      </c>
      <c r="H117" s="79"/>
      <c r="I117" s="81"/>
      <c r="J117" s="97">
        <f aca="true" t="shared" si="7" ref="J117:J123">SUM(H117:I117)</f>
        <v>0</v>
      </c>
      <c r="K117" s="79"/>
      <c r="L117" s="81"/>
      <c r="M117" s="97">
        <f aca="true" t="shared" si="8" ref="M117:M123">SUM(K117:L117)</f>
        <v>0</v>
      </c>
      <c r="N117" s="79"/>
      <c r="O117" s="81"/>
      <c r="P117" s="97">
        <f aca="true" t="shared" si="9" ref="P117:P123">SUM(N117:O117)</f>
        <v>0</v>
      </c>
      <c r="Q117" s="79"/>
      <c r="R117" s="81"/>
      <c r="S117" s="99">
        <f aca="true" t="shared" si="10" ref="S117:S123">SUM(Q117:R117)</f>
        <v>0</v>
      </c>
    </row>
    <row r="118" spans="1:19" ht="15.75" customHeight="1">
      <c r="A118" s="9" t="s">
        <v>38</v>
      </c>
      <c r="B118" s="79"/>
      <c r="C118" s="81"/>
      <c r="D118" s="97">
        <f t="shared" si="5"/>
        <v>0</v>
      </c>
      <c r="E118" s="79"/>
      <c r="F118" s="81"/>
      <c r="G118" s="97">
        <f t="shared" si="6"/>
        <v>0</v>
      </c>
      <c r="H118" s="79"/>
      <c r="I118" s="81"/>
      <c r="J118" s="97">
        <f t="shared" si="7"/>
        <v>0</v>
      </c>
      <c r="K118" s="79"/>
      <c r="L118" s="81"/>
      <c r="M118" s="97">
        <f t="shared" si="8"/>
        <v>0</v>
      </c>
      <c r="N118" s="79"/>
      <c r="O118" s="81"/>
      <c r="P118" s="97">
        <f t="shared" si="9"/>
        <v>0</v>
      </c>
      <c r="Q118" s="79"/>
      <c r="R118" s="81"/>
      <c r="S118" s="99">
        <f t="shared" si="10"/>
        <v>0</v>
      </c>
    </row>
    <row r="119" spans="1:19" ht="15.75" customHeight="1">
      <c r="A119" s="96" t="s">
        <v>253</v>
      </c>
      <c r="B119" s="79"/>
      <c r="C119" s="81"/>
      <c r="D119" s="97">
        <f t="shared" si="5"/>
        <v>0</v>
      </c>
      <c r="E119" s="79"/>
      <c r="F119" s="81"/>
      <c r="G119" s="97">
        <f t="shared" si="6"/>
        <v>0</v>
      </c>
      <c r="H119" s="79"/>
      <c r="I119" s="81"/>
      <c r="J119" s="97">
        <f t="shared" si="7"/>
        <v>0</v>
      </c>
      <c r="K119" s="79"/>
      <c r="L119" s="81"/>
      <c r="M119" s="97">
        <f t="shared" si="8"/>
        <v>0</v>
      </c>
      <c r="N119" s="79"/>
      <c r="O119" s="81"/>
      <c r="P119" s="97">
        <f t="shared" si="9"/>
        <v>0</v>
      </c>
      <c r="Q119" s="79"/>
      <c r="R119" s="81"/>
      <c r="S119" s="99">
        <f t="shared" si="10"/>
        <v>0</v>
      </c>
    </row>
    <row r="120" spans="1:19" ht="15.75" customHeight="1">
      <c r="A120" s="96" t="s">
        <v>254</v>
      </c>
      <c r="B120" s="79"/>
      <c r="C120" s="81"/>
      <c r="D120" s="97">
        <f t="shared" si="5"/>
        <v>0</v>
      </c>
      <c r="E120" s="79"/>
      <c r="F120" s="81"/>
      <c r="G120" s="97">
        <f t="shared" si="6"/>
        <v>0</v>
      </c>
      <c r="H120" s="79"/>
      <c r="I120" s="81"/>
      <c r="J120" s="97">
        <f t="shared" si="7"/>
        <v>0</v>
      </c>
      <c r="K120" s="79"/>
      <c r="L120" s="81"/>
      <c r="M120" s="97">
        <f t="shared" si="8"/>
        <v>0</v>
      </c>
      <c r="N120" s="79"/>
      <c r="O120" s="81"/>
      <c r="P120" s="97">
        <f t="shared" si="9"/>
        <v>0</v>
      </c>
      <c r="Q120" s="79"/>
      <c r="R120" s="81"/>
      <c r="S120" s="99">
        <f t="shared" si="10"/>
        <v>0</v>
      </c>
    </row>
    <row r="121" spans="1:19" ht="15.75" customHeight="1">
      <c r="A121" s="96" t="s">
        <v>40</v>
      </c>
      <c r="B121" s="79"/>
      <c r="C121" s="81"/>
      <c r="D121" s="97">
        <f t="shared" si="5"/>
        <v>0</v>
      </c>
      <c r="E121" s="79"/>
      <c r="F121" s="81"/>
      <c r="G121" s="97">
        <f t="shared" si="6"/>
        <v>0</v>
      </c>
      <c r="H121" s="79"/>
      <c r="I121" s="81"/>
      <c r="J121" s="97">
        <f t="shared" si="7"/>
        <v>0</v>
      </c>
      <c r="K121" s="79"/>
      <c r="L121" s="81"/>
      <c r="M121" s="97">
        <f t="shared" si="8"/>
        <v>0</v>
      </c>
      <c r="N121" s="79"/>
      <c r="O121" s="81"/>
      <c r="P121" s="97">
        <f t="shared" si="9"/>
        <v>0</v>
      </c>
      <c r="Q121" s="79"/>
      <c r="R121" s="81"/>
      <c r="S121" s="99">
        <f t="shared" si="10"/>
        <v>0</v>
      </c>
    </row>
    <row r="122" spans="1:19" ht="15.75" customHeight="1">
      <c r="A122" s="9" t="s">
        <v>41</v>
      </c>
      <c r="B122" s="79"/>
      <c r="C122" s="81"/>
      <c r="D122" s="97">
        <f t="shared" si="5"/>
        <v>0</v>
      </c>
      <c r="E122" s="79"/>
      <c r="F122" s="81"/>
      <c r="G122" s="97">
        <f t="shared" si="6"/>
        <v>0</v>
      </c>
      <c r="H122" s="79"/>
      <c r="I122" s="81"/>
      <c r="J122" s="97">
        <f t="shared" si="7"/>
        <v>0</v>
      </c>
      <c r="K122" s="79"/>
      <c r="L122" s="81"/>
      <c r="M122" s="97">
        <f t="shared" si="8"/>
        <v>0</v>
      </c>
      <c r="N122" s="79"/>
      <c r="O122" s="81"/>
      <c r="P122" s="97">
        <f t="shared" si="9"/>
        <v>0</v>
      </c>
      <c r="Q122" s="79"/>
      <c r="R122" s="81"/>
      <c r="S122" s="99">
        <f t="shared" si="10"/>
        <v>0</v>
      </c>
    </row>
    <row r="123" spans="1:19" ht="15.75" customHeight="1">
      <c r="A123" s="10" t="s">
        <v>42</v>
      </c>
      <c r="B123" s="88"/>
      <c r="C123" s="101"/>
      <c r="D123" s="102">
        <f t="shared" si="5"/>
        <v>0</v>
      </c>
      <c r="E123" s="88"/>
      <c r="F123" s="101"/>
      <c r="G123" s="102">
        <f t="shared" si="6"/>
        <v>0</v>
      </c>
      <c r="H123" s="88"/>
      <c r="I123" s="101"/>
      <c r="J123" s="102">
        <f t="shared" si="7"/>
        <v>0</v>
      </c>
      <c r="K123" s="88"/>
      <c r="L123" s="101"/>
      <c r="M123" s="102">
        <f t="shared" si="8"/>
        <v>0</v>
      </c>
      <c r="N123" s="88"/>
      <c r="O123" s="101"/>
      <c r="P123" s="102">
        <f t="shared" si="9"/>
        <v>0</v>
      </c>
      <c r="Q123" s="88"/>
      <c r="R123" s="101"/>
      <c r="S123" s="139">
        <f t="shared" si="10"/>
        <v>0</v>
      </c>
    </row>
    <row r="124" spans="1:15" ht="12.75">
      <c r="A124" s="104"/>
      <c r="B124" s="105"/>
      <c r="C124" s="106"/>
      <c r="D124" s="105"/>
      <c r="E124" s="106"/>
      <c r="F124" s="105"/>
      <c r="G124" s="106"/>
      <c r="H124" s="105"/>
      <c r="I124" s="106"/>
      <c r="J124" s="105"/>
      <c r="K124" s="106"/>
      <c r="L124" s="105"/>
      <c r="M124" s="106"/>
      <c r="N124" s="105"/>
      <c r="O124" s="106"/>
    </row>
    <row r="125" spans="1:16" ht="12.75">
      <c r="A125" s="795" t="s">
        <v>33</v>
      </c>
      <c r="B125" s="788">
        <v>2012</v>
      </c>
      <c r="C125" s="789"/>
      <c r="D125" s="789"/>
      <c r="E125" s="789"/>
      <c r="F125" s="789"/>
      <c r="G125" s="790"/>
      <c r="H125" s="775">
        <v>2013</v>
      </c>
      <c r="I125" s="776"/>
      <c r="J125" s="777"/>
      <c r="K125" s="775">
        <v>2014</v>
      </c>
      <c r="L125" s="776"/>
      <c r="M125" s="777"/>
      <c r="N125" s="775">
        <v>2015</v>
      </c>
      <c r="O125" s="776"/>
      <c r="P125" s="777"/>
    </row>
    <row r="126" spans="1:16" ht="12.75">
      <c r="A126" s="795"/>
      <c r="B126" s="788" t="s">
        <v>0</v>
      </c>
      <c r="C126" s="789"/>
      <c r="D126" s="790"/>
      <c r="E126" s="788" t="s">
        <v>5</v>
      </c>
      <c r="F126" s="789"/>
      <c r="G126" s="790"/>
      <c r="H126" s="778"/>
      <c r="I126" s="779"/>
      <c r="J126" s="780"/>
      <c r="K126" s="778"/>
      <c r="L126" s="779"/>
      <c r="M126" s="780"/>
      <c r="N126" s="778"/>
      <c r="O126" s="779"/>
      <c r="P126" s="780"/>
    </row>
    <row r="127" spans="1:16" ht="12.75">
      <c r="A127" s="795"/>
      <c r="B127" s="91" t="s">
        <v>26</v>
      </c>
      <c r="C127" s="91" t="s">
        <v>27</v>
      </c>
      <c r="D127" s="91" t="s">
        <v>28</v>
      </c>
      <c r="E127" s="91" t="s">
        <v>26</v>
      </c>
      <c r="F127" s="91" t="s">
        <v>27</v>
      </c>
      <c r="G127" s="91" t="s">
        <v>28</v>
      </c>
      <c r="H127" s="91" t="s">
        <v>26</v>
      </c>
      <c r="I127" s="91" t="s">
        <v>27</v>
      </c>
      <c r="J127" s="91" t="s">
        <v>28</v>
      </c>
      <c r="K127" s="91" t="s">
        <v>26</v>
      </c>
      <c r="L127" s="91" t="s">
        <v>27</v>
      </c>
      <c r="M127" s="91" t="s">
        <v>28</v>
      </c>
      <c r="N127" s="91" t="s">
        <v>26</v>
      </c>
      <c r="O127" s="91" t="s">
        <v>27</v>
      </c>
      <c r="P127" s="91" t="s">
        <v>28</v>
      </c>
    </row>
    <row r="128" spans="1:16" ht="16.5" customHeight="1">
      <c r="A128" s="92" t="s">
        <v>34</v>
      </c>
      <c r="B128" s="94"/>
      <c r="C128" s="94"/>
      <c r="D128" s="93">
        <f>SUM(B128:C128)</f>
        <v>0</v>
      </c>
      <c r="E128" s="75"/>
      <c r="F128" s="77"/>
      <c r="G128" s="93">
        <f>SUM(E128:F128)</f>
        <v>0</v>
      </c>
      <c r="H128" s="75"/>
      <c r="I128" s="77"/>
      <c r="J128" s="93">
        <f>SUM(H128:I128)</f>
        <v>0</v>
      </c>
      <c r="K128" s="75"/>
      <c r="L128" s="77"/>
      <c r="M128" s="93">
        <f>SUM(K128:L128)</f>
        <v>0</v>
      </c>
      <c r="N128" s="75"/>
      <c r="O128" s="77"/>
      <c r="P128" s="95">
        <f>SUM(N128:O128)</f>
        <v>0</v>
      </c>
    </row>
    <row r="129" spans="1:16" ht="16.5" customHeight="1">
      <c r="A129" s="96" t="s">
        <v>35</v>
      </c>
      <c r="B129" s="98"/>
      <c r="C129" s="98"/>
      <c r="D129" s="97">
        <f>SUM(B129:C129)</f>
        <v>0</v>
      </c>
      <c r="E129" s="79"/>
      <c r="F129" s="81"/>
      <c r="G129" s="97">
        <f>SUM(E129:F129)</f>
        <v>0</v>
      </c>
      <c r="H129" s="79"/>
      <c r="I129" s="81"/>
      <c r="J129" s="97">
        <f>SUM(H129:I129)</f>
        <v>0</v>
      </c>
      <c r="K129" s="79"/>
      <c r="L129" s="81"/>
      <c r="M129" s="97">
        <f>SUM(K129:L129)</f>
        <v>0</v>
      </c>
      <c r="N129" s="79"/>
      <c r="O129" s="81"/>
      <c r="P129" s="99">
        <f>SUM(N129:O129)</f>
        <v>0</v>
      </c>
    </row>
    <row r="130" spans="1:16" ht="16.5" customHeight="1">
      <c r="A130" s="96" t="s">
        <v>36</v>
      </c>
      <c r="B130" s="98"/>
      <c r="C130" s="98"/>
      <c r="D130" s="97">
        <f>SUM(B130:C130)</f>
        <v>0</v>
      </c>
      <c r="E130" s="79"/>
      <c r="F130" s="81"/>
      <c r="G130" s="97">
        <f>SUM(E130:F130)</f>
        <v>0</v>
      </c>
      <c r="H130" s="79"/>
      <c r="I130" s="81"/>
      <c r="J130" s="97">
        <f>SUM(H130:I130)</f>
        <v>0</v>
      </c>
      <c r="K130" s="79"/>
      <c r="L130" s="81"/>
      <c r="M130" s="97">
        <f>SUM(K130:L130)</f>
        <v>0</v>
      </c>
      <c r="N130" s="79"/>
      <c r="O130" s="81"/>
      <c r="P130" s="99">
        <f>SUM(N130:O130)</f>
        <v>0</v>
      </c>
    </row>
    <row r="131" spans="1:16" ht="16.5" customHeight="1">
      <c r="A131" s="100" t="s">
        <v>16</v>
      </c>
      <c r="B131" s="141">
        <f aca="true" t="shared" si="11" ref="B131:P131">SUM(B128:B130)</f>
        <v>0</v>
      </c>
      <c r="C131" s="141">
        <f t="shared" si="11"/>
        <v>0</v>
      </c>
      <c r="D131" s="141">
        <f t="shared" si="11"/>
        <v>0</v>
      </c>
      <c r="E131" s="18">
        <f t="shared" si="11"/>
        <v>0</v>
      </c>
      <c r="F131" s="19">
        <f t="shared" si="11"/>
        <v>0</v>
      </c>
      <c r="G131" s="141">
        <f t="shared" si="11"/>
        <v>0</v>
      </c>
      <c r="H131" s="18">
        <f t="shared" si="11"/>
        <v>0</v>
      </c>
      <c r="I131" s="19">
        <f t="shared" si="11"/>
        <v>0</v>
      </c>
      <c r="J131" s="141">
        <f t="shared" si="11"/>
        <v>0</v>
      </c>
      <c r="K131" s="18">
        <f t="shared" si="11"/>
        <v>0</v>
      </c>
      <c r="L131" s="19">
        <f t="shared" si="11"/>
        <v>0</v>
      </c>
      <c r="M131" s="141">
        <f t="shared" si="11"/>
        <v>0</v>
      </c>
      <c r="N131" s="18">
        <f t="shared" si="11"/>
        <v>0</v>
      </c>
      <c r="O131" s="19">
        <f t="shared" si="11"/>
        <v>0</v>
      </c>
      <c r="P131" s="142">
        <f t="shared" si="11"/>
        <v>0</v>
      </c>
    </row>
    <row r="132" spans="1:16" ht="16.5" customHeight="1">
      <c r="A132" s="9" t="s">
        <v>37</v>
      </c>
      <c r="B132" s="98"/>
      <c r="C132" s="98"/>
      <c r="D132" s="97">
        <f aca="true" t="shared" si="12" ref="D132:D138">SUM(B132:C132)</f>
        <v>0</v>
      </c>
      <c r="E132" s="79"/>
      <c r="F132" s="81"/>
      <c r="G132" s="97">
        <f aca="true" t="shared" si="13" ref="G132:G138">SUM(E132:F132)</f>
        <v>0</v>
      </c>
      <c r="H132" s="79"/>
      <c r="I132" s="81"/>
      <c r="J132" s="97">
        <f aca="true" t="shared" si="14" ref="J132:J138">SUM(H132:I132)</f>
        <v>0</v>
      </c>
      <c r="K132" s="79"/>
      <c r="L132" s="81"/>
      <c r="M132" s="97">
        <f aca="true" t="shared" si="15" ref="M132:M138">SUM(K132:L132)</f>
        <v>0</v>
      </c>
      <c r="N132" s="79"/>
      <c r="O132" s="81"/>
      <c r="P132" s="99">
        <f aca="true" t="shared" si="16" ref="P132:P138">SUM(N132:O132)</f>
        <v>0</v>
      </c>
    </row>
    <row r="133" spans="1:16" ht="16.5" customHeight="1">
      <c r="A133" s="9" t="s">
        <v>38</v>
      </c>
      <c r="B133" s="98"/>
      <c r="C133" s="98"/>
      <c r="D133" s="97">
        <f t="shared" si="12"/>
        <v>0</v>
      </c>
      <c r="E133" s="79"/>
      <c r="F133" s="81"/>
      <c r="G133" s="97">
        <f t="shared" si="13"/>
        <v>0</v>
      </c>
      <c r="H133" s="79"/>
      <c r="I133" s="81"/>
      <c r="J133" s="97">
        <f t="shared" si="14"/>
        <v>0</v>
      </c>
      <c r="K133" s="79"/>
      <c r="L133" s="81"/>
      <c r="M133" s="97">
        <f t="shared" si="15"/>
        <v>0</v>
      </c>
      <c r="N133" s="79"/>
      <c r="O133" s="81"/>
      <c r="P133" s="99">
        <f t="shared" si="16"/>
        <v>0</v>
      </c>
    </row>
    <row r="134" spans="1:16" ht="16.5" customHeight="1">
      <c r="A134" s="96" t="s">
        <v>253</v>
      </c>
      <c r="B134" s="98"/>
      <c r="C134" s="98"/>
      <c r="D134" s="97">
        <f t="shared" si="12"/>
        <v>0</v>
      </c>
      <c r="E134" s="79"/>
      <c r="F134" s="81"/>
      <c r="G134" s="97">
        <f t="shared" si="13"/>
        <v>0</v>
      </c>
      <c r="H134" s="79"/>
      <c r="I134" s="81"/>
      <c r="J134" s="97">
        <f t="shared" si="14"/>
        <v>0</v>
      </c>
      <c r="K134" s="79"/>
      <c r="L134" s="81"/>
      <c r="M134" s="97">
        <f t="shared" si="15"/>
        <v>0</v>
      </c>
      <c r="N134" s="79"/>
      <c r="O134" s="81"/>
      <c r="P134" s="99">
        <f t="shared" si="16"/>
        <v>0</v>
      </c>
    </row>
    <row r="135" spans="1:16" ht="16.5" customHeight="1">
      <c r="A135" s="96" t="s">
        <v>254</v>
      </c>
      <c r="B135" s="98"/>
      <c r="C135" s="98"/>
      <c r="D135" s="97">
        <f t="shared" si="12"/>
        <v>0</v>
      </c>
      <c r="E135" s="79"/>
      <c r="F135" s="81"/>
      <c r="G135" s="97">
        <f t="shared" si="13"/>
        <v>0</v>
      </c>
      <c r="H135" s="79"/>
      <c r="I135" s="81"/>
      <c r="J135" s="97">
        <f t="shared" si="14"/>
        <v>0</v>
      </c>
      <c r="K135" s="79"/>
      <c r="L135" s="81"/>
      <c r="M135" s="97">
        <f t="shared" si="15"/>
        <v>0</v>
      </c>
      <c r="N135" s="79"/>
      <c r="O135" s="81"/>
      <c r="P135" s="99">
        <f t="shared" si="16"/>
        <v>0</v>
      </c>
    </row>
    <row r="136" spans="1:16" ht="16.5" customHeight="1">
      <c r="A136" s="96" t="s">
        <v>40</v>
      </c>
      <c r="B136" s="98"/>
      <c r="C136" s="98"/>
      <c r="D136" s="97">
        <f t="shared" si="12"/>
        <v>0</v>
      </c>
      <c r="E136" s="79"/>
      <c r="F136" s="81"/>
      <c r="G136" s="97">
        <f t="shared" si="13"/>
        <v>0</v>
      </c>
      <c r="H136" s="79"/>
      <c r="I136" s="81"/>
      <c r="J136" s="97">
        <f t="shared" si="14"/>
        <v>0</v>
      </c>
      <c r="K136" s="79"/>
      <c r="L136" s="81"/>
      <c r="M136" s="97">
        <f t="shared" si="15"/>
        <v>0</v>
      </c>
      <c r="N136" s="79"/>
      <c r="O136" s="81"/>
      <c r="P136" s="99">
        <f t="shared" si="16"/>
        <v>0</v>
      </c>
    </row>
    <row r="137" spans="1:16" ht="16.5" customHeight="1">
      <c r="A137" s="9" t="s">
        <v>41</v>
      </c>
      <c r="B137" s="98"/>
      <c r="C137" s="98"/>
      <c r="D137" s="97">
        <f t="shared" si="12"/>
        <v>0</v>
      </c>
      <c r="E137" s="79"/>
      <c r="F137" s="81"/>
      <c r="G137" s="97">
        <f t="shared" si="13"/>
        <v>0</v>
      </c>
      <c r="H137" s="79"/>
      <c r="I137" s="81"/>
      <c r="J137" s="97">
        <f t="shared" si="14"/>
        <v>0</v>
      </c>
      <c r="K137" s="79"/>
      <c r="L137" s="81"/>
      <c r="M137" s="97">
        <f t="shared" si="15"/>
        <v>0</v>
      </c>
      <c r="N137" s="79"/>
      <c r="O137" s="81"/>
      <c r="P137" s="99">
        <f t="shared" si="16"/>
        <v>0</v>
      </c>
    </row>
    <row r="138" spans="1:16" ht="28.5" customHeight="1">
      <c r="A138" s="11" t="s">
        <v>42</v>
      </c>
      <c r="B138" s="103"/>
      <c r="C138" s="103"/>
      <c r="D138" s="102">
        <f t="shared" si="12"/>
        <v>0</v>
      </c>
      <c r="E138" s="88"/>
      <c r="F138" s="101"/>
      <c r="G138" s="102">
        <f t="shared" si="13"/>
        <v>0</v>
      </c>
      <c r="H138" s="88"/>
      <c r="I138" s="101"/>
      <c r="J138" s="102">
        <f t="shared" si="14"/>
        <v>0</v>
      </c>
      <c r="K138" s="88"/>
      <c r="L138" s="101"/>
      <c r="M138" s="102">
        <f t="shared" si="15"/>
        <v>0</v>
      </c>
      <c r="N138" s="88"/>
      <c r="O138" s="101"/>
      <c r="P138" s="139">
        <f t="shared" si="16"/>
        <v>0</v>
      </c>
    </row>
    <row r="139" spans="1:15" ht="12.75">
      <c r="A139" s="104"/>
      <c r="B139" s="105"/>
      <c r="C139" s="106"/>
      <c r="D139" s="105"/>
      <c r="E139" s="106"/>
      <c r="F139" s="105"/>
      <c r="G139" s="106"/>
      <c r="H139" s="105"/>
      <c r="I139" s="106"/>
      <c r="J139" s="105"/>
      <c r="K139" s="106"/>
      <c r="L139" s="105"/>
      <c r="M139" s="106"/>
      <c r="N139" s="105"/>
      <c r="O139" s="106"/>
    </row>
    <row r="140" spans="1:19" ht="12.75">
      <c r="A140" s="448" t="s">
        <v>43</v>
      </c>
      <c r="B140" s="444">
        <v>2006</v>
      </c>
      <c r="C140" s="445"/>
      <c r="D140" s="451"/>
      <c r="E140" s="444">
        <v>2007</v>
      </c>
      <c r="F140" s="445"/>
      <c r="G140" s="451"/>
      <c r="H140" s="444">
        <v>2008</v>
      </c>
      <c r="I140" s="445"/>
      <c r="J140" s="451"/>
      <c r="K140" s="444">
        <v>2009</v>
      </c>
      <c r="L140" s="445"/>
      <c r="M140" s="451"/>
      <c r="N140" s="444">
        <v>2010</v>
      </c>
      <c r="O140" s="445"/>
      <c r="P140" s="451"/>
      <c r="Q140" s="444">
        <v>2011</v>
      </c>
      <c r="R140" s="445"/>
      <c r="S140" s="451"/>
    </row>
    <row r="141" spans="1:19" ht="12.75">
      <c r="A141" s="449"/>
      <c r="B141" s="446"/>
      <c r="C141" s="447"/>
      <c r="D141" s="784"/>
      <c r="E141" s="446"/>
      <c r="F141" s="447"/>
      <c r="G141" s="784"/>
      <c r="H141" s="446"/>
      <c r="I141" s="447"/>
      <c r="J141" s="784"/>
      <c r="K141" s="446"/>
      <c r="L141" s="447"/>
      <c r="M141" s="784"/>
      <c r="N141" s="446"/>
      <c r="O141" s="447"/>
      <c r="P141" s="784"/>
      <c r="Q141" s="446"/>
      <c r="R141" s="447"/>
      <c r="S141" s="784"/>
    </row>
    <row r="142" spans="1:19" ht="12.75">
      <c r="A142" s="450"/>
      <c r="B142" s="8" t="s">
        <v>26</v>
      </c>
      <c r="C142" s="8" t="s">
        <v>27</v>
      </c>
      <c r="D142" s="8" t="s">
        <v>28</v>
      </c>
      <c r="E142" s="8" t="s">
        <v>26</v>
      </c>
      <c r="F142" s="8" t="s">
        <v>27</v>
      </c>
      <c r="G142" s="8" t="s">
        <v>28</v>
      </c>
      <c r="H142" s="8" t="s">
        <v>26</v>
      </c>
      <c r="I142" s="8" t="s">
        <v>27</v>
      </c>
      <c r="J142" s="8" t="s">
        <v>28</v>
      </c>
      <c r="K142" s="8" t="s">
        <v>26</v>
      </c>
      <c r="L142" s="8" t="s">
        <v>27</v>
      </c>
      <c r="M142" s="8" t="s">
        <v>28</v>
      </c>
      <c r="N142" s="8" t="s">
        <v>26</v>
      </c>
      <c r="O142" s="8" t="s">
        <v>27</v>
      </c>
      <c r="P142" s="8" t="s">
        <v>28</v>
      </c>
      <c r="Q142" s="8" t="s">
        <v>26</v>
      </c>
      <c r="R142" s="8" t="s">
        <v>27</v>
      </c>
      <c r="S142" s="8" t="s">
        <v>28</v>
      </c>
    </row>
    <row r="143" spans="1:19" ht="17.25" customHeight="1">
      <c r="A143" s="92" t="s">
        <v>34</v>
      </c>
      <c r="B143" s="107">
        <f>_xlfn.IFERROR(B113*100/$B$92,"")</f>
      </c>
      <c r="C143" s="107">
        <f>_xlfn.IFERROR(C113*100/$C$92,"")</f>
      </c>
      <c r="D143" s="107">
        <f>_xlfn.IFERROR(D113*100/$D$92,"")</f>
      </c>
      <c r="E143" s="107">
        <f>_xlfn.IFERROR(E113*100/$E$92,"")</f>
      </c>
      <c r="F143" s="107">
        <f>_xlfn.IFERROR(F113*100/$F$92,"")</f>
      </c>
      <c r="G143" s="107">
        <f>_xlfn.IFERROR(G113*100/$G$92,"")</f>
      </c>
      <c r="H143" s="107">
        <f>_xlfn.IFERROR(H113*100/$H$92,"")</f>
      </c>
      <c r="I143" s="107">
        <f>_xlfn.IFERROR(I113*100/$I$92,"")</f>
      </c>
      <c r="J143" s="107">
        <f>_xlfn.IFERROR(J113*100/$J$92,"")</f>
      </c>
      <c r="K143" s="107">
        <f>_xlfn.IFERROR(K113*100/$K$92,"")</f>
      </c>
      <c r="L143" s="107">
        <f>_xlfn.IFERROR(L113*100/$L$92,"")</f>
      </c>
      <c r="M143" s="107">
        <f>_xlfn.IFERROR(M113*100/$M$92,"")</f>
      </c>
      <c r="N143" s="107">
        <f>_xlfn.IFERROR(N113*100/$N$92,"")</f>
      </c>
      <c r="O143" s="107">
        <f>_xlfn.IFERROR(O113*100/$O$92,"")</f>
      </c>
      <c r="P143" s="107">
        <f>_xlfn.IFERROR(P113*100/$P$92,"")</f>
      </c>
      <c r="Q143" s="107">
        <f>_xlfn.IFERROR(Q113*100/$Q$92,"")</f>
      </c>
      <c r="R143" s="107">
        <f>_xlfn.IFERROR(R113*100/$R$92,"")</f>
      </c>
      <c r="S143" s="108">
        <f>_xlfn.IFERROR(S113*100/$S$92,"")</f>
      </c>
    </row>
    <row r="144" spans="1:19" ht="17.25" customHeight="1">
      <c r="A144" s="96" t="s">
        <v>35</v>
      </c>
      <c r="B144" s="109">
        <f>_xlfn.IFERROR(B114*100/$B$92,"")</f>
      </c>
      <c r="C144" s="109">
        <f>_xlfn.IFERROR(C114*100/$C$92,"")</f>
      </c>
      <c r="D144" s="109">
        <f>_xlfn.IFERROR(D114*100/$D$92,"")</f>
      </c>
      <c r="E144" s="109">
        <f>_xlfn.IFERROR(E114*100/$E$92,"")</f>
      </c>
      <c r="F144" s="109">
        <f>_xlfn.IFERROR(F114*100/$F$92,"")</f>
      </c>
      <c r="G144" s="109">
        <f>_xlfn.IFERROR(G114*100/$G$92,"")</f>
      </c>
      <c r="H144" s="109">
        <f>_xlfn.IFERROR(H114*100/$H$92,"")</f>
      </c>
      <c r="I144" s="109">
        <f>_xlfn.IFERROR(I114*100/$I$92,"")</f>
      </c>
      <c r="J144" s="109">
        <f>_xlfn.IFERROR(J114*100/$J$92,"")</f>
      </c>
      <c r="K144" s="109">
        <f>_xlfn.IFERROR(K114*100/$K$92,"")</f>
      </c>
      <c r="L144" s="109">
        <f>_xlfn.IFERROR(L114*100/$L$92,"")</f>
      </c>
      <c r="M144" s="109">
        <f>_xlfn.IFERROR(M114*100/$M$92,"")</f>
      </c>
      <c r="N144" s="109">
        <f>_xlfn.IFERROR(N114*100/$N$92,"")</f>
      </c>
      <c r="O144" s="109">
        <f>_xlfn.IFERROR(O114*100/$O$92,"")</f>
      </c>
      <c r="P144" s="109">
        <f>_xlfn.IFERROR(P114*100/$P$92,"")</f>
      </c>
      <c r="Q144" s="109">
        <f aca="true" t="shared" si="17" ref="Q144:Q152">_xlfn.IFERROR(Q114*100/$Q$92,"")</f>
      </c>
      <c r="R144" s="109">
        <f aca="true" t="shared" si="18" ref="R144:R152">_xlfn.IFERROR(R114*100/$R$92,"")</f>
      </c>
      <c r="S144" s="110">
        <f aca="true" t="shared" si="19" ref="S144:S152">_xlfn.IFERROR(S114*100/$S$92,"")</f>
      </c>
    </row>
    <row r="145" spans="1:19" ht="17.25" customHeight="1">
      <c r="A145" s="96" t="s">
        <v>36</v>
      </c>
      <c r="B145" s="109">
        <f>_xlfn.IFERROR(B115*100/$B$92,"")</f>
      </c>
      <c r="C145" s="109">
        <f>_xlfn.IFERROR(C115*100/$C$92,"")</f>
      </c>
      <c r="D145" s="109">
        <f>_xlfn.IFERROR(D115*100/$D$92,"")</f>
      </c>
      <c r="E145" s="109">
        <f>_xlfn.IFERROR(E115*100/$E$92,"")</f>
      </c>
      <c r="F145" s="109">
        <f>_xlfn.IFERROR(F115*100/$F$92,"")</f>
      </c>
      <c r="G145" s="109">
        <f>_xlfn.IFERROR(G115*100/$G$92,"")</f>
      </c>
      <c r="H145" s="109">
        <f>_xlfn.IFERROR(H115*100/$H$92,"")</f>
      </c>
      <c r="I145" s="109">
        <f>_xlfn.IFERROR(I115*100/$I$92,"")</f>
      </c>
      <c r="J145" s="109">
        <f>_xlfn.IFERROR(J115*100/$J$92,"")</f>
      </c>
      <c r="K145" s="109">
        <f>_xlfn.IFERROR(K115*100/$K$92,"")</f>
      </c>
      <c r="L145" s="109">
        <f>_xlfn.IFERROR(L115*100/$L$92,"")</f>
      </c>
      <c r="M145" s="109">
        <f>_xlfn.IFERROR(M115*100/$M$92,"")</f>
      </c>
      <c r="N145" s="109">
        <f>_xlfn.IFERROR(N115*100/$N$92,"")</f>
      </c>
      <c r="O145" s="109">
        <f>_xlfn.IFERROR(O115*100/$O$92,"")</f>
      </c>
      <c r="P145" s="109">
        <f>_xlfn.IFERROR(P115*100/$P$92,"")</f>
      </c>
      <c r="Q145" s="109">
        <f t="shared" si="17"/>
      </c>
      <c r="R145" s="109">
        <f t="shared" si="18"/>
      </c>
      <c r="S145" s="110">
        <f t="shared" si="19"/>
      </c>
    </row>
    <row r="146" spans="1:19" ht="17.25" customHeight="1">
      <c r="A146" s="100" t="s">
        <v>16</v>
      </c>
      <c r="B146" s="109">
        <f>_xlfn.IFERROR(B116*100/B92,"")</f>
      </c>
      <c r="C146" s="109">
        <f aca="true" t="shared" si="20" ref="C146:P146">_xlfn.IFERROR(C116*100/C92,"")</f>
      </c>
      <c r="D146" s="109">
        <f t="shared" si="20"/>
      </c>
      <c r="E146" s="109">
        <f t="shared" si="20"/>
      </c>
      <c r="F146" s="109">
        <f t="shared" si="20"/>
      </c>
      <c r="G146" s="109">
        <f t="shared" si="20"/>
      </c>
      <c r="H146" s="109">
        <f t="shared" si="20"/>
      </c>
      <c r="I146" s="109">
        <f t="shared" si="20"/>
      </c>
      <c r="J146" s="109">
        <f t="shared" si="20"/>
      </c>
      <c r="K146" s="109">
        <f t="shared" si="20"/>
      </c>
      <c r="L146" s="109">
        <f t="shared" si="20"/>
      </c>
      <c r="M146" s="109">
        <f t="shared" si="20"/>
      </c>
      <c r="N146" s="109">
        <f t="shared" si="20"/>
      </c>
      <c r="O146" s="109">
        <f t="shared" si="20"/>
      </c>
      <c r="P146" s="109">
        <f t="shared" si="20"/>
      </c>
      <c r="Q146" s="109">
        <f t="shared" si="17"/>
      </c>
      <c r="R146" s="109">
        <f t="shared" si="18"/>
      </c>
      <c r="S146" s="110">
        <f t="shared" si="19"/>
      </c>
    </row>
    <row r="147" spans="1:19" ht="17.25" customHeight="1">
      <c r="A147" s="9" t="s">
        <v>37</v>
      </c>
      <c r="B147" s="109">
        <f>_xlfn.IFERROR(B117*100/B116,"")</f>
      </c>
      <c r="C147" s="109">
        <f aca="true" t="shared" si="21" ref="C147:P147">_xlfn.IFERROR(C117*100/C116,"")</f>
      </c>
      <c r="D147" s="109">
        <f t="shared" si="21"/>
      </c>
      <c r="E147" s="109">
        <f t="shared" si="21"/>
      </c>
      <c r="F147" s="109">
        <f t="shared" si="21"/>
      </c>
      <c r="G147" s="109">
        <f t="shared" si="21"/>
      </c>
      <c r="H147" s="109">
        <f t="shared" si="21"/>
      </c>
      <c r="I147" s="109">
        <f t="shared" si="21"/>
      </c>
      <c r="J147" s="109">
        <f t="shared" si="21"/>
      </c>
      <c r="K147" s="109">
        <f t="shared" si="21"/>
      </c>
      <c r="L147" s="109">
        <f t="shared" si="21"/>
      </c>
      <c r="M147" s="109">
        <f t="shared" si="21"/>
      </c>
      <c r="N147" s="109">
        <f t="shared" si="21"/>
      </c>
      <c r="O147" s="109">
        <f t="shared" si="21"/>
      </c>
      <c r="P147" s="109">
        <f t="shared" si="21"/>
      </c>
      <c r="Q147" s="109">
        <f>_xlfn.IFERROR(Q117*100/$Q$116,"")</f>
      </c>
      <c r="R147" s="109">
        <f t="shared" si="18"/>
      </c>
      <c r="S147" s="110">
        <f>_xlfn.IFERROR(S117*100/$S$116,"")</f>
      </c>
    </row>
    <row r="148" spans="1:19" ht="17.25" customHeight="1">
      <c r="A148" s="9" t="s">
        <v>38</v>
      </c>
      <c r="B148" s="109">
        <f>_xlfn.IFERROR(B118*100/B115,"")</f>
      </c>
      <c r="C148" s="109">
        <f>_xlfn.IFERROR(C118*100/C115,"")</f>
      </c>
      <c r="D148" s="109">
        <f aca="true" t="shared" si="22" ref="D148:P148">_xlfn.IFERROR(D118*100/D115,"")</f>
      </c>
      <c r="E148" s="109">
        <f t="shared" si="22"/>
      </c>
      <c r="F148" s="109">
        <f t="shared" si="22"/>
      </c>
      <c r="G148" s="109">
        <f t="shared" si="22"/>
      </c>
      <c r="H148" s="109">
        <f t="shared" si="22"/>
      </c>
      <c r="I148" s="109">
        <f t="shared" si="22"/>
      </c>
      <c r="J148" s="109">
        <f t="shared" si="22"/>
      </c>
      <c r="K148" s="109">
        <f t="shared" si="22"/>
      </c>
      <c r="L148" s="109">
        <f t="shared" si="22"/>
      </c>
      <c r="M148" s="109">
        <f t="shared" si="22"/>
      </c>
      <c r="N148" s="109">
        <f t="shared" si="22"/>
      </c>
      <c r="O148" s="109">
        <f t="shared" si="22"/>
      </c>
      <c r="P148" s="109">
        <f t="shared" si="22"/>
      </c>
      <c r="Q148" s="109">
        <f>_xlfn.IFERROR(Q118*100/$Q$115,"")</f>
      </c>
      <c r="R148" s="109">
        <f>_xlfn.IFERROR(R118*100/$R$115,"")</f>
      </c>
      <c r="S148" s="110">
        <f>_xlfn.IFERROR(S118*100/$S$115,"")</f>
      </c>
    </row>
    <row r="149" spans="1:19" ht="17.25" customHeight="1">
      <c r="A149" s="96" t="s">
        <v>253</v>
      </c>
      <c r="B149" s="109">
        <f>IF(B119=0,"",B119*100/$B$92)</f>
      </c>
      <c r="C149" s="109">
        <f>IF(C119=0,"",C119*100/$C$92)</f>
      </c>
      <c r="D149" s="109">
        <f>IF(D119=0,"",D119*100/$D$92)</f>
      </c>
      <c r="E149" s="109">
        <f>IF(E119=0,"",E119*100/$E$92)</f>
      </c>
      <c r="F149" s="109">
        <f>IF(F119=0,"",F119*100/$F$92)</f>
      </c>
      <c r="G149" s="109">
        <f>IF(G119=0,"",G119*100/$G$92)</f>
      </c>
      <c r="H149" s="109">
        <f>IF(H119=0,"",H119*100/$H$92)</f>
      </c>
      <c r="I149" s="109">
        <f>IF(I119=0,"",I119*100/$I$92)</f>
      </c>
      <c r="J149" s="109">
        <f>IF(J119=0,"",J119*100/$J$92)</f>
      </c>
      <c r="K149" s="109">
        <f>IF(K119=0,"",K119*100/$K$92)</f>
      </c>
      <c r="L149" s="109">
        <f>IF(L119=0,"",L119*100/$L$92)</f>
      </c>
      <c r="M149" s="109">
        <f>IF(M119=0,"",M119*100/$M$92)</f>
      </c>
      <c r="N149" s="109">
        <f>IF(N119=0,"",N119*100/$N$92)</f>
      </c>
      <c r="O149" s="109">
        <f>IF(O119=0,"",O119*100/$O$92)</f>
      </c>
      <c r="P149" s="109">
        <f>IF(P119=0,"",P119*100/$P$92)</f>
      </c>
      <c r="Q149" s="109">
        <f t="shared" si="17"/>
      </c>
      <c r="R149" s="109">
        <f t="shared" si="18"/>
      </c>
      <c r="S149" s="110">
        <f t="shared" si="19"/>
      </c>
    </row>
    <row r="150" spans="1:19" ht="17.25" customHeight="1">
      <c r="A150" s="96" t="s">
        <v>254</v>
      </c>
      <c r="B150" s="109">
        <f>IF(B120=0,"",B120*100/$B$92)</f>
      </c>
      <c r="C150" s="109">
        <f>IF(C120=0,"",C120*100/$C$92)</f>
      </c>
      <c r="D150" s="109">
        <f>IF(D120=0,"",D120*100/$D$92)</f>
      </c>
      <c r="E150" s="109">
        <f>IF(E120=0,"",E120*100/$E$92)</f>
      </c>
      <c r="F150" s="109">
        <f>IF(F120=0,"",F120*100/$F$92)</f>
      </c>
      <c r="G150" s="109">
        <f>IF(G120=0,"",G120*100/$G$92)</f>
      </c>
      <c r="H150" s="109">
        <f>IF(H120=0,"",H120*100/$H$92)</f>
      </c>
      <c r="I150" s="109">
        <f>IF(I120=0,"",I120*100/$I$92)</f>
      </c>
      <c r="J150" s="109">
        <f>IF(J120=0,"",J120*100/$J$92)</f>
      </c>
      <c r="K150" s="109">
        <f>IF(K120=0,"",K120*100/$K$92)</f>
      </c>
      <c r="L150" s="109">
        <f>IF(L120=0,"",L120*100/$L$92)</f>
      </c>
      <c r="M150" s="109">
        <f>IF(M120=0,"",M120*100/$M$92)</f>
      </c>
      <c r="N150" s="109">
        <f>IF(N120=0,"",N120*100/$N$92)</f>
      </c>
      <c r="O150" s="109">
        <f>IF(O120=0,"",O120*100/$O$92)</f>
      </c>
      <c r="P150" s="109">
        <f>IF(P120=0,"",P120*100/$P$92)</f>
      </c>
      <c r="Q150" s="109">
        <f t="shared" si="17"/>
      </c>
      <c r="R150" s="109">
        <f t="shared" si="18"/>
      </c>
      <c r="S150" s="110">
        <f t="shared" si="19"/>
      </c>
    </row>
    <row r="151" spans="1:19" ht="17.25" customHeight="1">
      <c r="A151" s="96" t="s">
        <v>40</v>
      </c>
      <c r="B151" s="109">
        <f>IF(B121=0,"",B121*100/$B$92)</f>
      </c>
      <c r="C151" s="109">
        <f>IF(C121=0,"",C121*100/$C$92)</f>
      </c>
      <c r="D151" s="109">
        <f>IF(D121=0,"",D121*100/$D$92)</f>
      </c>
      <c r="E151" s="109">
        <f>IF(E121=0,"",E121*100/$E$92)</f>
      </c>
      <c r="F151" s="109">
        <f>IF(F121=0,"",F121*100/$F$92)</f>
      </c>
      <c r="G151" s="109">
        <f>IF(G121=0,"",G121*100/$G$92)</f>
      </c>
      <c r="H151" s="109">
        <f>IF(H121=0,"",H121*100/$H$92)</f>
      </c>
      <c r="I151" s="109">
        <f>IF(I121=0,"",I121*100/$I$92)</f>
      </c>
      <c r="J151" s="109">
        <f>IF(J121=0,"",J121*100/$J$92)</f>
      </c>
      <c r="K151" s="109">
        <f>IF(K121=0,"",K121*100/$K$92)</f>
      </c>
      <c r="L151" s="109">
        <f>IF(L121=0,"",L121*100/$L$92)</f>
      </c>
      <c r="M151" s="109">
        <f>IF(M121=0,"",M121*100/$M$92)</f>
      </c>
      <c r="N151" s="109">
        <f>IF(N121=0,"",N121*100/$N$92)</f>
      </c>
      <c r="O151" s="109">
        <f>IF(O121=0,"",O121*100/$O$92)</f>
      </c>
      <c r="P151" s="109">
        <f>IF(P121=0,"",P121*100/$P$92)</f>
      </c>
      <c r="Q151" s="109">
        <f t="shared" si="17"/>
      </c>
      <c r="R151" s="109">
        <f t="shared" si="18"/>
      </c>
      <c r="S151" s="110">
        <f t="shared" si="19"/>
      </c>
    </row>
    <row r="152" spans="1:19" ht="17.25" customHeight="1">
      <c r="A152" s="9" t="s">
        <v>41</v>
      </c>
      <c r="B152" s="109">
        <f>_xlfn.IFERROR(B122*100/B92,"")</f>
      </c>
      <c r="C152" s="109">
        <f aca="true" t="shared" si="23" ref="C152:P152">_xlfn.IFERROR(C122*100/C92,"")</f>
      </c>
      <c r="D152" s="109">
        <f t="shared" si="23"/>
      </c>
      <c r="E152" s="109">
        <f t="shared" si="23"/>
      </c>
      <c r="F152" s="109">
        <f t="shared" si="23"/>
      </c>
      <c r="G152" s="109">
        <f t="shared" si="23"/>
      </c>
      <c r="H152" s="109">
        <f t="shared" si="23"/>
      </c>
      <c r="I152" s="109">
        <f t="shared" si="23"/>
      </c>
      <c r="J152" s="109">
        <f t="shared" si="23"/>
      </c>
      <c r="K152" s="109">
        <f t="shared" si="23"/>
      </c>
      <c r="L152" s="109">
        <f t="shared" si="23"/>
      </c>
      <c r="M152" s="109">
        <f t="shared" si="23"/>
      </c>
      <c r="N152" s="109">
        <f t="shared" si="23"/>
      </c>
      <c r="O152" s="109">
        <f t="shared" si="23"/>
      </c>
      <c r="P152" s="109">
        <f t="shared" si="23"/>
      </c>
      <c r="Q152" s="109">
        <f t="shared" si="17"/>
      </c>
      <c r="R152" s="109">
        <f t="shared" si="18"/>
      </c>
      <c r="S152" s="110">
        <f t="shared" si="19"/>
      </c>
    </row>
    <row r="153" spans="1:19" ht="27" customHeight="1">
      <c r="A153" s="10" t="s">
        <v>42</v>
      </c>
      <c r="B153" s="111">
        <f aca="true" t="shared" si="24" ref="B153:P153">_xlfn.IFERROR(B123*100/B94,"")</f>
      </c>
      <c r="C153" s="111">
        <f t="shared" si="24"/>
      </c>
      <c r="D153" s="111">
        <f t="shared" si="24"/>
      </c>
      <c r="E153" s="111">
        <f t="shared" si="24"/>
      </c>
      <c r="F153" s="111">
        <f t="shared" si="24"/>
      </c>
      <c r="G153" s="111">
        <f t="shared" si="24"/>
      </c>
      <c r="H153" s="111">
        <f t="shared" si="24"/>
      </c>
      <c r="I153" s="111">
        <f t="shared" si="24"/>
      </c>
      <c r="J153" s="111">
        <f t="shared" si="24"/>
      </c>
      <c r="K153" s="111">
        <f t="shared" si="24"/>
      </c>
      <c r="L153" s="111">
        <f t="shared" si="24"/>
      </c>
      <c r="M153" s="111">
        <f t="shared" si="24"/>
      </c>
      <c r="N153" s="111">
        <f t="shared" si="24"/>
      </c>
      <c r="O153" s="111">
        <f t="shared" si="24"/>
      </c>
      <c r="P153" s="111">
        <f t="shared" si="24"/>
      </c>
      <c r="Q153" s="111">
        <f>_xlfn.IFERROR(Q123*100/$Q$94,"")</f>
      </c>
      <c r="R153" s="111">
        <f>_xlfn.IFERROR(R123*100/$R$94,"")</f>
      </c>
      <c r="S153" s="112">
        <f>_xlfn.IFERROR(S123*100/$S$94,"")</f>
      </c>
    </row>
    <row r="154" spans="1:15" ht="5.25" customHeight="1">
      <c r="A154" s="104"/>
      <c r="B154" s="105"/>
      <c r="C154" s="106"/>
      <c r="D154" s="105"/>
      <c r="E154" s="106"/>
      <c r="F154" s="105"/>
      <c r="G154" s="106"/>
      <c r="H154" s="105"/>
      <c r="I154" s="106"/>
      <c r="J154" s="105"/>
      <c r="K154" s="106"/>
      <c r="L154" s="105"/>
      <c r="M154" s="106"/>
      <c r="N154" s="105"/>
      <c r="O154" s="106"/>
    </row>
    <row r="155" ht="12.75">
      <c r="A155" s="12" t="s">
        <v>11</v>
      </c>
    </row>
    <row r="156" ht="8.25" customHeight="1">
      <c r="A156" s="12"/>
    </row>
    <row r="157" spans="1:16" ht="12.75">
      <c r="A157" s="448" t="s">
        <v>43</v>
      </c>
      <c r="B157" s="455">
        <v>2012</v>
      </c>
      <c r="C157" s="456"/>
      <c r="D157" s="456"/>
      <c r="E157" s="456"/>
      <c r="F157" s="456"/>
      <c r="G157" s="457"/>
      <c r="H157" s="444">
        <v>2013</v>
      </c>
      <c r="I157" s="445"/>
      <c r="J157" s="451"/>
      <c r="K157" s="444">
        <v>2014</v>
      </c>
      <c r="L157" s="445"/>
      <c r="M157" s="451"/>
      <c r="N157" s="444">
        <v>2015</v>
      </c>
      <c r="O157" s="445"/>
      <c r="P157" s="451"/>
    </row>
    <row r="158" spans="1:16" ht="12.75">
      <c r="A158" s="449"/>
      <c r="B158" s="455" t="s">
        <v>0</v>
      </c>
      <c r="C158" s="456"/>
      <c r="D158" s="457"/>
      <c r="E158" s="455" t="s">
        <v>5</v>
      </c>
      <c r="F158" s="456"/>
      <c r="G158" s="457"/>
      <c r="H158" s="446"/>
      <c r="I158" s="447"/>
      <c r="J158" s="784"/>
      <c r="K158" s="446"/>
      <c r="L158" s="447"/>
      <c r="M158" s="784"/>
      <c r="N158" s="446"/>
      <c r="O158" s="447"/>
      <c r="P158" s="784"/>
    </row>
    <row r="159" spans="1:16" ht="12.75">
      <c r="A159" s="450"/>
      <c r="B159" s="8" t="s">
        <v>26</v>
      </c>
      <c r="C159" s="8" t="s">
        <v>27</v>
      </c>
      <c r="D159" s="8" t="s">
        <v>28</v>
      </c>
      <c r="E159" s="8" t="s">
        <v>26</v>
      </c>
      <c r="F159" s="8" t="s">
        <v>27</v>
      </c>
      <c r="G159" s="8" t="s">
        <v>28</v>
      </c>
      <c r="H159" s="8" t="s">
        <v>26</v>
      </c>
      <c r="I159" s="8" t="s">
        <v>27</v>
      </c>
      <c r="J159" s="8" t="s">
        <v>28</v>
      </c>
      <c r="K159" s="8" t="s">
        <v>26</v>
      </c>
      <c r="L159" s="8" t="s">
        <v>27</v>
      </c>
      <c r="M159" s="8" t="s">
        <v>28</v>
      </c>
      <c r="N159" s="8" t="s">
        <v>26</v>
      </c>
      <c r="O159" s="8" t="s">
        <v>27</v>
      </c>
      <c r="P159" s="8" t="s">
        <v>28</v>
      </c>
    </row>
    <row r="160" spans="1:16" ht="16.5" customHeight="1">
      <c r="A160" s="92" t="s">
        <v>34</v>
      </c>
      <c r="B160" s="107">
        <f>_xlfn.IFERROR(B128*100/$B$103,"")</f>
      </c>
      <c r="C160" s="107">
        <f>_xlfn.IFERROR(C128*100/$C$103,"")</f>
      </c>
      <c r="D160" s="107">
        <f>_xlfn.IFERROR(D128*100/$D$103,"")</f>
      </c>
      <c r="E160" s="107">
        <f>_xlfn.IFERROR(E128*100/$E$103,"")</f>
      </c>
      <c r="F160" s="107">
        <f>_xlfn.IFERROR(F128*100/$F$103,"")</f>
      </c>
      <c r="G160" s="107">
        <f>_xlfn.IFERROR(G128*100/$G$103,"")</f>
      </c>
      <c r="H160" s="107">
        <f>_xlfn.IFERROR(H128*100/$H$103,"")</f>
      </c>
      <c r="I160" s="107">
        <f>_xlfn.IFERROR(I128*100/$I$103,"")</f>
      </c>
      <c r="J160" s="107">
        <f>_xlfn.IFERROR(J128*100/$J$103,"")</f>
      </c>
      <c r="K160" s="107">
        <f>_xlfn.IFERROR(K128*100/$K$103,"")</f>
      </c>
      <c r="L160" s="107">
        <f>_xlfn.IFERROR(L128*100/$L$103,"")</f>
      </c>
      <c r="M160" s="107">
        <f>_xlfn.IFERROR(M128*100/$M$103,"")</f>
      </c>
      <c r="N160" s="107">
        <f>_xlfn.IFERROR(N128*100/$N$103,"")</f>
      </c>
      <c r="O160" s="107">
        <f>_xlfn.IFERROR(O128*100/$O$103,"")</f>
      </c>
      <c r="P160" s="108">
        <f>_xlfn.IFERROR(P128*100/$P$103,"")</f>
      </c>
    </row>
    <row r="161" spans="1:16" ht="16.5" customHeight="1">
      <c r="A161" s="96" t="s">
        <v>35</v>
      </c>
      <c r="B161" s="109">
        <f>_xlfn.IFERROR(B129*100/$B$103,"")</f>
      </c>
      <c r="C161" s="109">
        <f>_xlfn.IFERROR(C129*100/$C$103,"")</f>
      </c>
      <c r="D161" s="109">
        <f>_xlfn.IFERROR(D129*100/$D$103,"")</f>
      </c>
      <c r="E161" s="109">
        <f>_xlfn.IFERROR(E129*100/$E$103,"")</f>
      </c>
      <c r="F161" s="109">
        <f>_xlfn.IFERROR(F129*100/$F$103,"")</f>
      </c>
      <c r="G161" s="109">
        <f>_xlfn.IFERROR(G129*100/$G$103,"")</f>
      </c>
      <c r="H161" s="109">
        <f>_xlfn.IFERROR(H129*100/$H$103,"")</f>
      </c>
      <c r="I161" s="109">
        <f>_xlfn.IFERROR(I129*100/$I$103,"")</f>
      </c>
      <c r="J161" s="109">
        <f>_xlfn.IFERROR(J129*100/$J$103,"")</f>
      </c>
      <c r="K161" s="109">
        <f>_xlfn.IFERROR(K129*100/$K$103,"")</f>
      </c>
      <c r="L161" s="109">
        <f>_xlfn.IFERROR(L129*100/$L$103,"")</f>
      </c>
      <c r="M161" s="109">
        <f>_xlfn.IFERROR(M129*100/$M$103,"")</f>
      </c>
      <c r="N161" s="109">
        <f>_xlfn.IFERROR(N129*100/$N$103,"")</f>
      </c>
      <c r="O161" s="109">
        <f>_xlfn.IFERROR(O129*100/$O$103,"")</f>
      </c>
      <c r="P161" s="110">
        <f>_xlfn.IFERROR(P129*100/$P$103,"")</f>
      </c>
    </row>
    <row r="162" spans="1:16" ht="16.5" customHeight="1">
      <c r="A162" s="96" t="s">
        <v>36</v>
      </c>
      <c r="B162" s="109">
        <f>_xlfn.IFERROR(B130*100/$B$103,"")</f>
      </c>
      <c r="C162" s="109">
        <f>_xlfn.IFERROR(C130*100/$C$103,"")</f>
      </c>
      <c r="D162" s="109">
        <f>_xlfn.IFERROR(D130*100/$D$103,"")</f>
      </c>
      <c r="E162" s="109">
        <f>_xlfn.IFERROR(E130*100/$E$103,"")</f>
      </c>
      <c r="F162" s="109">
        <f>_xlfn.IFERROR(F130*100/$F$103,"")</f>
      </c>
      <c r="G162" s="109">
        <f>_xlfn.IFERROR(G130*100/$G$103,"")</f>
      </c>
      <c r="H162" s="109">
        <f>_xlfn.IFERROR(H130*100/$H$103,"")</f>
      </c>
      <c r="I162" s="109">
        <f>_xlfn.IFERROR(I130*100/$I$103,"")</f>
      </c>
      <c r="J162" s="109">
        <f>_xlfn.IFERROR(J130*100/$J$103,"")</f>
      </c>
      <c r="K162" s="109">
        <f>_xlfn.IFERROR(K130*100/$K$103,"")</f>
      </c>
      <c r="L162" s="109">
        <f>_xlfn.IFERROR(L130*100/$L$103,"")</f>
      </c>
      <c r="M162" s="109">
        <f>_xlfn.IFERROR(M130*100/$M$103,"")</f>
      </c>
      <c r="N162" s="109">
        <f>_xlfn.IFERROR(N130*100/$N$103,"")</f>
      </c>
      <c r="O162" s="109">
        <f>_xlfn.IFERROR(O130*100/$O$103,"")</f>
      </c>
      <c r="P162" s="110">
        <f>_xlfn.IFERROR(P130*100/$P$103,"")</f>
      </c>
    </row>
    <row r="163" spans="1:16" ht="16.5" customHeight="1">
      <c r="A163" s="100" t="s">
        <v>16</v>
      </c>
      <c r="B163" s="109">
        <f>_xlfn.IFERROR(B131*100/B103,"")</f>
      </c>
      <c r="C163" s="109">
        <f aca="true" t="shared" si="25" ref="C163:P163">_xlfn.IFERROR(C131*100/C103,"")</f>
      </c>
      <c r="D163" s="109">
        <f t="shared" si="25"/>
      </c>
      <c r="E163" s="109">
        <f t="shared" si="25"/>
      </c>
      <c r="F163" s="109">
        <f t="shared" si="25"/>
      </c>
      <c r="G163" s="109">
        <f t="shared" si="25"/>
      </c>
      <c r="H163" s="109">
        <f t="shared" si="25"/>
      </c>
      <c r="I163" s="109">
        <f t="shared" si="25"/>
      </c>
      <c r="J163" s="109">
        <f t="shared" si="25"/>
      </c>
      <c r="K163" s="109">
        <f t="shared" si="25"/>
      </c>
      <c r="L163" s="109">
        <f t="shared" si="25"/>
      </c>
      <c r="M163" s="109">
        <f t="shared" si="25"/>
      </c>
      <c r="N163" s="109">
        <f t="shared" si="25"/>
      </c>
      <c r="O163" s="109">
        <f t="shared" si="25"/>
      </c>
      <c r="P163" s="110">
        <f t="shared" si="25"/>
      </c>
    </row>
    <row r="164" spans="1:16" ht="16.5" customHeight="1">
      <c r="A164" s="9" t="s">
        <v>37</v>
      </c>
      <c r="B164" s="109">
        <f>_xlfn.IFERROR(B132*100/B131,"")</f>
      </c>
      <c r="C164" s="109">
        <f aca="true" t="shared" si="26" ref="C164:P164">_xlfn.IFERROR(C132*100/C131,"")</f>
      </c>
      <c r="D164" s="109">
        <f t="shared" si="26"/>
      </c>
      <c r="E164" s="109">
        <f t="shared" si="26"/>
      </c>
      <c r="F164" s="109">
        <f t="shared" si="26"/>
      </c>
      <c r="G164" s="109">
        <f t="shared" si="26"/>
      </c>
      <c r="H164" s="109">
        <f t="shared" si="26"/>
      </c>
      <c r="I164" s="109">
        <f t="shared" si="26"/>
      </c>
      <c r="J164" s="109">
        <f t="shared" si="26"/>
      </c>
      <c r="K164" s="109">
        <f t="shared" si="26"/>
      </c>
      <c r="L164" s="109">
        <f t="shared" si="26"/>
      </c>
      <c r="M164" s="109">
        <f t="shared" si="26"/>
      </c>
      <c r="N164" s="109">
        <f t="shared" si="26"/>
      </c>
      <c r="O164" s="109">
        <f t="shared" si="26"/>
      </c>
      <c r="P164" s="110">
        <f t="shared" si="26"/>
      </c>
    </row>
    <row r="165" spans="1:16" ht="16.5" customHeight="1">
      <c r="A165" s="9" t="s">
        <v>38</v>
      </c>
      <c r="B165" s="109">
        <f>_xlfn.IFERROR(B133*100/B130,"")</f>
      </c>
      <c r="C165" s="109">
        <f aca="true" t="shared" si="27" ref="C165:P165">_xlfn.IFERROR(C133*100/C130,"")</f>
      </c>
      <c r="D165" s="109">
        <f t="shared" si="27"/>
      </c>
      <c r="E165" s="109">
        <f t="shared" si="27"/>
      </c>
      <c r="F165" s="109">
        <f t="shared" si="27"/>
      </c>
      <c r="G165" s="109">
        <f t="shared" si="27"/>
      </c>
      <c r="H165" s="109">
        <f t="shared" si="27"/>
      </c>
      <c r="I165" s="109">
        <f t="shared" si="27"/>
      </c>
      <c r="J165" s="109">
        <f t="shared" si="27"/>
      </c>
      <c r="K165" s="109">
        <f t="shared" si="27"/>
      </c>
      <c r="L165" s="109">
        <f t="shared" si="27"/>
      </c>
      <c r="M165" s="109">
        <f t="shared" si="27"/>
      </c>
      <c r="N165" s="109">
        <f t="shared" si="27"/>
      </c>
      <c r="O165" s="109">
        <f t="shared" si="27"/>
      </c>
      <c r="P165" s="110">
        <f t="shared" si="27"/>
      </c>
    </row>
    <row r="166" spans="1:16" ht="16.5" customHeight="1">
      <c r="A166" s="96" t="s">
        <v>253</v>
      </c>
      <c r="B166" s="109">
        <f>_xlfn.IFERROR(B134*100/B$103,"")</f>
      </c>
      <c r="C166" s="109">
        <f aca="true" t="shared" si="28" ref="C166:P166">_xlfn.IFERROR(C134*100/C$103,"")</f>
      </c>
      <c r="D166" s="109">
        <f t="shared" si="28"/>
      </c>
      <c r="E166" s="109">
        <f t="shared" si="28"/>
      </c>
      <c r="F166" s="109">
        <f t="shared" si="28"/>
      </c>
      <c r="G166" s="109">
        <f t="shared" si="28"/>
      </c>
      <c r="H166" s="109">
        <f t="shared" si="28"/>
      </c>
      <c r="I166" s="109">
        <f t="shared" si="28"/>
      </c>
      <c r="J166" s="109">
        <f t="shared" si="28"/>
      </c>
      <c r="K166" s="109">
        <f t="shared" si="28"/>
      </c>
      <c r="L166" s="109">
        <f t="shared" si="28"/>
      </c>
      <c r="M166" s="109">
        <f t="shared" si="28"/>
      </c>
      <c r="N166" s="109">
        <f t="shared" si="28"/>
      </c>
      <c r="O166" s="109">
        <f t="shared" si="28"/>
      </c>
      <c r="P166" s="110">
        <f t="shared" si="28"/>
      </c>
    </row>
    <row r="167" spans="1:16" ht="16.5" customHeight="1">
      <c r="A167" s="96" t="s">
        <v>254</v>
      </c>
      <c r="B167" s="109">
        <f>_xlfn.IFERROR(B135*100/B$103,"")</f>
      </c>
      <c r="C167" s="109">
        <f aca="true" t="shared" si="29" ref="C167:P167">_xlfn.IFERROR(C135*100/C$103,"")</f>
      </c>
      <c r="D167" s="109">
        <f t="shared" si="29"/>
      </c>
      <c r="E167" s="109">
        <f t="shared" si="29"/>
      </c>
      <c r="F167" s="109">
        <f t="shared" si="29"/>
      </c>
      <c r="G167" s="109">
        <f t="shared" si="29"/>
      </c>
      <c r="H167" s="109">
        <f t="shared" si="29"/>
      </c>
      <c r="I167" s="109">
        <f t="shared" si="29"/>
      </c>
      <c r="J167" s="109">
        <f t="shared" si="29"/>
      </c>
      <c r="K167" s="109">
        <f t="shared" si="29"/>
      </c>
      <c r="L167" s="109">
        <f t="shared" si="29"/>
      </c>
      <c r="M167" s="109">
        <f t="shared" si="29"/>
      </c>
      <c r="N167" s="109">
        <f t="shared" si="29"/>
      </c>
      <c r="O167" s="109">
        <f t="shared" si="29"/>
      </c>
      <c r="P167" s="110">
        <f t="shared" si="29"/>
      </c>
    </row>
    <row r="168" spans="1:16" ht="16.5" customHeight="1">
      <c r="A168" s="96" t="s">
        <v>40</v>
      </c>
      <c r="B168" s="109">
        <f>_xlfn.IFERROR(B136*100/B$103,"")</f>
      </c>
      <c r="C168" s="109">
        <f aca="true" t="shared" si="30" ref="C168:P168">_xlfn.IFERROR(C136*100/C$103,"")</f>
      </c>
      <c r="D168" s="109">
        <f t="shared" si="30"/>
      </c>
      <c r="E168" s="109">
        <f t="shared" si="30"/>
      </c>
      <c r="F168" s="109">
        <f t="shared" si="30"/>
      </c>
      <c r="G168" s="109">
        <f t="shared" si="30"/>
      </c>
      <c r="H168" s="109">
        <f t="shared" si="30"/>
      </c>
      <c r="I168" s="109">
        <f t="shared" si="30"/>
      </c>
      <c r="J168" s="109">
        <f t="shared" si="30"/>
      </c>
      <c r="K168" s="109">
        <f t="shared" si="30"/>
      </c>
      <c r="L168" s="109">
        <f t="shared" si="30"/>
      </c>
      <c r="M168" s="109">
        <f t="shared" si="30"/>
      </c>
      <c r="N168" s="109">
        <f t="shared" si="30"/>
      </c>
      <c r="O168" s="109">
        <f t="shared" si="30"/>
      </c>
      <c r="P168" s="110">
        <f t="shared" si="30"/>
      </c>
    </row>
    <row r="169" spans="1:16" ht="16.5" customHeight="1">
      <c r="A169" s="9" t="s">
        <v>41</v>
      </c>
      <c r="B169" s="109">
        <f>_xlfn.IFERROR(B137*100/B103,"")</f>
      </c>
      <c r="C169" s="109">
        <f aca="true" t="shared" si="31" ref="C169:P169">_xlfn.IFERROR(C137*100/C103,"")</f>
      </c>
      <c r="D169" s="109">
        <f t="shared" si="31"/>
      </c>
      <c r="E169" s="109">
        <f t="shared" si="31"/>
      </c>
      <c r="F169" s="109">
        <f t="shared" si="31"/>
      </c>
      <c r="G169" s="109">
        <f t="shared" si="31"/>
      </c>
      <c r="H169" s="109">
        <f t="shared" si="31"/>
      </c>
      <c r="I169" s="109">
        <f t="shared" si="31"/>
      </c>
      <c r="J169" s="109">
        <f t="shared" si="31"/>
      </c>
      <c r="K169" s="109">
        <f t="shared" si="31"/>
      </c>
      <c r="L169" s="109">
        <f t="shared" si="31"/>
      </c>
      <c r="M169" s="109">
        <f t="shared" si="31"/>
      </c>
      <c r="N169" s="109">
        <f t="shared" si="31"/>
      </c>
      <c r="O169" s="109">
        <f t="shared" si="31"/>
      </c>
      <c r="P169" s="110">
        <f t="shared" si="31"/>
      </c>
    </row>
    <row r="170" spans="1:16" ht="25.5">
      <c r="A170" s="10" t="s">
        <v>42</v>
      </c>
      <c r="B170" s="111">
        <f>_xlfn.IFERROR(B138*100/B105,"")</f>
      </c>
      <c r="C170" s="111">
        <f aca="true" t="shared" si="32" ref="C170:P170">_xlfn.IFERROR(C138*100/C105,"")</f>
      </c>
      <c r="D170" s="111">
        <f t="shared" si="32"/>
      </c>
      <c r="E170" s="111">
        <f t="shared" si="32"/>
      </c>
      <c r="F170" s="111">
        <f t="shared" si="32"/>
      </c>
      <c r="G170" s="111">
        <f t="shared" si="32"/>
      </c>
      <c r="H170" s="111">
        <f t="shared" si="32"/>
      </c>
      <c r="I170" s="111">
        <f t="shared" si="32"/>
      </c>
      <c r="J170" s="111">
        <f t="shared" si="32"/>
      </c>
      <c r="K170" s="111">
        <f t="shared" si="32"/>
      </c>
      <c r="L170" s="111">
        <f t="shared" si="32"/>
      </c>
      <c r="M170" s="111">
        <f t="shared" si="32"/>
      </c>
      <c r="N170" s="111">
        <f t="shared" si="32"/>
      </c>
      <c r="O170" s="111">
        <f t="shared" si="32"/>
      </c>
      <c r="P170" s="112">
        <f t="shared" si="32"/>
      </c>
    </row>
    <row r="171" spans="1:15" ht="5.25" customHeight="1">
      <c r="A171" s="104"/>
      <c r="B171" s="105"/>
      <c r="C171" s="106"/>
      <c r="D171" s="105"/>
      <c r="E171" s="106"/>
      <c r="F171" s="105"/>
      <c r="G171" s="106"/>
      <c r="H171" s="105"/>
      <c r="I171" s="106"/>
      <c r="J171" s="105"/>
      <c r="K171" s="106"/>
      <c r="L171" s="105"/>
      <c r="M171" s="106"/>
      <c r="N171" s="105"/>
      <c r="O171" s="106"/>
    </row>
    <row r="172" ht="15.75" customHeight="1">
      <c r="A172" s="12" t="s">
        <v>11</v>
      </c>
    </row>
    <row r="173" ht="12.75">
      <c r="A173" s="12"/>
    </row>
    <row r="174" spans="1:31" ht="14.25">
      <c r="A174" s="710" t="s">
        <v>82</v>
      </c>
      <c r="B174" s="711"/>
      <c r="C174" s="711"/>
      <c r="D174" s="711"/>
      <c r="E174" s="711"/>
      <c r="F174" s="711"/>
      <c r="G174" s="711"/>
      <c r="H174" s="711"/>
      <c r="I174" s="711"/>
      <c r="J174" s="711"/>
      <c r="K174" s="711"/>
      <c r="L174" s="711"/>
      <c r="M174" s="711"/>
      <c r="N174" s="711"/>
      <c r="O174" s="711"/>
      <c r="P174" s="711"/>
      <c r="Q174" s="711"/>
      <c r="R174" s="711"/>
      <c r="S174" s="711"/>
      <c r="T174" s="711"/>
      <c r="U174" s="711"/>
      <c r="V174" s="711"/>
      <c r="W174" s="712"/>
      <c r="AE174" s="33"/>
    </row>
    <row r="175" spans="1:31" ht="14.25">
      <c r="A175" s="458" t="s">
        <v>48</v>
      </c>
      <c r="B175" s="713">
        <v>2006</v>
      </c>
      <c r="C175" s="714"/>
      <c r="D175" s="713">
        <v>2007</v>
      </c>
      <c r="E175" s="714"/>
      <c r="F175" s="713">
        <v>2008</v>
      </c>
      <c r="G175" s="714"/>
      <c r="H175" s="713">
        <v>2009</v>
      </c>
      <c r="I175" s="714"/>
      <c r="J175" s="713">
        <v>2010</v>
      </c>
      <c r="K175" s="714"/>
      <c r="L175" s="713">
        <v>2011</v>
      </c>
      <c r="M175" s="714"/>
      <c r="N175" s="713">
        <v>2012</v>
      </c>
      <c r="O175" s="719"/>
      <c r="P175" s="711"/>
      <c r="Q175" s="712"/>
      <c r="R175" s="713">
        <v>2013</v>
      </c>
      <c r="S175" s="714"/>
      <c r="T175" s="713">
        <v>2014</v>
      </c>
      <c r="U175" s="714"/>
      <c r="V175" s="713">
        <v>2015</v>
      </c>
      <c r="W175" s="714"/>
      <c r="AE175" s="33"/>
    </row>
    <row r="176" spans="1:31" ht="14.25">
      <c r="A176" s="459"/>
      <c r="B176" s="715"/>
      <c r="C176" s="716"/>
      <c r="D176" s="715"/>
      <c r="E176" s="716"/>
      <c r="F176" s="717"/>
      <c r="G176" s="718"/>
      <c r="H176" s="715"/>
      <c r="I176" s="716"/>
      <c r="J176" s="715"/>
      <c r="K176" s="716"/>
      <c r="L176" s="715"/>
      <c r="M176" s="716"/>
      <c r="N176" s="710" t="s">
        <v>0</v>
      </c>
      <c r="O176" s="712"/>
      <c r="P176" s="710" t="s">
        <v>5</v>
      </c>
      <c r="Q176" s="712"/>
      <c r="R176" s="717"/>
      <c r="S176" s="718"/>
      <c r="T176" s="717"/>
      <c r="U176" s="718"/>
      <c r="V176" s="717"/>
      <c r="W176" s="718"/>
      <c r="AE176" s="33"/>
    </row>
    <row r="177" spans="1:31" ht="14.25">
      <c r="A177" s="459"/>
      <c r="B177" s="156" t="s">
        <v>66</v>
      </c>
      <c r="C177" s="156" t="s">
        <v>49</v>
      </c>
      <c r="D177" s="156" t="s">
        <v>66</v>
      </c>
      <c r="E177" s="156" t="s">
        <v>49</v>
      </c>
      <c r="F177" s="156" t="s">
        <v>66</v>
      </c>
      <c r="G177" s="156" t="s">
        <v>49</v>
      </c>
      <c r="H177" s="156" t="s">
        <v>66</v>
      </c>
      <c r="I177" s="156" t="s">
        <v>49</v>
      </c>
      <c r="J177" s="156" t="s">
        <v>66</v>
      </c>
      <c r="K177" s="156" t="s">
        <v>49</v>
      </c>
      <c r="L177" s="156" t="s">
        <v>66</v>
      </c>
      <c r="M177" s="156" t="s">
        <v>49</v>
      </c>
      <c r="N177" s="157" t="s">
        <v>66</v>
      </c>
      <c r="O177" s="157" t="s">
        <v>49</v>
      </c>
      <c r="P177" s="156" t="s">
        <v>66</v>
      </c>
      <c r="Q177" s="156" t="s">
        <v>49</v>
      </c>
      <c r="R177" s="156" t="s">
        <v>66</v>
      </c>
      <c r="S177" s="156" t="s">
        <v>49</v>
      </c>
      <c r="T177" s="156" t="s">
        <v>66</v>
      </c>
      <c r="U177" s="156" t="s">
        <v>49</v>
      </c>
      <c r="V177" s="156" t="s">
        <v>66</v>
      </c>
      <c r="W177" s="156" t="s">
        <v>49</v>
      </c>
      <c r="AE177" s="33"/>
    </row>
    <row r="178" spans="1:31" ht="17.25" customHeight="1">
      <c r="A178" s="5" t="s">
        <v>84</v>
      </c>
      <c r="B178" s="26"/>
      <c r="C178" s="15"/>
      <c r="D178" s="15"/>
      <c r="E178" s="15"/>
      <c r="F178" s="15"/>
      <c r="G178" s="15"/>
      <c r="H178" s="15"/>
      <c r="I178" s="15"/>
      <c r="J178" s="15"/>
      <c r="K178" s="15"/>
      <c r="L178" s="15"/>
      <c r="M178" s="15"/>
      <c r="N178" s="15"/>
      <c r="O178" s="15"/>
      <c r="P178" s="15"/>
      <c r="Q178" s="15"/>
      <c r="R178" s="15"/>
      <c r="S178" s="15"/>
      <c r="T178" s="15"/>
      <c r="U178" s="15"/>
      <c r="V178" s="15"/>
      <c r="W178" s="27"/>
      <c r="X178" s="24"/>
      <c r="Y178" s="24"/>
      <c r="Z178" s="24"/>
      <c r="AA178" s="24"/>
      <c r="AB178" s="24"/>
      <c r="AC178" s="24"/>
      <c r="AE178" s="33"/>
    </row>
    <row r="179" spans="1:31" ht="17.25" customHeight="1">
      <c r="A179" s="5" t="s">
        <v>85</v>
      </c>
      <c r="B179" s="26"/>
      <c r="C179" s="13">
        <f>IF(B179=0,"",B179*100/B178)</f>
      </c>
      <c r="D179" s="28"/>
      <c r="E179" s="13">
        <f>IF(D179=0,"",D179*100/D178)</f>
      </c>
      <c r="F179" s="28"/>
      <c r="G179" s="13">
        <f>IF(F179=0,"",F179*100/F178)</f>
      </c>
      <c r="H179" s="28"/>
      <c r="I179" s="13">
        <f>IF(H179=0,"",H179*100/H178)</f>
      </c>
      <c r="J179" s="28"/>
      <c r="K179" s="13">
        <f>IF(J179=0,"",J179*100/J178)</f>
      </c>
      <c r="L179" s="28"/>
      <c r="M179" s="13">
        <f>IF(L179=0,"",L179*100/L178)</f>
      </c>
      <c r="N179" s="43"/>
      <c r="O179" s="13">
        <f>IF(N179=0,"",N179*100/N178)</f>
      </c>
      <c r="P179" s="28"/>
      <c r="Q179" s="13">
        <f>IF(P179=0,"",P179*100/P178)</f>
      </c>
      <c r="R179" s="28"/>
      <c r="S179" s="13">
        <f>IF(R179=0,"",R179*100/R178)</f>
      </c>
      <c r="T179" s="28"/>
      <c r="U179" s="13">
        <f>IF(T179=0,"",T179*100/T178)</f>
      </c>
      <c r="V179" s="28"/>
      <c r="W179" s="14">
        <f>IF(V179=0,"",V179*100/V178)</f>
      </c>
      <c r="X179" s="24"/>
      <c r="Y179" s="24"/>
      <c r="Z179" s="24"/>
      <c r="AA179" s="24"/>
      <c r="AB179" s="24"/>
      <c r="AC179" s="24"/>
      <c r="AE179" s="33"/>
    </row>
    <row r="180" spans="1:31" ht="36" customHeight="1">
      <c r="A180" s="165" t="s">
        <v>86</v>
      </c>
      <c r="B180" s="26"/>
      <c r="C180" s="13">
        <f>+_xlfn.IFERROR(B180*100/B179,"")</f>
      </c>
      <c r="D180" s="28"/>
      <c r="E180" s="13">
        <f>+_xlfn.IFERROR(D180*100/D179,"")</f>
      </c>
      <c r="F180" s="28"/>
      <c r="G180" s="13">
        <f>+_xlfn.IFERROR(F180*100/F179,"")</f>
      </c>
      <c r="H180" s="28"/>
      <c r="I180" s="13">
        <f>+_xlfn.IFERROR(H180*100/H179,"")</f>
      </c>
      <c r="J180" s="28"/>
      <c r="K180" s="13">
        <f>+_xlfn.IFERROR(J180*100/J179,"")</f>
      </c>
      <c r="L180" s="28"/>
      <c r="M180" s="13">
        <f>+_xlfn.IFERROR(L180*100/L179,"")</f>
      </c>
      <c r="N180" s="43"/>
      <c r="O180" s="13">
        <f>+_xlfn.IFERROR(N180*100/N179,"")</f>
      </c>
      <c r="P180" s="28"/>
      <c r="Q180" s="13">
        <f>+_xlfn.IFERROR(P180*100/P179,"")</f>
      </c>
      <c r="R180" s="28"/>
      <c r="S180" s="13">
        <f>+_xlfn.IFERROR(R180*100/R179,"")</f>
      </c>
      <c r="T180" s="28"/>
      <c r="U180" s="13">
        <f>+_xlfn.IFERROR(T180*100/T179,"")</f>
      </c>
      <c r="V180" s="28"/>
      <c r="W180" s="14">
        <f>+_xlfn.IFERROR(V180*100/V179,"")</f>
      </c>
      <c r="X180" s="24"/>
      <c r="Y180" s="24"/>
      <c r="Z180" s="24"/>
      <c r="AA180" s="24"/>
      <c r="AB180" s="24"/>
      <c r="AC180" s="24"/>
      <c r="AE180" s="33"/>
    </row>
    <row r="181" spans="1:31" ht="39" customHeight="1">
      <c r="A181" s="158" t="s">
        <v>87</v>
      </c>
      <c r="B181" s="26"/>
      <c r="C181" s="13">
        <f>+_xlfn.IFERROR(B181*100/B179,"")</f>
      </c>
      <c r="D181" s="28"/>
      <c r="E181" s="13">
        <f>+_xlfn.IFERROR(D181*100/D179,"")</f>
      </c>
      <c r="F181" s="28"/>
      <c r="G181" s="13">
        <f>+_xlfn.IFERROR(F181*100/F179,"")</f>
      </c>
      <c r="H181" s="28"/>
      <c r="I181" s="13">
        <f>+_xlfn.IFERROR(H181*100/H179,"")</f>
      </c>
      <c r="J181" s="28"/>
      <c r="K181" s="13">
        <f>+_xlfn.IFERROR(J181*100/J179,"")</f>
      </c>
      <c r="L181" s="28"/>
      <c r="M181" s="13">
        <f>+_xlfn.IFERROR(L181*100/L179,"")</f>
      </c>
      <c r="N181" s="43"/>
      <c r="O181" s="13">
        <f>+_xlfn.IFERROR(N181*100/N179,"")</f>
      </c>
      <c r="P181" s="28"/>
      <c r="Q181" s="13">
        <f>+_xlfn.IFERROR(P181*100/P179,"")</f>
      </c>
      <c r="R181" s="28">
        <f>+_xlfn.IFERROR(Q181*100/Q179,"")</f>
      </c>
      <c r="S181" s="13">
        <f>+_xlfn.IFERROR(R181*100/R179,"")</f>
      </c>
      <c r="T181" s="28">
        <f>+_xlfn.IFERROR(S181*100/S179,"")</f>
      </c>
      <c r="U181" s="13">
        <f>+_xlfn.IFERROR(T181*100/T179,"")</f>
      </c>
      <c r="V181" s="28"/>
      <c r="W181" s="14">
        <f>+_xlfn.IFERROR(V181*100/V179,"")</f>
      </c>
      <c r="X181" s="24"/>
      <c r="Y181" s="24"/>
      <c r="Z181" s="24"/>
      <c r="AA181" s="24"/>
      <c r="AB181" s="24"/>
      <c r="AC181" s="24"/>
      <c r="AE181" s="33"/>
    </row>
    <row r="182" spans="1:31" ht="17.25" customHeight="1">
      <c r="A182" s="5" t="s">
        <v>89</v>
      </c>
      <c r="B182" s="26"/>
      <c r="C182" s="15"/>
      <c r="D182" s="15"/>
      <c r="E182" s="15"/>
      <c r="F182" s="15"/>
      <c r="G182" s="15"/>
      <c r="H182" s="15"/>
      <c r="I182" s="15"/>
      <c r="J182" s="15"/>
      <c r="K182" s="15"/>
      <c r="L182" s="15"/>
      <c r="M182" s="15"/>
      <c r="N182" s="15"/>
      <c r="O182" s="15"/>
      <c r="P182" s="15"/>
      <c r="Q182" s="15"/>
      <c r="R182" s="15"/>
      <c r="S182" s="6"/>
      <c r="T182" s="15"/>
      <c r="U182" s="15"/>
      <c r="V182" s="15"/>
      <c r="W182" s="27"/>
      <c r="X182" s="24"/>
      <c r="Y182" s="24"/>
      <c r="Z182" s="24"/>
      <c r="AA182" s="24"/>
      <c r="AB182" s="24"/>
      <c r="AC182" s="24"/>
      <c r="AE182" s="33"/>
    </row>
    <row r="183" spans="1:31" ht="17.25" customHeight="1">
      <c r="A183" s="5" t="s">
        <v>90</v>
      </c>
      <c r="B183" s="26"/>
      <c r="C183" s="13">
        <f>IF(B183=0,"",B183*100/B182)</f>
      </c>
      <c r="D183" s="28"/>
      <c r="E183" s="13">
        <f>IF(D183=0,"",D183*100/D182)</f>
      </c>
      <c r="F183" s="28"/>
      <c r="G183" s="13">
        <f>IF(F183=0,"",F183*100/F182)</f>
      </c>
      <c r="H183" s="28"/>
      <c r="I183" s="13">
        <f>IF(H183=0,"",H183*100/H182)</f>
      </c>
      <c r="J183" s="28"/>
      <c r="K183" s="13">
        <f>IF(J183=0,"",J183*100/J182)</f>
      </c>
      <c r="L183" s="28"/>
      <c r="M183" s="13">
        <f>IF(L183=0,"",L183*100/L182)</f>
      </c>
      <c r="N183" s="43"/>
      <c r="O183" s="13">
        <f>IF(N183=0,"",N183*100/N182)</f>
      </c>
      <c r="P183" s="28"/>
      <c r="Q183" s="13">
        <f>IF(P183=0,"",P183*100/P182)</f>
      </c>
      <c r="R183" s="28"/>
      <c r="S183" s="13">
        <f>IF(R183=0,"",R183*100/R182)</f>
      </c>
      <c r="T183" s="28"/>
      <c r="U183" s="13">
        <f>IF(T183=0,"",T183*100/T182)</f>
      </c>
      <c r="V183" s="28"/>
      <c r="W183" s="14">
        <f>IF(V183=0,"",V183*100/V182)</f>
      </c>
      <c r="X183" s="24"/>
      <c r="Y183" s="24"/>
      <c r="Z183" s="24"/>
      <c r="AA183" s="24"/>
      <c r="AB183" s="24"/>
      <c r="AC183" s="24"/>
      <c r="AE183" s="33"/>
    </row>
    <row r="184" spans="1:31" ht="42" customHeight="1">
      <c r="A184" s="159" t="s">
        <v>91</v>
      </c>
      <c r="B184" s="26"/>
      <c r="C184" s="13">
        <f>+_xlfn.IFERROR(B184*100/B183,"")</f>
      </c>
      <c r="D184" s="28"/>
      <c r="E184" s="13">
        <f>+_xlfn.IFERROR(D184*100/D183,"")</f>
      </c>
      <c r="F184" s="28"/>
      <c r="G184" s="13">
        <f>+_xlfn.IFERROR(F184*100/F183,"")</f>
      </c>
      <c r="H184" s="28"/>
      <c r="I184" s="13">
        <f>+_xlfn.IFERROR(H184*100/H183,"")</f>
      </c>
      <c r="J184" s="28"/>
      <c r="K184" s="13">
        <f>+_xlfn.IFERROR(J184*100/J183,"")</f>
      </c>
      <c r="L184" s="28"/>
      <c r="M184" s="13">
        <f>+_xlfn.IFERROR(L184*100/L183,"")</f>
      </c>
      <c r="N184" s="43"/>
      <c r="O184" s="13">
        <f>+_xlfn.IFERROR(N184*100/N183,"")</f>
      </c>
      <c r="P184" s="28"/>
      <c r="Q184" s="13">
        <f>+_xlfn.IFERROR(P184*100/P183,"")</f>
      </c>
      <c r="R184" s="28"/>
      <c r="S184" s="13">
        <f>+_xlfn.IFERROR(R184*100/R183,"")</f>
      </c>
      <c r="T184" s="28"/>
      <c r="U184" s="13">
        <f>+_xlfn.IFERROR(T184*100/T183,"")</f>
      </c>
      <c r="V184" s="28"/>
      <c r="W184" s="14">
        <f>+_xlfn.IFERROR(V184*100/V183,"")</f>
      </c>
      <c r="X184" s="24"/>
      <c r="Y184" s="24"/>
      <c r="Z184" s="24"/>
      <c r="AA184" s="24"/>
      <c r="AB184" s="24"/>
      <c r="AC184" s="24"/>
      <c r="AE184" s="33"/>
    </row>
    <row r="185" spans="1:31" ht="39.75" customHeight="1">
      <c r="A185" s="163" t="s">
        <v>92</v>
      </c>
      <c r="B185" s="30"/>
      <c r="C185" s="16">
        <f>+_xlfn.IFERROR(B185*100/B183,"")</f>
      </c>
      <c r="D185" s="31"/>
      <c r="E185" s="16">
        <f>+_xlfn.IFERROR(D185*100/D183,"")</f>
      </c>
      <c r="F185" s="31"/>
      <c r="G185" s="16">
        <f>+_xlfn.IFERROR(F185*100/F183,"")</f>
      </c>
      <c r="H185" s="31"/>
      <c r="I185" s="16">
        <f>+_xlfn.IFERROR(H185*100/H183,"")</f>
      </c>
      <c r="J185" s="31"/>
      <c r="K185" s="16">
        <f>+_xlfn.IFERROR(J185*100/J183,"")</f>
      </c>
      <c r="L185" s="31"/>
      <c r="M185" s="16">
        <f>+_xlfn.IFERROR(L185*100/L183,"")</f>
      </c>
      <c r="N185" s="44"/>
      <c r="O185" s="16">
        <f>+_xlfn.IFERROR(N185*100/N183,"")</f>
      </c>
      <c r="P185" s="31"/>
      <c r="Q185" s="16">
        <f>+_xlfn.IFERROR(P185*100/P183,"")</f>
      </c>
      <c r="R185" s="31">
        <f>+_xlfn.IFERROR(Q185*100/Q183,"")</f>
      </c>
      <c r="S185" s="16">
        <f>+_xlfn.IFERROR(R185*100/R183,"")</f>
      </c>
      <c r="T185" s="31">
        <f>+_xlfn.IFERROR(S185*100/S183,"")</f>
      </c>
      <c r="U185" s="16">
        <f>+_xlfn.IFERROR(T185*100/T183,"")</f>
      </c>
      <c r="V185" s="31"/>
      <c r="W185" s="17">
        <f>+_xlfn.IFERROR(V185*100/V183,"")</f>
      </c>
      <c r="X185" s="24"/>
      <c r="Y185" s="24"/>
      <c r="Z185" s="24"/>
      <c r="AA185" s="24"/>
      <c r="AB185" s="24"/>
      <c r="AC185" s="24"/>
      <c r="AE185" s="33"/>
    </row>
    <row r="186" ht="12.75"/>
    <row r="187" spans="1:19" ht="16.5">
      <c r="A187" s="603" t="s">
        <v>255</v>
      </c>
      <c r="B187" s="604"/>
      <c r="C187" s="604"/>
      <c r="D187" s="604"/>
      <c r="E187" s="604"/>
      <c r="F187" s="604"/>
      <c r="G187" s="604"/>
      <c r="H187" s="604"/>
      <c r="I187" s="604"/>
      <c r="J187" s="604"/>
      <c r="K187" s="604"/>
      <c r="L187" s="604"/>
      <c r="M187" s="604"/>
      <c r="N187" s="604"/>
      <c r="O187" s="604"/>
      <c r="P187" s="604"/>
      <c r="Q187" s="604"/>
      <c r="R187" s="604"/>
      <c r="S187" s="605"/>
    </row>
    <row r="188" spans="1:19" ht="16.5">
      <c r="A188" s="794" t="s">
        <v>156</v>
      </c>
      <c r="B188" s="653">
        <v>2006</v>
      </c>
      <c r="C188" s="654"/>
      <c r="D188" s="653">
        <v>2007</v>
      </c>
      <c r="E188" s="654"/>
      <c r="F188" s="653">
        <v>2008</v>
      </c>
      <c r="G188" s="654"/>
      <c r="H188" s="653">
        <v>2009</v>
      </c>
      <c r="I188" s="654"/>
      <c r="J188" s="653">
        <v>2010</v>
      </c>
      <c r="K188" s="654"/>
      <c r="L188" s="653">
        <v>2011</v>
      </c>
      <c r="M188" s="654"/>
      <c r="N188" s="791">
        <v>2012</v>
      </c>
      <c r="O188" s="792"/>
      <c r="P188" s="792"/>
      <c r="Q188" s="793"/>
      <c r="R188" s="653">
        <v>2013</v>
      </c>
      <c r="S188" s="654"/>
    </row>
    <row r="189" spans="1:19" ht="16.5">
      <c r="A189" s="794"/>
      <c r="B189" s="655"/>
      <c r="C189" s="656"/>
      <c r="D189" s="655"/>
      <c r="E189" s="656"/>
      <c r="F189" s="655"/>
      <c r="G189" s="656"/>
      <c r="H189" s="655"/>
      <c r="I189" s="656"/>
      <c r="J189" s="655"/>
      <c r="K189" s="656"/>
      <c r="L189" s="655"/>
      <c r="M189" s="656"/>
      <c r="N189" s="791" t="s">
        <v>0</v>
      </c>
      <c r="O189" s="793"/>
      <c r="P189" s="791" t="s">
        <v>5</v>
      </c>
      <c r="Q189" s="793"/>
      <c r="R189" s="655"/>
      <c r="S189" s="656"/>
    </row>
    <row r="190" spans="1:19" ht="16.5">
      <c r="A190" s="794"/>
      <c r="B190" s="166" t="s">
        <v>57</v>
      </c>
      <c r="C190" s="167" t="s">
        <v>49</v>
      </c>
      <c r="D190" s="166" t="s">
        <v>57</v>
      </c>
      <c r="E190" s="167" t="s">
        <v>49</v>
      </c>
      <c r="F190" s="166" t="s">
        <v>57</v>
      </c>
      <c r="G190" s="167" t="s">
        <v>49</v>
      </c>
      <c r="H190" s="166" t="s">
        <v>57</v>
      </c>
      <c r="I190" s="167" t="s">
        <v>49</v>
      </c>
      <c r="J190" s="166" t="s">
        <v>57</v>
      </c>
      <c r="K190" s="167" t="s">
        <v>49</v>
      </c>
      <c r="L190" s="166" t="s">
        <v>57</v>
      </c>
      <c r="M190" s="167" t="s">
        <v>49</v>
      </c>
      <c r="N190" s="166" t="s">
        <v>57</v>
      </c>
      <c r="O190" s="167" t="s">
        <v>49</v>
      </c>
      <c r="P190" s="166" t="s">
        <v>57</v>
      </c>
      <c r="Q190" s="167" t="s">
        <v>49</v>
      </c>
      <c r="R190" s="166" t="s">
        <v>57</v>
      </c>
      <c r="S190" s="167" t="s">
        <v>49</v>
      </c>
    </row>
    <row r="191" spans="1:19" ht="18" customHeight="1">
      <c r="A191" s="1" t="s">
        <v>256</v>
      </c>
      <c r="B191" s="169"/>
      <c r="C191" s="170">
        <f aca="true" t="shared" si="33" ref="C191:C196">IF(B191=0,"",B191*100/$B$85)</f>
      </c>
      <c r="D191" s="171"/>
      <c r="E191" s="170">
        <f aca="true" t="shared" si="34" ref="E191:E196">IF(D191=0,"",D191*100/$C$85)</f>
      </c>
      <c r="F191" s="171"/>
      <c r="G191" s="170">
        <f aca="true" t="shared" si="35" ref="G191:G196">IF(F191=0,"",F191*100/$D$85)</f>
      </c>
      <c r="H191" s="171"/>
      <c r="I191" s="170">
        <f aca="true" t="shared" si="36" ref="I191:I196">IF(H191=0,"",H191*100/$E$85)</f>
      </c>
      <c r="J191" s="171"/>
      <c r="K191" s="170">
        <f aca="true" t="shared" si="37" ref="K191:K196">IF(J191=0,"",J191*100/$F$85)</f>
      </c>
      <c r="L191" s="171"/>
      <c r="M191" s="170">
        <f aca="true" t="shared" si="38" ref="M191:M196">IF(L191=0,"",L191*100/$G$85)</f>
      </c>
      <c r="N191" s="172"/>
      <c r="O191" s="170">
        <f aca="true" t="shared" si="39" ref="O191:O196">IF(N191=0,"",N191*100/$H$85)</f>
      </c>
      <c r="P191" s="171"/>
      <c r="Q191" s="170">
        <f aca="true" t="shared" si="40" ref="Q191:Q196">IF(P191=0,"",P191*100/$I$85)</f>
      </c>
      <c r="R191" s="171"/>
      <c r="S191" s="173">
        <f aca="true" t="shared" si="41" ref="S191:S196">IF(R191=0,"",R191*100/$J$85)</f>
      </c>
    </row>
    <row r="192" spans="1:19" ht="15.75" customHeight="1">
      <c r="A192" s="5" t="s">
        <v>257</v>
      </c>
      <c r="B192" s="175"/>
      <c r="C192" s="176">
        <f t="shared" si="33"/>
      </c>
      <c r="D192" s="177"/>
      <c r="E192" s="176">
        <f t="shared" si="34"/>
      </c>
      <c r="F192" s="177"/>
      <c r="G192" s="176">
        <f t="shared" si="35"/>
      </c>
      <c r="H192" s="177"/>
      <c r="I192" s="176">
        <f t="shared" si="36"/>
      </c>
      <c r="J192" s="177"/>
      <c r="K192" s="176">
        <f t="shared" si="37"/>
      </c>
      <c r="L192" s="177"/>
      <c r="M192" s="176">
        <f t="shared" si="38"/>
      </c>
      <c r="N192" s="178"/>
      <c r="O192" s="176">
        <f t="shared" si="39"/>
      </c>
      <c r="P192" s="177"/>
      <c r="Q192" s="176">
        <f t="shared" si="40"/>
      </c>
      <c r="R192" s="177"/>
      <c r="S192" s="179">
        <f t="shared" si="41"/>
      </c>
    </row>
    <row r="193" spans="1:19" ht="20.25" customHeight="1">
      <c r="A193" s="5" t="s">
        <v>258</v>
      </c>
      <c r="B193" s="175"/>
      <c r="C193" s="176">
        <f t="shared" si="33"/>
      </c>
      <c r="D193" s="177"/>
      <c r="E193" s="176">
        <f t="shared" si="34"/>
      </c>
      <c r="F193" s="177"/>
      <c r="G193" s="176">
        <f t="shared" si="35"/>
      </c>
      <c r="H193" s="177"/>
      <c r="I193" s="176">
        <f t="shared" si="36"/>
      </c>
      <c r="J193" s="177"/>
      <c r="K193" s="176">
        <f t="shared" si="37"/>
      </c>
      <c r="L193" s="177"/>
      <c r="M193" s="176">
        <f t="shared" si="38"/>
      </c>
      <c r="N193" s="178"/>
      <c r="O193" s="176">
        <f t="shared" si="39"/>
      </c>
      <c r="P193" s="177"/>
      <c r="Q193" s="176">
        <f t="shared" si="40"/>
      </c>
      <c r="R193" s="177"/>
      <c r="S193" s="179">
        <f>IF(R193=0,"",R193*100/$J$85)</f>
      </c>
    </row>
    <row r="194" spans="1:19" ht="18.75" customHeight="1">
      <c r="A194" s="164" t="s">
        <v>259</v>
      </c>
      <c r="B194" s="175"/>
      <c r="C194" s="176">
        <f t="shared" si="33"/>
      </c>
      <c r="D194" s="177"/>
      <c r="E194" s="176">
        <f t="shared" si="34"/>
      </c>
      <c r="F194" s="177"/>
      <c r="G194" s="176">
        <f t="shared" si="35"/>
      </c>
      <c r="H194" s="177"/>
      <c r="I194" s="176">
        <f t="shared" si="36"/>
      </c>
      <c r="J194" s="177"/>
      <c r="K194" s="176">
        <f t="shared" si="37"/>
      </c>
      <c r="L194" s="177"/>
      <c r="M194" s="176">
        <f t="shared" si="38"/>
      </c>
      <c r="N194" s="178"/>
      <c r="O194" s="176">
        <f t="shared" si="39"/>
      </c>
      <c r="P194" s="177"/>
      <c r="Q194" s="176">
        <f t="shared" si="40"/>
      </c>
      <c r="R194" s="177"/>
      <c r="S194" s="179">
        <f t="shared" si="41"/>
      </c>
    </row>
    <row r="195" spans="1:19" ht="15" customHeight="1">
      <c r="A195" s="5" t="s">
        <v>70</v>
      </c>
      <c r="B195" s="180">
        <f>SUM(B191:B194)</f>
        <v>0</v>
      </c>
      <c r="C195" s="176">
        <f t="shared" si="33"/>
      </c>
      <c r="D195" s="181">
        <f>SUM(D191:D194)</f>
        <v>0</v>
      </c>
      <c r="E195" s="176">
        <f t="shared" si="34"/>
      </c>
      <c r="F195" s="181">
        <f>SUM(F191:F194)</f>
        <v>0</v>
      </c>
      <c r="G195" s="176">
        <f t="shared" si="35"/>
      </c>
      <c r="H195" s="181">
        <f>SUM(H191:H194)</f>
        <v>0</v>
      </c>
      <c r="I195" s="176">
        <f t="shared" si="36"/>
      </c>
      <c r="J195" s="181">
        <f>SUM(J191:J194)</f>
        <v>0</v>
      </c>
      <c r="K195" s="176">
        <f t="shared" si="37"/>
      </c>
      <c r="L195" s="181">
        <f>SUM(L191:L194)</f>
        <v>0</v>
      </c>
      <c r="M195" s="176">
        <f t="shared" si="38"/>
      </c>
      <c r="N195" s="181">
        <f>SUM(N191:N194)</f>
        <v>0</v>
      </c>
      <c r="O195" s="176">
        <f t="shared" si="39"/>
      </c>
      <c r="P195" s="181">
        <f>SUM(P191:P194)</f>
        <v>0</v>
      </c>
      <c r="Q195" s="176">
        <f>IF(P195=0,"",P195*100/$I$85)</f>
      </c>
      <c r="R195" s="181">
        <f>SUM(R191:R194)</f>
        <v>0</v>
      </c>
      <c r="S195" s="179">
        <f>IF(R195=0,"",R195*100/$J$85)</f>
      </c>
    </row>
    <row r="196" spans="1:19" ht="15" customHeight="1">
      <c r="A196" s="96" t="s">
        <v>260</v>
      </c>
      <c r="B196" s="183"/>
      <c r="C196" s="176">
        <f t="shared" si="33"/>
      </c>
      <c r="D196" s="183"/>
      <c r="E196" s="176">
        <f t="shared" si="34"/>
      </c>
      <c r="F196" s="183"/>
      <c r="G196" s="176">
        <f t="shared" si="35"/>
      </c>
      <c r="H196" s="183"/>
      <c r="I196" s="176">
        <f t="shared" si="36"/>
      </c>
      <c r="J196" s="183"/>
      <c r="K196" s="176">
        <f t="shared" si="37"/>
      </c>
      <c r="L196" s="183"/>
      <c r="M196" s="176">
        <f t="shared" si="38"/>
      </c>
      <c r="N196" s="178"/>
      <c r="O196" s="176">
        <f t="shared" si="39"/>
      </c>
      <c r="P196" s="183"/>
      <c r="Q196" s="176">
        <f t="shared" si="40"/>
      </c>
      <c r="R196" s="183"/>
      <c r="S196" s="179">
        <f t="shared" si="41"/>
      </c>
    </row>
    <row r="197" spans="1:19" ht="26.25" customHeight="1">
      <c r="A197" s="100" t="s">
        <v>289</v>
      </c>
      <c r="B197" s="183"/>
      <c r="C197" s="176">
        <f>_xlfn.IFERROR(B197*100/B$85,"")</f>
      </c>
      <c r="D197" s="183"/>
      <c r="E197" s="176">
        <f>_xlfn.IFERROR(D197*100/C$85,"")</f>
      </c>
      <c r="F197" s="183"/>
      <c r="G197" s="176">
        <f>_xlfn.IFERROR(F197*100/D$85,"")</f>
      </c>
      <c r="H197" s="183"/>
      <c r="I197" s="176">
        <f>_xlfn.IFERROR(H197*100/E85,"")</f>
      </c>
      <c r="J197" s="183"/>
      <c r="K197" s="176">
        <f>_xlfn.IFERROR(J197*100/F85,"")</f>
      </c>
      <c r="L197" s="183"/>
      <c r="M197" s="176">
        <f>_xlfn.IFERROR(L197*100/G85,"")</f>
      </c>
      <c r="N197" s="178"/>
      <c r="O197" s="176">
        <f>_xlfn.IFERROR(N197*100/H85,"")</f>
      </c>
      <c r="P197" s="183"/>
      <c r="Q197" s="176">
        <f>_xlfn.IFERROR(P197*100/I85,"")</f>
      </c>
      <c r="R197" s="183"/>
      <c r="S197" s="179">
        <f>_xlfn.IFERROR(R197*100/J85,"")</f>
      </c>
    </row>
    <row r="198" spans="1:19" ht="33" customHeight="1">
      <c r="A198" s="165" t="s">
        <v>73</v>
      </c>
      <c r="B198" s="183"/>
      <c r="C198" s="176">
        <f>_xlfn.IFERROR(B198*100/B197,"")</f>
      </c>
      <c r="D198" s="183"/>
      <c r="E198" s="176">
        <f>_xlfn.IFERROR(D198*100/D197,"")</f>
      </c>
      <c r="F198" s="183"/>
      <c r="G198" s="176">
        <f>_xlfn.IFERROR(F198*100/F197,"")</f>
      </c>
      <c r="H198" s="183"/>
      <c r="I198" s="176">
        <f>_xlfn.IFERROR(H198*100/H197,"")</f>
      </c>
      <c r="J198" s="183"/>
      <c r="K198" s="176">
        <f>_xlfn.IFERROR(J198*100/J197,"")</f>
      </c>
      <c r="L198" s="183"/>
      <c r="M198" s="176">
        <f>_xlfn.IFERROR(L198*100/L197,"")</f>
      </c>
      <c r="N198" s="178"/>
      <c r="O198" s="176">
        <f>_xlfn.IFERROR(N198*100/N197,"")</f>
      </c>
      <c r="P198" s="183"/>
      <c r="Q198" s="176">
        <f>_xlfn.IFERROR(P198*100/P197,"")</f>
      </c>
      <c r="R198" s="183"/>
      <c r="S198" s="179">
        <f>_xlfn.IFERROR(R198*100/R197,"")</f>
      </c>
    </row>
    <row r="199" spans="1:19" ht="27.75" customHeight="1">
      <c r="A199" s="100" t="s">
        <v>290</v>
      </c>
      <c r="B199" s="183"/>
      <c r="C199" s="176">
        <f>_xlfn.IFERROR(B199*100/B85,"")</f>
      </c>
      <c r="D199" s="183"/>
      <c r="E199" s="176">
        <f>_xlfn.IFERROR(D199*100/C85,"")</f>
      </c>
      <c r="F199" s="183"/>
      <c r="G199" s="176">
        <f>_xlfn.IFERROR(F199*100/D85,"")</f>
      </c>
      <c r="H199" s="183"/>
      <c r="I199" s="176">
        <f>_xlfn.IFERROR(H199*100/E85,"")</f>
      </c>
      <c r="J199" s="183"/>
      <c r="K199" s="176">
        <f>_xlfn.IFERROR(J199*100/F85,"")</f>
      </c>
      <c r="L199" s="183"/>
      <c r="M199" s="176">
        <f>_xlfn.IFERROR(L199*100/G85,"")</f>
      </c>
      <c r="N199" s="178"/>
      <c r="O199" s="176">
        <f>_xlfn.IFERROR(N199*100/H85,"")</f>
      </c>
      <c r="P199" s="183"/>
      <c r="Q199" s="176">
        <f>_xlfn.IFERROR(P199*100/I85,"")</f>
      </c>
      <c r="R199" s="183"/>
      <c r="S199" s="179">
        <f>_xlfn.IFERROR(R199*100/J85,"")</f>
      </c>
    </row>
    <row r="200" spans="1:19" ht="34.5" customHeight="1">
      <c r="A200" s="165" t="s">
        <v>74</v>
      </c>
      <c r="B200" s="183"/>
      <c r="C200" s="176">
        <f>_xlfn.IFERROR(B200*100/B199,"")</f>
      </c>
      <c r="D200" s="183"/>
      <c r="E200" s="176">
        <f>_xlfn.IFERROR(D200*100/D199,"")</f>
      </c>
      <c r="F200" s="183"/>
      <c r="G200" s="176">
        <f>_xlfn.IFERROR(F200*100/F199,"")</f>
      </c>
      <c r="H200" s="183"/>
      <c r="I200" s="176">
        <f>_xlfn.IFERROR(H200*100/H199,"")</f>
      </c>
      <c r="J200" s="183"/>
      <c r="K200" s="176">
        <f>_xlfn.IFERROR(J200*100/J199,"")</f>
      </c>
      <c r="L200" s="183"/>
      <c r="M200" s="176">
        <f>_xlfn.IFERROR(L200*100/L199,"")</f>
      </c>
      <c r="N200" s="178"/>
      <c r="O200" s="176">
        <f>_xlfn.IFERROR(N200*100/N199,"")</f>
      </c>
      <c r="P200" s="183"/>
      <c r="Q200" s="176">
        <f>_xlfn.IFERROR(P200*100/P199,"")</f>
      </c>
      <c r="R200" s="183"/>
      <c r="S200" s="179">
        <f>_xlfn.IFERROR(R200*100/R199,"")</f>
      </c>
    </row>
    <row r="201" spans="1:19" ht="19.5" customHeight="1">
      <c r="A201" s="9" t="s">
        <v>75</v>
      </c>
      <c r="B201" s="183"/>
      <c r="C201" s="186">
        <f>_xlfn.IFERROR(B201*100/(B$85),"")</f>
      </c>
      <c r="D201" s="183"/>
      <c r="E201" s="186">
        <f>_xlfn.IFERROR(D201*100/(C$85),"")</f>
      </c>
      <c r="F201" s="183"/>
      <c r="G201" s="186">
        <f>_xlfn.IFERROR(F201*100/(D$85),"")</f>
      </c>
      <c r="H201" s="183"/>
      <c r="I201" s="186">
        <f>_xlfn.IFERROR(H201*100/(E$85),"")</f>
      </c>
      <c r="J201" s="183"/>
      <c r="K201" s="186">
        <f>_xlfn.IFERROR(J201*100/(F$85),"")</f>
      </c>
      <c r="L201" s="183"/>
      <c r="M201" s="186">
        <f>_xlfn.IFERROR(L201*100/(G$85),"")</f>
      </c>
      <c r="N201" s="178"/>
      <c r="O201" s="186">
        <f>_xlfn.IFERROR(N201*100/(H$85),"")</f>
      </c>
      <c r="P201" s="183"/>
      <c r="Q201" s="186">
        <f>_xlfn.IFERROR(P201*100/(I$85),"")</f>
      </c>
      <c r="R201" s="183"/>
      <c r="S201" s="187">
        <f>_xlfn.IFERROR(R201*100/(J$85),"")</f>
      </c>
    </row>
    <row r="202" spans="1:19" ht="43.5" customHeight="1">
      <c r="A202" s="165" t="s">
        <v>76</v>
      </c>
      <c r="B202" s="183"/>
      <c r="C202" s="176">
        <f>_xlfn.IFERROR(B202*100/B201,"")</f>
      </c>
      <c r="D202" s="183"/>
      <c r="E202" s="176">
        <f>_xlfn.IFERROR(D202*100/D201,"")</f>
      </c>
      <c r="F202" s="183"/>
      <c r="G202" s="176">
        <f>_xlfn.IFERROR(F202*100/F201,"")</f>
      </c>
      <c r="H202" s="183"/>
      <c r="I202" s="176">
        <f>_xlfn.IFERROR(H202*100/H201,"")</f>
      </c>
      <c r="J202" s="183"/>
      <c r="K202" s="176">
        <f>_xlfn.IFERROR(J202*100/J201,"")</f>
      </c>
      <c r="L202" s="183"/>
      <c r="M202" s="176">
        <f>_xlfn.IFERROR(L202*100/L201,"")</f>
      </c>
      <c r="N202" s="178"/>
      <c r="O202" s="176">
        <f>_xlfn.IFERROR(N202*100/N201,"")</f>
      </c>
      <c r="P202" s="183"/>
      <c r="Q202" s="176">
        <f>_xlfn.IFERROR(P202*100/P201,"")</f>
      </c>
      <c r="R202" s="183"/>
      <c r="S202" s="179">
        <f>_xlfn.IFERROR(R202*100/R201,"")</f>
      </c>
    </row>
    <row r="203" spans="1:19" ht="15.75" customHeight="1">
      <c r="A203" s="96" t="s">
        <v>261</v>
      </c>
      <c r="B203" s="188"/>
      <c r="C203" s="189"/>
      <c r="D203" s="189"/>
      <c r="E203" s="189"/>
      <c r="F203" s="189"/>
      <c r="G203" s="189"/>
      <c r="H203" s="189"/>
      <c r="I203" s="189"/>
      <c r="J203" s="189"/>
      <c r="K203" s="189"/>
      <c r="L203" s="189"/>
      <c r="M203" s="189"/>
      <c r="N203" s="189"/>
      <c r="O203" s="189"/>
      <c r="P203" s="189"/>
      <c r="Q203" s="189"/>
      <c r="R203" s="189"/>
      <c r="S203" s="190"/>
    </row>
    <row r="204" spans="1:19" ht="33.75" customHeight="1">
      <c r="A204" s="125" t="s">
        <v>262</v>
      </c>
      <c r="B204" s="731"/>
      <c r="C204" s="731"/>
      <c r="D204" s="732"/>
      <c r="E204" s="732"/>
      <c r="F204" s="732"/>
      <c r="G204" s="732"/>
      <c r="H204" s="732"/>
      <c r="I204" s="732"/>
      <c r="J204" s="722"/>
      <c r="K204" s="723"/>
      <c r="L204" s="722"/>
      <c r="M204" s="723"/>
      <c r="N204" s="722"/>
      <c r="O204" s="723"/>
      <c r="P204" s="722"/>
      <c r="Q204" s="723"/>
      <c r="R204" s="722"/>
      <c r="S204" s="733"/>
    </row>
    <row r="205" spans="1:19" ht="16.5">
      <c r="A205" s="192" t="s">
        <v>11</v>
      </c>
      <c r="B205" s="193"/>
      <c r="C205" s="193"/>
      <c r="D205" s="193"/>
      <c r="E205" s="193"/>
      <c r="F205" s="193"/>
      <c r="G205" s="193"/>
      <c r="H205" s="193"/>
      <c r="I205" s="193"/>
      <c r="J205" s="193"/>
      <c r="K205" s="193"/>
      <c r="L205" s="193"/>
      <c r="M205" s="193"/>
      <c r="N205" s="193"/>
      <c r="O205" s="193"/>
      <c r="P205" s="193"/>
      <c r="Q205" s="193"/>
      <c r="R205" s="193"/>
      <c r="S205" s="193"/>
    </row>
    <row r="206" spans="1:20" ht="30" customHeight="1">
      <c r="A206" s="785" t="s">
        <v>263</v>
      </c>
      <c r="B206" s="785"/>
      <c r="C206" s="785"/>
      <c r="D206" s="785"/>
      <c r="E206" s="785"/>
      <c r="F206" s="785"/>
      <c r="G206" s="785"/>
      <c r="H206" s="785"/>
      <c r="I206" s="785"/>
      <c r="J206" s="785"/>
      <c r="K206" s="785"/>
      <c r="L206" s="785"/>
      <c r="M206" s="785"/>
      <c r="N206" s="785"/>
      <c r="O206" s="785"/>
      <c r="P206" s="785"/>
      <c r="Q206" s="785"/>
      <c r="R206" s="785"/>
      <c r="S206" s="785"/>
      <c r="T206" s="126"/>
    </row>
    <row r="207" spans="1:19" ht="16.5">
      <c r="A207" s="786" t="s">
        <v>264</v>
      </c>
      <c r="B207" s="786"/>
      <c r="C207" s="786"/>
      <c r="D207" s="786"/>
      <c r="E207" s="786"/>
      <c r="F207" s="786"/>
      <c r="G207" s="786"/>
      <c r="H207" s="786"/>
      <c r="I207" s="786"/>
      <c r="J207" s="786"/>
      <c r="K207" s="786"/>
      <c r="L207" s="786"/>
      <c r="M207" s="786"/>
      <c r="N207" s="786"/>
      <c r="O207" s="786"/>
      <c r="P207" s="786"/>
      <c r="Q207" s="786"/>
      <c r="R207" s="786"/>
      <c r="S207" s="786"/>
    </row>
    <row r="208" spans="1:19" ht="12.75">
      <c r="A208" s="37"/>
      <c r="B208" s="37"/>
      <c r="C208" s="37"/>
      <c r="D208" s="37"/>
      <c r="E208" s="37"/>
      <c r="F208" s="37"/>
      <c r="G208" s="37"/>
      <c r="H208" s="37"/>
      <c r="I208" s="37"/>
      <c r="J208" s="37"/>
      <c r="K208" s="37"/>
      <c r="L208" s="37"/>
      <c r="M208" s="37"/>
      <c r="N208" s="37"/>
      <c r="O208" s="37"/>
      <c r="P208" s="37"/>
      <c r="Q208" s="37"/>
      <c r="R208" s="37"/>
      <c r="S208" s="37"/>
    </row>
    <row r="209" spans="1:5" ht="12.75">
      <c r="A209" s="724" t="s">
        <v>255</v>
      </c>
      <c r="B209" s="725"/>
      <c r="C209" s="725"/>
      <c r="D209" s="725"/>
      <c r="E209" s="726"/>
    </row>
    <row r="210" spans="1:5" ht="12.75">
      <c r="A210" s="440" t="s">
        <v>156</v>
      </c>
      <c r="B210" s="460">
        <v>2014</v>
      </c>
      <c r="C210" s="461"/>
      <c r="D210" s="460">
        <v>2015</v>
      </c>
      <c r="E210" s="461"/>
    </row>
    <row r="211" spans="1:5" ht="12.75">
      <c r="A211" s="440"/>
      <c r="B211" s="462"/>
      <c r="C211" s="463"/>
      <c r="D211" s="462"/>
      <c r="E211" s="463"/>
    </row>
    <row r="212" spans="1:5" ht="12.75">
      <c r="A212" s="440"/>
      <c r="B212" s="113" t="s">
        <v>57</v>
      </c>
      <c r="C212" s="34" t="s">
        <v>49</v>
      </c>
      <c r="D212" s="113" t="s">
        <v>57</v>
      </c>
      <c r="E212" s="34" t="s">
        <v>49</v>
      </c>
    </row>
    <row r="213" spans="1:5" ht="15.75" customHeight="1">
      <c r="A213" s="1" t="s">
        <v>256</v>
      </c>
      <c r="B213" s="115"/>
      <c r="C213" s="114">
        <f aca="true" t="shared" si="42" ref="C213:C218">IF(B213=0,"",B213*100/$K$85)</f>
      </c>
      <c r="D213" s="115"/>
      <c r="E213" s="116">
        <f aca="true" t="shared" si="43" ref="E213:E218">IF(D213=0,"",D213*100/$L$85)</f>
      </c>
    </row>
    <row r="214" spans="1:5" ht="15.75" customHeight="1">
      <c r="A214" s="5" t="s">
        <v>257</v>
      </c>
      <c r="B214" s="118"/>
      <c r="C214" s="117">
        <f t="shared" si="42"/>
      </c>
      <c r="D214" s="118"/>
      <c r="E214" s="119">
        <f t="shared" si="43"/>
      </c>
    </row>
    <row r="215" spans="1:5" ht="15.75" customHeight="1">
      <c r="A215" s="5" t="s">
        <v>258</v>
      </c>
      <c r="B215" s="118"/>
      <c r="C215" s="117">
        <f t="shared" si="42"/>
      </c>
      <c r="D215" s="118"/>
      <c r="E215" s="119">
        <f t="shared" si="43"/>
      </c>
    </row>
    <row r="216" spans="1:5" ht="15.75" customHeight="1">
      <c r="A216" s="5" t="s">
        <v>259</v>
      </c>
      <c r="B216" s="118"/>
      <c r="C216" s="117">
        <f t="shared" si="42"/>
      </c>
      <c r="D216" s="118"/>
      <c r="E216" s="119">
        <f t="shared" si="43"/>
      </c>
    </row>
    <row r="217" spans="1:5" ht="15.75" customHeight="1">
      <c r="A217" s="5" t="s">
        <v>70</v>
      </c>
      <c r="B217" s="143">
        <f>SUM(B213:B216)</f>
        <v>0</v>
      </c>
      <c r="C217" s="117">
        <f t="shared" si="42"/>
      </c>
      <c r="D217" s="143">
        <f>SUM(D213:D216)</f>
        <v>0</v>
      </c>
      <c r="E217" s="119">
        <f t="shared" si="43"/>
      </c>
    </row>
    <row r="218" spans="1:5" ht="15.75" customHeight="1">
      <c r="A218" s="96" t="s">
        <v>260</v>
      </c>
      <c r="B218" s="120"/>
      <c r="C218" s="117">
        <f t="shared" si="42"/>
      </c>
      <c r="D218" s="120"/>
      <c r="E218" s="119">
        <f t="shared" si="43"/>
      </c>
    </row>
    <row r="219" spans="1:5" ht="24" customHeight="1">
      <c r="A219" s="160" t="s">
        <v>72</v>
      </c>
      <c r="B219" s="120"/>
      <c r="C219" s="117">
        <f>_xlfn.IFERROR(B219*100/J108,"")</f>
      </c>
      <c r="D219" s="120"/>
      <c r="E219" s="119">
        <f>_xlfn.IFERROR(D219*100/L108,"")</f>
      </c>
    </row>
    <row r="220" spans="1:5" ht="30.75" customHeight="1">
      <c r="A220" s="159" t="s">
        <v>73</v>
      </c>
      <c r="B220" s="120"/>
      <c r="C220" s="117">
        <f>_xlfn.IFERROR(B220*100/B219,"")</f>
      </c>
      <c r="D220" s="120"/>
      <c r="E220" s="119">
        <f>_xlfn.IFERROR(D220*100/D219,"")</f>
      </c>
    </row>
    <row r="221" spans="1:5" ht="28.5" customHeight="1">
      <c r="A221" s="165" t="s">
        <v>74</v>
      </c>
      <c r="B221" s="120"/>
      <c r="C221" s="117">
        <f>_xlfn.IFERROR(B221*100/B219,"")</f>
      </c>
      <c r="D221" s="120"/>
      <c r="E221" s="119">
        <f>_xlfn.IFERROR(D221*100/D219,"")</f>
      </c>
    </row>
    <row r="222" spans="1:5" ht="15.75" customHeight="1">
      <c r="A222" s="165" t="s">
        <v>75</v>
      </c>
      <c r="B222" s="120"/>
      <c r="C222" s="121">
        <f>_xlfn.IFERROR(B222*100/(J$85-B222),"")</f>
      </c>
      <c r="D222" s="120"/>
      <c r="E222" s="122">
        <f>_xlfn.IFERROR(D222*100/(L$85-D222),"")</f>
      </c>
    </row>
    <row r="223" spans="1:5" ht="43.5" customHeight="1">
      <c r="A223" s="165" t="s">
        <v>76</v>
      </c>
      <c r="B223" s="120"/>
      <c r="C223" s="117">
        <f>_xlfn.IFERROR(B223*100/B222,"")</f>
      </c>
      <c r="D223" s="120"/>
      <c r="E223" s="119">
        <f>_xlfn.IFERROR(D223*100/D222,"")</f>
      </c>
    </row>
    <row r="224" spans="1:5" ht="16.5" customHeight="1">
      <c r="A224" s="96" t="s">
        <v>261</v>
      </c>
      <c r="B224" s="123"/>
      <c r="C224" s="123"/>
      <c r="D224" s="123"/>
      <c r="E224" s="124"/>
    </row>
    <row r="225" spans="1:5" ht="31.5" customHeight="1">
      <c r="A225" s="125" t="s">
        <v>262</v>
      </c>
      <c r="B225" s="138"/>
      <c r="C225" s="138"/>
      <c r="D225" s="138"/>
      <c r="E225" s="140"/>
    </row>
    <row r="226" ht="12.75">
      <c r="A226" s="12" t="s">
        <v>11</v>
      </c>
    </row>
    <row r="227" spans="1:20" ht="12.75">
      <c r="A227" s="787" t="s">
        <v>263</v>
      </c>
      <c r="B227" s="787"/>
      <c r="C227" s="787"/>
      <c r="D227" s="787"/>
      <c r="E227" s="787"/>
      <c r="F227" s="787"/>
      <c r="G227" s="787"/>
      <c r="H227" s="787"/>
      <c r="I227" s="787"/>
      <c r="J227" s="787"/>
      <c r="K227" s="787"/>
      <c r="L227" s="787"/>
      <c r="M227" s="787"/>
      <c r="N227" s="787"/>
      <c r="O227" s="787"/>
      <c r="P227" s="787"/>
      <c r="Q227" s="787"/>
      <c r="R227" s="787"/>
      <c r="S227" s="787"/>
      <c r="T227" s="126"/>
    </row>
    <row r="228" spans="1:19" ht="12.75">
      <c r="A228" s="787" t="s">
        <v>264</v>
      </c>
      <c r="B228" s="787"/>
      <c r="C228" s="787"/>
      <c r="D228" s="787"/>
      <c r="E228" s="787"/>
      <c r="F228" s="787"/>
      <c r="G228" s="787"/>
      <c r="H228" s="787"/>
      <c r="I228" s="787"/>
      <c r="J228" s="787"/>
      <c r="K228" s="787"/>
      <c r="L228" s="787"/>
      <c r="M228" s="787"/>
      <c r="N228" s="787"/>
      <c r="O228" s="787"/>
      <c r="P228" s="787"/>
      <c r="Q228" s="787"/>
      <c r="R228" s="787"/>
      <c r="S228" s="787"/>
    </row>
    <row r="229" spans="1:19" ht="12.75">
      <c r="A229" s="37"/>
      <c r="B229" s="37"/>
      <c r="C229" s="37"/>
      <c r="D229" s="37"/>
      <c r="E229" s="37"/>
      <c r="F229" s="37"/>
      <c r="G229" s="37"/>
      <c r="H229" s="37"/>
      <c r="I229" s="37"/>
      <c r="J229" s="37"/>
      <c r="K229" s="37"/>
      <c r="L229" s="37"/>
      <c r="M229" s="37"/>
      <c r="N229" s="37"/>
      <c r="O229" s="37"/>
      <c r="P229" s="37"/>
      <c r="Q229" s="37"/>
      <c r="R229" s="37"/>
      <c r="S229" s="37"/>
    </row>
    <row r="230" spans="1:19" ht="12.75">
      <c r="A230" s="724" t="s">
        <v>82</v>
      </c>
      <c r="B230" s="725"/>
      <c r="C230" s="725"/>
      <c r="D230" s="725"/>
      <c r="E230" s="725"/>
      <c r="F230" s="725"/>
      <c r="G230" s="725"/>
      <c r="H230" s="725"/>
      <c r="I230" s="725"/>
      <c r="J230" s="725"/>
      <c r="K230" s="725"/>
      <c r="L230" s="725"/>
      <c r="M230" s="725"/>
      <c r="N230" s="725"/>
      <c r="O230" s="725"/>
      <c r="P230" s="725"/>
      <c r="Q230" s="725"/>
      <c r="R230" s="725"/>
      <c r="S230" s="726"/>
    </row>
    <row r="231" spans="1:19" ht="12.75">
      <c r="A231" s="727" t="s">
        <v>156</v>
      </c>
      <c r="B231" s="460">
        <v>2006</v>
      </c>
      <c r="C231" s="729"/>
      <c r="D231" s="461"/>
      <c r="E231" s="460">
        <v>2007</v>
      </c>
      <c r="F231" s="729"/>
      <c r="G231" s="461"/>
      <c r="H231" s="460">
        <v>2008</v>
      </c>
      <c r="I231" s="729"/>
      <c r="J231" s="461"/>
      <c r="K231" s="460">
        <v>2009</v>
      </c>
      <c r="L231" s="729"/>
      <c r="M231" s="461"/>
      <c r="N231" s="460">
        <v>2010</v>
      </c>
      <c r="O231" s="729"/>
      <c r="P231" s="461"/>
      <c r="Q231" s="460">
        <v>2011</v>
      </c>
      <c r="R231" s="729"/>
      <c r="S231" s="461"/>
    </row>
    <row r="232" spans="1:19" ht="12.75">
      <c r="A232" s="728"/>
      <c r="B232" s="462"/>
      <c r="C232" s="730"/>
      <c r="D232" s="463"/>
      <c r="E232" s="462"/>
      <c r="F232" s="730"/>
      <c r="G232" s="463"/>
      <c r="H232" s="462"/>
      <c r="I232" s="730"/>
      <c r="J232" s="463"/>
      <c r="K232" s="462"/>
      <c r="L232" s="730"/>
      <c r="M232" s="463"/>
      <c r="N232" s="462"/>
      <c r="O232" s="730"/>
      <c r="P232" s="463"/>
      <c r="Q232" s="462"/>
      <c r="R232" s="730"/>
      <c r="S232" s="463"/>
    </row>
    <row r="233" spans="1:19" ht="12.75">
      <c r="A233" s="728"/>
      <c r="B233" s="34" t="s">
        <v>101</v>
      </c>
      <c r="C233" s="464" t="s">
        <v>102</v>
      </c>
      <c r="D233" s="464"/>
      <c r="E233" s="34" t="s">
        <v>101</v>
      </c>
      <c r="F233" s="464" t="s">
        <v>102</v>
      </c>
      <c r="G233" s="464"/>
      <c r="H233" s="34" t="s">
        <v>101</v>
      </c>
      <c r="I233" s="464" t="s">
        <v>102</v>
      </c>
      <c r="J233" s="464"/>
      <c r="K233" s="34" t="s">
        <v>101</v>
      </c>
      <c r="L233" s="464" t="s">
        <v>102</v>
      </c>
      <c r="M233" s="464"/>
      <c r="N233" s="34" t="s">
        <v>101</v>
      </c>
      <c r="O233" s="464" t="s">
        <v>102</v>
      </c>
      <c r="P233" s="464"/>
      <c r="Q233" s="34" t="s">
        <v>284</v>
      </c>
      <c r="R233" s="464" t="s">
        <v>285</v>
      </c>
      <c r="S233" s="464"/>
    </row>
    <row r="234" spans="1:19" ht="12.75">
      <c r="A234" s="728"/>
      <c r="B234" s="148" t="s">
        <v>57</v>
      </c>
      <c r="C234" s="148" t="s">
        <v>57</v>
      </c>
      <c r="D234" s="149" t="s">
        <v>49</v>
      </c>
      <c r="E234" s="148" t="s">
        <v>57</v>
      </c>
      <c r="F234" s="148" t="s">
        <v>57</v>
      </c>
      <c r="G234" s="149" t="s">
        <v>49</v>
      </c>
      <c r="H234" s="148" t="s">
        <v>57</v>
      </c>
      <c r="I234" s="148" t="s">
        <v>57</v>
      </c>
      <c r="J234" s="149" t="s">
        <v>49</v>
      </c>
      <c r="K234" s="148" t="s">
        <v>57</v>
      </c>
      <c r="L234" s="148" t="s">
        <v>57</v>
      </c>
      <c r="M234" s="149" t="s">
        <v>49</v>
      </c>
      <c r="N234" s="148" t="s">
        <v>57</v>
      </c>
      <c r="O234" s="148" t="s">
        <v>57</v>
      </c>
      <c r="P234" s="149" t="s">
        <v>49</v>
      </c>
      <c r="Q234" s="148" t="s">
        <v>57</v>
      </c>
      <c r="R234" s="148" t="s">
        <v>57</v>
      </c>
      <c r="S234" s="149" t="s">
        <v>49</v>
      </c>
    </row>
    <row r="235" spans="1:19" s="161" customFormat="1" ht="29.25" customHeight="1">
      <c r="A235" s="45" t="s">
        <v>297</v>
      </c>
      <c r="B235" s="800"/>
      <c r="C235" s="40"/>
      <c r="D235" s="21">
        <f>IF(C235=0,"",C235*100/B235)</f>
      </c>
      <c r="E235" s="800"/>
      <c r="F235" s="150"/>
      <c r="G235" s="127">
        <f>IF(F235=0,"",F235*100/E235)</f>
      </c>
      <c r="H235" s="800"/>
      <c r="I235" s="150"/>
      <c r="J235" s="127">
        <f>IF(I235=0,"",I235*100/H235)</f>
      </c>
      <c r="K235" s="800"/>
      <c r="L235" s="150"/>
      <c r="M235" s="127">
        <f>IF(L235=0,"",L235*100/K235)</f>
      </c>
      <c r="N235" s="800"/>
      <c r="O235" s="150"/>
      <c r="P235" s="127">
        <f>IF(O235=0,"",O235*100/N235)</f>
      </c>
      <c r="Q235" s="800"/>
      <c r="R235" s="150"/>
      <c r="S235" s="130">
        <f>IF(R235=0,"",R235*100/Q235)</f>
      </c>
    </row>
    <row r="236" spans="1:23" s="161" customFormat="1" ht="16.5" customHeight="1">
      <c r="A236" s="39" t="s">
        <v>265</v>
      </c>
      <c r="B236" s="801"/>
      <c r="C236" s="41"/>
      <c r="D236" s="127">
        <f>IF(C236=0,"",C236*100/B235)</f>
      </c>
      <c r="E236" s="801"/>
      <c r="F236" s="128"/>
      <c r="G236" s="127">
        <f>IF(F236=0,"",F236*100/E235)</f>
      </c>
      <c r="H236" s="801"/>
      <c r="I236" s="128"/>
      <c r="J236" s="127">
        <f>IF(I236=0,"",I236*100/H235)</f>
      </c>
      <c r="K236" s="801"/>
      <c r="L236" s="128"/>
      <c r="M236" s="127">
        <f>IF(L236=0,"",L236*100/K235)</f>
      </c>
      <c r="N236" s="801"/>
      <c r="O236" s="128"/>
      <c r="P236" s="127">
        <f>IF(O236=0,"",O236*100/N235)</f>
      </c>
      <c r="Q236" s="801"/>
      <c r="R236" s="128"/>
      <c r="S236" s="130">
        <f>IF(R236=0,"",R236*100/Q235)</f>
      </c>
      <c r="T236" s="29"/>
      <c r="U236" s="29"/>
      <c r="V236" s="29"/>
      <c r="W236" s="29"/>
    </row>
    <row r="237" spans="1:23" ht="25.5">
      <c r="A237" s="39" t="s">
        <v>266</v>
      </c>
      <c r="B237" s="151">
        <f>IF(C236=0,"",C236)</f>
      </c>
      <c r="C237" s="41"/>
      <c r="D237" s="127">
        <f aca="true" t="shared" si="44" ref="D237:D242">IF(C237=0,"",C237*100/B237)</f>
      </c>
      <c r="E237" s="151">
        <f>IF(F236=0,"",F236)</f>
      </c>
      <c r="F237" s="128"/>
      <c r="G237" s="127">
        <f aca="true" t="shared" si="45" ref="G237:G242">IF(F237=0,"",F237*100/E237)</f>
      </c>
      <c r="H237" s="151">
        <f>IF(I236=0,"",I236)</f>
      </c>
      <c r="I237" s="128"/>
      <c r="J237" s="127">
        <f aca="true" t="shared" si="46" ref="J237:J242">IF(I237=0,"",I237*100/H237)</f>
      </c>
      <c r="K237" s="151">
        <f>IF(L236=0,"",L236)</f>
      </c>
      <c r="L237" s="128"/>
      <c r="M237" s="127">
        <f aca="true" t="shared" si="47" ref="M237:M242">IF(L237=0,"",L237*100/K237)</f>
      </c>
      <c r="N237" s="151">
        <f>IF(O236=0,"",O236)</f>
      </c>
      <c r="O237" s="128"/>
      <c r="P237" s="127">
        <f aca="true" t="shared" si="48" ref="P237:P242">IF(O237=0,"",O237*100/N237)</f>
      </c>
      <c r="Q237" s="151">
        <f>IF(R236=0,"",R236)</f>
      </c>
      <c r="R237" s="128"/>
      <c r="S237" s="130">
        <f aca="true" t="shared" si="49" ref="S237:S242">IF(R237=0,"",R237*100/Q237)</f>
      </c>
      <c r="T237" s="29"/>
      <c r="U237" s="29"/>
      <c r="V237" s="29"/>
      <c r="W237" s="29"/>
    </row>
    <row r="238" spans="1:23" ht="25.5">
      <c r="A238" s="39" t="s">
        <v>267</v>
      </c>
      <c r="B238" s="32">
        <f>IF(C236=0,"",C236)</f>
      </c>
      <c r="C238" s="41"/>
      <c r="D238" s="127">
        <f t="shared" si="44"/>
      </c>
      <c r="E238" s="127">
        <f>IF(F236=0,"",F236)</f>
      </c>
      <c r="F238" s="128"/>
      <c r="G238" s="127">
        <f t="shared" si="45"/>
      </c>
      <c r="H238" s="127">
        <f>IF(I236=0,"",I236)</f>
      </c>
      <c r="I238" s="128"/>
      <c r="J238" s="127">
        <f t="shared" si="46"/>
      </c>
      <c r="K238" s="127">
        <f>IF(L236=0,"",L236)</f>
      </c>
      <c r="L238" s="128"/>
      <c r="M238" s="127">
        <f t="shared" si="47"/>
      </c>
      <c r="N238" s="127">
        <f>IF(O236=0,"",O236)</f>
      </c>
      <c r="O238" s="128"/>
      <c r="P238" s="127">
        <f t="shared" si="48"/>
      </c>
      <c r="Q238" s="127">
        <f>IF(R236=0,"",R236)</f>
      </c>
      <c r="R238" s="128"/>
      <c r="S238" s="130">
        <f t="shared" si="49"/>
      </c>
      <c r="T238" s="29"/>
      <c r="U238" s="29"/>
      <c r="V238" s="29"/>
      <c r="W238" s="29"/>
    </row>
    <row r="239" spans="1:22" ht="25.5">
      <c r="A239" s="39" t="s">
        <v>268</v>
      </c>
      <c r="B239" s="32">
        <f>IF(C237=0,"",C237)</f>
      </c>
      <c r="C239" s="41"/>
      <c r="D239" s="127">
        <f t="shared" si="44"/>
      </c>
      <c r="E239" s="127">
        <f>IF(F237=0,"",F237)</f>
      </c>
      <c r="F239" s="128"/>
      <c r="G239" s="127">
        <f t="shared" si="45"/>
      </c>
      <c r="H239" s="127">
        <f>IF(I237=0,"",I237)</f>
      </c>
      <c r="I239" s="128"/>
      <c r="J239" s="127">
        <f t="shared" si="46"/>
      </c>
      <c r="K239" s="127">
        <f>IF(L237=0,"",L237)</f>
      </c>
      <c r="L239" s="128"/>
      <c r="M239" s="127">
        <f t="shared" si="47"/>
      </c>
      <c r="N239" s="127">
        <f>IF(O237=0,"",O237)</f>
      </c>
      <c r="O239" s="128"/>
      <c r="P239" s="127">
        <f t="shared" si="48"/>
      </c>
      <c r="Q239" s="127">
        <f>IF(R237=0,"",R237)</f>
      </c>
      <c r="R239" s="128"/>
      <c r="S239" s="130">
        <f t="shared" si="49"/>
      </c>
      <c r="T239" s="131"/>
      <c r="U239" s="131"/>
      <c r="V239" s="131"/>
    </row>
    <row r="240" spans="1:19" ht="16.5" customHeight="1">
      <c r="A240" s="39" t="s">
        <v>112</v>
      </c>
      <c r="B240" s="41"/>
      <c r="C240" s="41"/>
      <c r="D240" s="127">
        <f t="shared" si="44"/>
      </c>
      <c r="E240" s="128"/>
      <c r="F240" s="128"/>
      <c r="G240" s="127">
        <f t="shared" si="45"/>
      </c>
      <c r="H240" s="128"/>
      <c r="I240" s="128"/>
      <c r="J240" s="127">
        <f t="shared" si="46"/>
      </c>
      <c r="K240" s="128"/>
      <c r="L240" s="128"/>
      <c r="M240" s="127">
        <f t="shared" si="47"/>
      </c>
      <c r="N240" s="128"/>
      <c r="O240" s="128"/>
      <c r="P240" s="127">
        <f t="shared" si="48"/>
      </c>
      <c r="Q240" s="128"/>
      <c r="R240" s="128"/>
      <c r="S240" s="130">
        <f t="shared" si="49"/>
      </c>
    </row>
    <row r="241" spans="1:19" ht="25.5">
      <c r="A241" s="39" t="s">
        <v>269</v>
      </c>
      <c r="B241" s="41"/>
      <c r="C241" s="41"/>
      <c r="D241" s="127">
        <f t="shared" si="44"/>
      </c>
      <c r="E241" s="128"/>
      <c r="F241" s="128"/>
      <c r="G241" s="127">
        <f t="shared" si="45"/>
      </c>
      <c r="H241" s="128"/>
      <c r="I241" s="128"/>
      <c r="J241" s="127">
        <f t="shared" si="46"/>
      </c>
      <c r="K241" s="128"/>
      <c r="L241" s="128"/>
      <c r="M241" s="127">
        <f t="shared" si="47"/>
      </c>
      <c r="N241" s="128"/>
      <c r="O241" s="128"/>
      <c r="P241" s="127">
        <f t="shared" si="48"/>
      </c>
      <c r="Q241" s="128"/>
      <c r="R241" s="128"/>
      <c r="S241" s="130">
        <f t="shared" si="49"/>
      </c>
    </row>
    <row r="242" spans="1:19" ht="25.5">
      <c r="A242" s="46" t="s">
        <v>270</v>
      </c>
      <c r="B242" s="42"/>
      <c r="C242" s="42"/>
      <c r="D242" s="132">
        <f t="shared" si="44"/>
      </c>
      <c r="E242" s="133"/>
      <c r="F242" s="133"/>
      <c r="G242" s="132">
        <f t="shared" si="45"/>
      </c>
      <c r="H242" s="133"/>
      <c r="I242" s="133"/>
      <c r="J242" s="132">
        <f t="shared" si="46"/>
      </c>
      <c r="K242" s="133"/>
      <c r="L242" s="133"/>
      <c r="M242" s="132">
        <f t="shared" si="47"/>
      </c>
      <c r="N242" s="133"/>
      <c r="O242" s="133"/>
      <c r="P242" s="132">
        <f t="shared" si="48"/>
      </c>
      <c r="Q242" s="133"/>
      <c r="R242" s="133"/>
      <c r="S242" s="135">
        <f t="shared" si="49"/>
      </c>
    </row>
    <row r="243" spans="1:22" ht="12.75">
      <c r="A243" s="721" t="s">
        <v>271</v>
      </c>
      <c r="B243" s="721"/>
      <c r="C243" s="721"/>
      <c r="D243" s="721"/>
      <c r="E243" s="721"/>
      <c r="F243" s="721"/>
      <c r="G243" s="721"/>
      <c r="H243" s="721"/>
      <c r="I243" s="721"/>
      <c r="J243" s="721"/>
      <c r="K243" s="721"/>
      <c r="L243" s="721"/>
      <c r="M243" s="721"/>
      <c r="N243" s="721"/>
      <c r="O243" s="721"/>
      <c r="P243" s="721"/>
      <c r="Q243" s="721"/>
      <c r="R243" s="721"/>
      <c r="S243" s="721"/>
      <c r="T243" s="144"/>
      <c r="U243" s="144"/>
      <c r="V243" s="144"/>
    </row>
    <row r="244" spans="1:22" ht="12.75">
      <c r="A244" s="454" t="s">
        <v>114</v>
      </c>
      <c r="B244" s="454"/>
      <c r="C244" s="454"/>
      <c r="D244" s="454"/>
      <c r="E244" s="454"/>
      <c r="F244" s="454"/>
      <c r="G244" s="454"/>
      <c r="H244" s="454"/>
      <c r="I244" s="454"/>
      <c r="J244" s="454"/>
      <c r="K244" s="454"/>
      <c r="L244" s="454"/>
      <c r="M244" s="454"/>
      <c r="N244" s="454"/>
      <c r="O244" s="454"/>
      <c r="P244" s="454"/>
      <c r="Q244" s="454"/>
      <c r="R244" s="454"/>
      <c r="S244" s="454"/>
      <c r="T244" s="454"/>
      <c r="U244" s="454"/>
      <c r="V244" s="454"/>
    </row>
    <row r="245" spans="1:22" s="3" customFormat="1" ht="12.75">
      <c r="A245" s="799" t="s">
        <v>115</v>
      </c>
      <c r="B245" s="799"/>
      <c r="C245" s="799"/>
      <c r="D245" s="799"/>
      <c r="E245" s="799"/>
      <c r="F245" s="799"/>
      <c r="G245" s="799"/>
      <c r="H245" s="799"/>
      <c r="I245" s="799"/>
      <c r="J245" s="799"/>
      <c r="K245" s="799"/>
      <c r="L245" s="799"/>
      <c r="M245" s="799"/>
      <c r="N245" s="799"/>
      <c r="O245" s="799"/>
      <c r="P245" s="799"/>
      <c r="Q245" s="799"/>
      <c r="R245" s="799"/>
      <c r="S245" s="799"/>
      <c r="T245" s="799"/>
      <c r="U245" s="799"/>
      <c r="V245" s="799"/>
    </row>
    <row r="246" spans="1:22" s="3" customFormat="1" ht="11.25" customHeight="1">
      <c r="A246" s="137"/>
      <c r="B246" s="137"/>
      <c r="C246" s="137"/>
      <c r="D246" s="137"/>
      <c r="E246" s="137"/>
      <c r="F246" s="137"/>
      <c r="G246" s="137"/>
      <c r="H246" s="137"/>
      <c r="I246" s="137"/>
      <c r="J246" s="137"/>
      <c r="K246" s="137"/>
      <c r="L246" s="137"/>
      <c r="M246" s="137"/>
      <c r="N246" s="137"/>
      <c r="O246" s="137"/>
      <c r="P246" s="137"/>
      <c r="Q246" s="137"/>
      <c r="R246" s="137"/>
      <c r="S246" s="137"/>
      <c r="T246" s="137"/>
      <c r="U246" s="137"/>
      <c r="V246" s="137"/>
    </row>
    <row r="247" spans="1:16" ht="12.75">
      <c r="A247" s="724" t="s">
        <v>82</v>
      </c>
      <c r="B247" s="725"/>
      <c r="C247" s="725"/>
      <c r="D247" s="725"/>
      <c r="E247" s="725"/>
      <c r="F247" s="725"/>
      <c r="G247" s="725"/>
      <c r="H247" s="725"/>
      <c r="I247" s="725"/>
      <c r="J247" s="725"/>
      <c r="K247" s="725"/>
      <c r="L247" s="725"/>
      <c r="M247" s="725"/>
      <c r="N247" s="725"/>
      <c r="O247" s="725"/>
      <c r="P247" s="726"/>
    </row>
    <row r="248" spans="1:16" ht="12.75">
      <c r="A248" s="727" t="s">
        <v>156</v>
      </c>
      <c r="B248" s="796">
        <v>2012</v>
      </c>
      <c r="C248" s="797"/>
      <c r="D248" s="797"/>
      <c r="E248" s="797"/>
      <c r="F248" s="797"/>
      <c r="G248" s="798"/>
      <c r="H248" s="460">
        <v>2013</v>
      </c>
      <c r="I248" s="729"/>
      <c r="J248" s="461"/>
      <c r="K248" s="460">
        <v>2014</v>
      </c>
      <c r="L248" s="729"/>
      <c r="M248" s="461"/>
      <c r="N248" s="460">
        <v>2015</v>
      </c>
      <c r="O248" s="729"/>
      <c r="P248" s="461"/>
    </row>
    <row r="249" spans="1:16" ht="12.75">
      <c r="A249" s="728"/>
      <c r="B249" s="796" t="s">
        <v>0</v>
      </c>
      <c r="C249" s="797"/>
      <c r="D249" s="798"/>
      <c r="E249" s="796" t="s">
        <v>5</v>
      </c>
      <c r="F249" s="797"/>
      <c r="G249" s="798"/>
      <c r="H249" s="462"/>
      <c r="I249" s="730"/>
      <c r="J249" s="463"/>
      <c r="K249" s="462"/>
      <c r="L249" s="730"/>
      <c r="M249" s="463"/>
      <c r="N249" s="462"/>
      <c r="O249" s="730"/>
      <c r="P249" s="463"/>
    </row>
    <row r="250" spans="1:16" ht="12.75">
      <c r="A250" s="728"/>
      <c r="B250" s="34" t="s">
        <v>101</v>
      </c>
      <c r="C250" s="464" t="s">
        <v>102</v>
      </c>
      <c r="D250" s="464"/>
      <c r="E250" s="34" t="s">
        <v>101</v>
      </c>
      <c r="F250" s="464" t="s">
        <v>102</v>
      </c>
      <c r="G250" s="464"/>
      <c r="H250" s="34" t="s">
        <v>101</v>
      </c>
      <c r="I250" s="464" t="s">
        <v>102</v>
      </c>
      <c r="J250" s="464"/>
      <c r="K250" s="34" t="s">
        <v>284</v>
      </c>
      <c r="L250" s="464" t="s">
        <v>285</v>
      </c>
      <c r="M250" s="464"/>
      <c r="N250" s="34" t="s">
        <v>286</v>
      </c>
      <c r="O250" s="464" t="s">
        <v>287</v>
      </c>
      <c r="P250" s="464"/>
    </row>
    <row r="251" spans="1:16" ht="12.75">
      <c r="A251" s="728"/>
      <c r="B251" s="148" t="s">
        <v>57</v>
      </c>
      <c r="C251" s="148" t="s">
        <v>57</v>
      </c>
      <c r="D251" s="149" t="s">
        <v>49</v>
      </c>
      <c r="E251" s="148" t="s">
        <v>57</v>
      </c>
      <c r="F251" s="148" t="s">
        <v>57</v>
      </c>
      <c r="G251" s="149" t="s">
        <v>49</v>
      </c>
      <c r="H251" s="148" t="s">
        <v>57</v>
      </c>
      <c r="I251" s="148" t="s">
        <v>57</v>
      </c>
      <c r="J251" s="149" t="s">
        <v>49</v>
      </c>
      <c r="K251" s="148" t="s">
        <v>57</v>
      </c>
      <c r="L251" s="148" t="s">
        <v>57</v>
      </c>
      <c r="M251" s="149" t="s">
        <v>49</v>
      </c>
      <c r="N251" s="148" t="s">
        <v>57</v>
      </c>
      <c r="O251" s="148" t="s">
        <v>57</v>
      </c>
      <c r="P251" s="149" t="s">
        <v>49</v>
      </c>
    </row>
    <row r="252" spans="1:19" ht="30" customHeight="1">
      <c r="A252" s="92" t="s">
        <v>316</v>
      </c>
      <c r="B252" s="802"/>
      <c r="C252" s="22"/>
      <c r="D252" s="21">
        <f>IF(C252=0,"",C252*100/B252)</f>
      </c>
      <c r="E252" s="800"/>
      <c r="F252" s="150"/>
      <c r="G252" s="21">
        <f>IF(F252=0,"",F252*100/E252)</f>
      </c>
      <c r="H252" s="800"/>
      <c r="I252" s="150"/>
      <c r="J252" s="21">
        <f>IF(I252=0,"",I252*100/H252)</f>
      </c>
      <c r="K252" s="800"/>
      <c r="L252" s="150"/>
      <c r="M252" s="21">
        <f>IF(L252=0,"",L252*100/K252)</f>
      </c>
      <c r="N252" s="800"/>
      <c r="O252" s="150"/>
      <c r="P252" s="23">
        <f>IF(O252=0,"",O252*100/N252)</f>
      </c>
      <c r="S252" s="33">
        <f>IF(R252=0,"",R252*100/Q252)</f>
      </c>
    </row>
    <row r="253" spans="1:17" ht="15.75" customHeight="1">
      <c r="A253" s="39" t="s">
        <v>265</v>
      </c>
      <c r="B253" s="803"/>
      <c r="C253" s="129"/>
      <c r="D253" s="127">
        <f>IF(C253=0,"",C253*100/B252)</f>
      </c>
      <c r="E253" s="801"/>
      <c r="F253" s="128"/>
      <c r="G253" s="127">
        <f aca="true" t="shared" si="50" ref="G253:G259">IF(F253=0,"",F253*100/E253)</f>
      </c>
      <c r="H253" s="801"/>
      <c r="I253" s="128"/>
      <c r="J253" s="127">
        <f aca="true" t="shared" si="51" ref="J253:J259">IF(I253=0,"",I253*100/H253)</f>
      </c>
      <c r="K253" s="801"/>
      <c r="L253" s="128"/>
      <c r="M253" s="127">
        <f aca="true" t="shared" si="52" ref="M253:M259">IF(L253=0,"",L253*100/K253)</f>
      </c>
      <c r="N253" s="801"/>
      <c r="O253" s="128"/>
      <c r="P253" s="130">
        <f aca="true" t="shared" si="53" ref="P253:P259">IF(O253=0,"",O253*100/N253)</f>
      </c>
      <c r="Q253" s="29"/>
    </row>
    <row r="254" spans="1:17" ht="25.5">
      <c r="A254" s="39" t="s">
        <v>266</v>
      </c>
      <c r="B254" s="151">
        <f>IF(C253=0,"",C253)</f>
      </c>
      <c r="C254" s="129"/>
      <c r="D254" s="127">
        <f aca="true" t="shared" si="54" ref="D254:D259">IF(C254=0,"",C254*100/B254)</f>
      </c>
      <c r="E254" s="151">
        <f>IF(F253=0,"",F253)</f>
      </c>
      <c r="F254" s="128"/>
      <c r="G254" s="127">
        <f t="shared" si="50"/>
      </c>
      <c r="H254" s="151">
        <f>IF(I253=0,"",I253)</f>
      </c>
      <c r="I254" s="128"/>
      <c r="J254" s="127">
        <f t="shared" si="51"/>
      </c>
      <c r="K254" s="151">
        <f>IF(L253=0,"",L253)</f>
      </c>
      <c r="L254" s="128"/>
      <c r="M254" s="127">
        <f t="shared" si="52"/>
      </c>
      <c r="N254" s="151">
        <f>IF(O253=0,"",O253)</f>
      </c>
      <c r="O254" s="128"/>
      <c r="P254" s="130">
        <f t="shared" si="53"/>
      </c>
      <c r="Q254" s="29"/>
    </row>
    <row r="255" spans="1:17" ht="25.5">
      <c r="A255" s="39" t="s">
        <v>267</v>
      </c>
      <c r="B255" s="127">
        <f>IF(C253=0,"",C253)</f>
      </c>
      <c r="C255" s="129"/>
      <c r="D255" s="127">
        <f t="shared" si="54"/>
      </c>
      <c r="E255" s="127">
        <f>IF(F253=0,"",F253)</f>
      </c>
      <c r="F255" s="128"/>
      <c r="G255" s="127">
        <f t="shared" si="50"/>
      </c>
      <c r="H255" s="127">
        <f>IF(I253=0,"",I253)</f>
      </c>
      <c r="I255" s="128"/>
      <c r="J255" s="127">
        <f t="shared" si="51"/>
      </c>
      <c r="K255" s="127">
        <f>IF(L253=0,"",L253)</f>
      </c>
      <c r="L255" s="128"/>
      <c r="M255" s="127">
        <f t="shared" si="52"/>
      </c>
      <c r="N255" s="127">
        <f>IF(O253=0,"",O253)</f>
      </c>
      <c r="O255" s="128"/>
      <c r="P255" s="130">
        <f t="shared" si="53"/>
      </c>
      <c r="Q255" s="29"/>
    </row>
    <row r="256" spans="1:16" ht="25.5">
      <c r="A256" s="39" t="s">
        <v>268</v>
      </c>
      <c r="B256" s="127">
        <f>IF(C254=0,"",C254)</f>
      </c>
      <c r="C256" s="129"/>
      <c r="D256" s="127">
        <f t="shared" si="54"/>
      </c>
      <c r="E256" s="127">
        <f>IF(F254=0,"",F254)</f>
      </c>
      <c r="F256" s="128"/>
      <c r="G256" s="127">
        <f t="shared" si="50"/>
      </c>
      <c r="H256" s="127">
        <f>IF(I254=0,"",I254)</f>
      </c>
      <c r="I256" s="128"/>
      <c r="J256" s="127">
        <f t="shared" si="51"/>
      </c>
      <c r="K256" s="127">
        <f>IF(L254=0,"",L254)</f>
      </c>
      <c r="L256" s="128"/>
      <c r="M256" s="127">
        <f t="shared" si="52"/>
      </c>
      <c r="N256" s="127">
        <f>IF(O254=0,"",O254)</f>
      </c>
      <c r="O256" s="128"/>
      <c r="P256" s="130">
        <f t="shared" si="53"/>
      </c>
    </row>
    <row r="257" spans="1:16" ht="16.5" customHeight="1">
      <c r="A257" s="39" t="s">
        <v>112</v>
      </c>
      <c r="B257" s="129"/>
      <c r="C257" s="129"/>
      <c r="D257" s="127">
        <f t="shared" si="54"/>
      </c>
      <c r="E257" s="128"/>
      <c r="F257" s="128"/>
      <c r="G257" s="127">
        <f t="shared" si="50"/>
      </c>
      <c r="H257" s="128"/>
      <c r="I257" s="128"/>
      <c r="J257" s="127">
        <f t="shared" si="51"/>
      </c>
      <c r="K257" s="128"/>
      <c r="L257" s="128"/>
      <c r="M257" s="127">
        <f t="shared" si="52"/>
      </c>
      <c r="N257" s="128"/>
      <c r="O257" s="128"/>
      <c r="P257" s="130">
        <f t="shared" si="53"/>
      </c>
    </row>
    <row r="258" spans="1:16" ht="30.75" customHeight="1">
      <c r="A258" s="39" t="s">
        <v>302</v>
      </c>
      <c r="B258" s="129"/>
      <c r="C258" s="129"/>
      <c r="D258" s="127">
        <f t="shared" si="54"/>
      </c>
      <c r="E258" s="128"/>
      <c r="F258" s="128"/>
      <c r="G258" s="127">
        <f t="shared" si="50"/>
      </c>
      <c r="H258" s="128"/>
      <c r="I258" s="128"/>
      <c r="J258" s="127">
        <f t="shared" si="51"/>
      </c>
      <c r="K258" s="128"/>
      <c r="L258" s="128"/>
      <c r="M258" s="127">
        <f t="shared" si="52"/>
      </c>
      <c r="N258" s="128"/>
      <c r="O258" s="128"/>
      <c r="P258" s="130">
        <f t="shared" si="53"/>
      </c>
    </row>
    <row r="259" spans="1:16" ht="30.75" customHeight="1">
      <c r="A259" s="46" t="s">
        <v>270</v>
      </c>
      <c r="B259" s="134"/>
      <c r="C259" s="134"/>
      <c r="D259" s="132">
        <f t="shared" si="54"/>
      </c>
      <c r="E259" s="133"/>
      <c r="F259" s="133"/>
      <c r="G259" s="132">
        <f t="shared" si="50"/>
      </c>
      <c r="H259" s="133"/>
      <c r="I259" s="133"/>
      <c r="J259" s="132">
        <f t="shared" si="51"/>
      </c>
      <c r="K259" s="133"/>
      <c r="L259" s="133"/>
      <c r="M259" s="132">
        <f t="shared" si="52"/>
      </c>
      <c r="N259" s="133"/>
      <c r="O259" s="133"/>
      <c r="P259" s="135">
        <f t="shared" si="53"/>
      </c>
    </row>
    <row r="260" spans="1:22" ht="28.5" customHeight="1">
      <c r="A260" s="720" t="s">
        <v>271</v>
      </c>
      <c r="B260" s="720"/>
      <c r="C260" s="720"/>
      <c r="D260" s="720"/>
      <c r="E260" s="720"/>
      <c r="F260" s="720"/>
      <c r="G260" s="720"/>
      <c r="H260" s="720"/>
      <c r="I260" s="720"/>
      <c r="J260" s="720"/>
      <c r="K260" s="720"/>
      <c r="L260" s="720"/>
      <c r="M260" s="720"/>
      <c r="N260" s="720"/>
      <c r="O260" s="720"/>
      <c r="P260" s="720"/>
      <c r="Q260" s="144"/>
      <c r="R260" s="144"/>
      <c r="S260" s="144"/>
      <c r="T260" s="144"/>
      <c r="U260" s="144"/>
      <c r="V260" s="144"/>
    </row>
    <row r="261" spans="1:22" ht="12.75">
      <c r="A261" s="439" t="s">
        <v>114</v>
      </c>
      <c r="B261" s="439"/>
      <c r="C261" s="439"/>
      <c r="D261" s="439"/>
      <c r="E261" s="439"/>
      <c r="F261" s="439"/>
      <c r="G261" s="439"/>
      <c r="H261" s="439"/>
      <c r="I261" s="439"/>
      <c r="J261" s="439"/>
      <c r="K261" s="439"/>
      <c r="L261" s="439"/>
      <c r="M261" s="439"/>
      <c r="N261" s="439"/>
      <c r="O261" s="439"/>
      <c r="P261" s="439"/>
      <c r="Q261" s="144"/>
      <c r="R261" s="144"/>
      <c r="S261" s="144"/>
      <c r="T261" s="144"/>
      <c r="U261" s="144"/>
      <c r="V261" s="144"/>
    </row>
    <row r="262" spans="1:22" s="3" customFormat="1" ht="12.75">
      <c r="A262" s="439" t="s">
        <v>115</v>
      </c>
      <c r="B262" s="439"/>
      <c r="C262" s="439"/>
      <c r="D262" s="439"/>
      <c r="E262" s="439"/>
      <c r="F262" s="439"/>
      <c r="G262" s="439"/>
      <c r="H262" s="439"/>
      <c r="I262" s="439"/>
      <c r="J262" s="439"/>
      <c r="K262" s="439"/>
      <c r="L262" s="439"/>
      <c r="M262" s="439"/>
      <c r="N262" s="439"/>
      <c r="O262" s="439"/>
      <c r="P262" s="439"/>
      <c r="Q262" s="144"/>
      <c r="R262" s="144"/>
      <c r="S262" s="144"/>
      <c r="T262" s="144"/>
      <c r="U262" s="144"/>
      <c r="V262" s="144"/>
    </row>
  </sheetData>
  <sheetProtection/>
  <mergeCells count="194">
    <mergeCell ref="B252:B253"/>
    <mergeCell ref="E252:E253"/>
    <mergeCell ref="H252:H253"/>
    <mergeCell ref="K252:K253"/>
    <mergeCell ref="N252:N253"/>
    <mergeCell ref="P189:Q189"/>
    <mergeCell ref="B235:B236"/>
    <mergeCell ref="E235:E236"/>
    <mergeCell ref="H235:H236"/>
    <mergeCell ref="K235:K236"/>
    <mergeCell ref="N235:N236"/>
    <mergeCell ref="Q235:Q236"/>
    <mergeCell ref="F250:G250"/>
    <mergeCell ref="I250:J250"/>
    <mergeCell ref="A244:V244"/>
    <mergeCell ref="A245:V245"/>
    <mergeCell ref="C233:D233"/>
    <mergeCell ref="F233:G233"/>
    <mergeCell ref="I233:J233"/>
    <mergeCell ref="L233:M233"/>
    <mergeCell ref="A248:A251"/>
    <mergeCell ref="K248:M249"/>
    <mergeCell ref="N248:P249"/>
    <mergeCell ref="B248:G248"/>
    <mergeCell ref="H248:J249"/>
    <mergeCell ref="B249:D249"/>
    <mergeCell ref="E249:G249"/>
    <mergeCell ref="L250:M250"/>
    <mergeCell ref="O250:P250"/>
    <mergeCell ref="C250:D250"/>
    <mergeCell ref="Q89:S90"/>
    <mergeCell ref="A110:A112"/>
    <mergeCell ref="B110:D111"/>
    <mergeCell ref="E110:G111"/>
    <mergeCell ref="H140:J141"/>
    <mergeCell ref="K140:M141"/>
    <mergeCell ref="N140:P141"/>
    <mergeCell ref="K100:M101"/>
    <mergeCell ref="N100:P101"/>
    <mergeCell ref="B100:G100"/>
    <mergeCell ref="H100:J101"/>
    <mergeCell ref="B101:D101"/>
    <mergeCell ref="E101:G101"/>
    <mergeCell ref="H188:I189"/>
    <mergeCell ref="J188:K189"/>
    <mergeCell ref="R188:S189"/>
    <mergeCell ref="N189:O189"/>
    <mergeCell ref="A88:S88"/>
    <mergeCell ref="A99:P99"/>
    <mergeCell ref="A125:A127"/>
    <mergeCell ref="K125:M126"/>
    <mergeCell ref="N125:P126"/>
    <mergeCell ref="B125:G125"/>
    <mergeCell ref="Q140:S141"/>
    <mergeCell ref="A210:A212"/>
    <mergeCell ref="D210:E211"/>
    <mergeCell ref="B210:C211"/>
    <mergeCell ref="L188:M189"/>
    <mergeCell ref="N188:Q188"/>
    <mergeCell ref="A188:A190"/>
    <mergeCell ref="B188:C189"/>
    <mergeCell ref="D188:E189"/>
    <mergeCell ref="F188:G189"/>
    <mergeCell ref="A157:A159"/>
    <mergeCell ref="K157:M158"/>
    <mergeCell ref="N157:P158"/>
    <mergeCell ref="B157:G157"/>
    <mergeCell ref="A140:A142"/>
    <mergeCell ref="B140:D141"/>
    <mergeCell ref="E140:G141"/>
    <mergeCell ref="H157:J158"/>
    <mergeCell ref="B158:D158"/>
    <mergeCell ref="E158:G158"/>
    <mergeCell ref="N89:P90"/>
    <mergeCell ref="A100:A102"/>
    <mergeCell ref="A206:S206"/>
    <mergeCell ref="A207:S207"/>
    <mergeCell ref="A227:S227"/>
    <mergeCell ref="A228:S228"/>
    <mergeCell ref="H125:J126"/>
    <mergeCell ref="B126:D126"/>
    <mergeCell ref="E126:G126"/>
    <mergeCell ref="Q110:S111"/>
    <mergeCell ref="K83:K84"/>
    <mergeCell ref="L83:L84"/>
    <mergeCell ref="H110:J111"/>
    <mergeCell ref="K110:M111"/>
    <mergeCell ref="N110:P111"/>
    <mergeCell ref="A89:A91"/>
    <mergeCell ref="B89:D90"/>
    <mergeCell ref="E89:G90"/>
    <mergeCell ref="H89:J90"/>
    <mergeCell ref="K89:M90"/>
    <mergeCell ref="A80:E80"/>
    <mergeCell ref="F80:N80"/>
    <mergeCell ref="B83:B84"/>
    <mergeCell ref="C83:C84"/>
    <mergeCell ref="D83:D84"/>
    <mergeCell ref="E83:E84"/>
    <mergeCell ref="F83:F84"/>
    <mergeCell ref="J83:J84"/>
    <mergeCell ref="H83:I83"/>
    <mergeCell ref="G83:G84"/>
    <mergeCell ref="S66:U66"/>
    <mergeCell ref="A74:N74"/>
    <mergeCell ref="A75:E75"/>
    <mergeCell ref="F75:N75"/>
    <mergeCell ref="A76:E76"/>
    <mergeCell ref="F76:N76"/>
    <mergeCell ref="I66:L66"/>
    <mergeCell ref="A77:E77"/>
    <mergeCell ref="F77:N77"/>
    <mergeCell ref="A78:E78"/>
    <mergeCell ref="F78:N78"/>
    <mergeCell ref="A79:E79"/>
    <mergeCell ref="F79:N79"/>
    <mergeCell ref="V65:V66"/>
    <mergeCell ref="D59:F59"/>
    <mergeCell ref="D56:E56"/>
    <mergeCell ref="F56:G56"/>
    <mergeCell ref="H56:I56"/>
    <mergeCell ref="J56:K56"/>
    <mergeCell ref="D57:E57"/>
    <mergeCell ref="F57:G57"/>
    <mergeCell ref="H57:I57"/>
    <mergeCell ref="J57:K57"/>
    <mergeCell ref="B64:B65"/>
    <mergeCell ref="C64:C65"/>
    <mergeCell ref="D64:D65"/>
    <mergeCell ref="E64:G64"/>
    <mergeCell ref="S64:U64"/>
    <mergeCell ref="S65:U65"/>
    <mergeCell ref="I44:M44"/>
    <mergeCell ref="I47:M47"/>
    <mergeCell ref="I50:M50"/>
    <mergeCell ref="I53:M53"/>
    <mergeCell ref="S63:U63"/>
    <mergeCell ref="V63:V64"/>
    <mergeCell ref="B2:N2"/>
    <mergeCell ref="A12:D12"/>
    <mergeCell ref="E12:M12"/>
    <mergeCell ref="A13:D13"/>
    <mergeCell ref="E13:M13"/>
    <mergeCell ref="A14:D14"/>
    <mergeCell ref="E14:M14"/>
    <mergeCell ref="R204:S204"/>
    <mergeCell ref="I39:M39"/>
    <mergeCell ref="A11:D11"/>
    <mergeCell ref="E11:M11"/>
    <mergeCell ref="A16:D16"/>
    <mergeCell ref="E16:M16"/>
    <mergeCell ref="A17:D17"/>
    <mergeCell ref="E17:M17"/>
    <mergeCell ref="A15:D15"/>
    <mergeCell ref="E15:M15"/>
    <mergeCell ref="N231:P232"/>
    <mergeCell ref="B204:C204"/>
    <mergeCell ref="D204:E204"/>
    <mergeCell ref="F204:G204"/>
    <mergeCell ref="H204:I204"/>
    <mergeCell ref="J204:K204"/>
    <mergeCell ref="P204:Q204"/>
    <mergeCell ref="Q231:S232"/>
    <mergeCell ref="A230:S230"/>
    <mergeCell ref="A262:P262"/>
    <mergeCell ref="A243:S243"/>
    <mergeCell ref="A187:S187"/>
    <mergeCell ref="L204:M204"/>
    <mergeCell ref="N204:O204"/>
    <mergeCell ref="A247:P247"/>
    <mergeCell ref="A209:E209"/>
    <mergeCell ref="O233:P233"/>
    <mergeCell ref="R233:S233"/>
    <mergeCell ref="A231:A234"/>
    <mergeCell ref="T175:U176"/>
    <mergeCell ref="V175:W176"/>
    <mergeCell ref="N176:O176"/>
    <mergeCell ref="P176:Q176"/>
    <mergeCell ref="A260:P260"/>
    <mergeCell ref="A261:P261"/>
    <mergeCell ref="B231:D232"/>
    <mergeCell ref="E231:G232"/>
    <mergeCell ref="H231:J232"/>
    <mergeCell ref="K231:M232"/>
    <mergeCell ref="A174:W174"/>
    <mergeCell ref="A175:A177"/>
    <mergeCell ref="B175:C176"/>
    <mergeCell ref="D175:E176"/>
    <mergeCell ref="F175:G176"/>
    <mergeCell ref="H175:I176"/>
    <mergeCell ref="J175:K176"/>
    <mergeCell ref="L175:M176"/>
    <mergeCell ref="N175:Q175"/>
    <mergeCell ref="R175:S176"/>
  </mergeCells>
  <dataValidations count="6">
    <dataValidation type="decimal" showInputMessage="1" showErrorMessage="1" errorTitle="Validar" error="Se debe declarar valores numéricos que estén en el rango de 0 a 999999" sqref="B204:S204 B225:E225">
      <formula1>0</formula1>
      <formula2>999999.999999</formula2>
    </dataValidation>
    <dataValidation type="whole" allowBlank="1" showInputMessage="1" showErrorMessage="1" sqref="O66">
      <formula1>1</formula1>
      <formula2>4</formula2>
    </dataValidation>
    <dataValidation type="whole" showInputMessage="1" showErrorMessage="1" errorTitle="Validar" error="Se debe declarar valores numéricos que estén en el rango de 0 a 999999" sqref="N154 F113:F115 I113:I115 L113:L115 O113:O115 C113:C115 J154 C117:C123 D154 H139 H154 L154 F154 O117:O123 I117:I123 J139 N139 B139 D139 F171 D124 B124 N124 J124 H124 F117:F124 L117:L124 L132:L139 I132:I138 I128:I130 F132:F139 F128:F130 R113:R115 R117:R123 O132:O138 L128:L130 O128:O130 B171 N171 J171 D171 H171 L171 B154">
      <formula1>0</formula1>
      <formula2>999999</formula2>
    </dataValidation>
    <dataValidation type="whole" showInputMessage="1" showErrorMessage="1" errorTitle="Validar" error="Se debe declarar valores numéricos que estén en el rango de 0 a 999999" sqref="B191:B195 D191:D195 F191:F195 H191:H195 J191:J195 P191:P195 R191:R195 N195 B213:B217 L191:L195 D213:D217 B224 D224 R203 P203 J203 H203 F203 B203 D203">
      <formula1>0</formula1>
      <formula2>666666</formula2>
    </dataValidation>
    <dataValidation type="whole" showInputMessage="1" showErrorMessage="1" errorTitle="Validar" error="Se debe declarar valores numéricos que estén en el rango de 0 a 99999999" sqref="E238:E242 N238:N242 H238:H242 C236:C242 H255:H259 B239:B242 R236:R242 M92:M93 J92:J93 G92:G93 D92:D93 J103:J104 G103:G104 S92:S93 P92:P93 D96:S96 B107:P107 B103:D104 M103:M104 P103:P104 B255:B256 K255:K259 Q238:Q242 K238:K242 E255:E259 F236:F242 I236:I242 L236:L242 O236:O242 F253:F259 I253:I259 L253:L259 O253:O259 N255:N259">
      <formula1>0</formula1>
      <formula2>999999</formula2>
    </dataValidation>
    <dataValidation type="decimal" allowBlank="1" showInputMessage="1" showErrorMessage="1" errorTitle="Validar" error="Se debe declarar valores numéricos que estén en el rango de 0 a 99999999" sqref="J178:J185 F178:F185 D178:D185 H178:H185 B178:B185 R178:R185 P178:P185 L178:L185 T178:T185 V178:V185">
      <formula1>0</formula1>
      <formula2>999999.999999</formula2>
    </dataValidation>
  </dataValidations>
  <printOptions horizontalCentered="1"/>
  <pageMargins left="0.1968503937007874" right="0.1968503937007874" top="0.3937007874015748" bottom="0.3937007874015748" header="0.31496062992125984" footer="0.31496062992125984"/>
  <pageSetup fitToHeight="5" horizontalDpi="600" verticalDpi="600" orientation="landscape" scale="48" r:id="rId4"/>
  <rowBreaks count="5" manualBreakCount="5">
    <brk id="62" max="22" man="1"/>
    <brk id="109" max="22" man="1"/>
    <brk id="155" max="22" man="1"/>
    <brk id="186" max="22" man="1"/>
    <brk id="229" max="2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Pascual Conde Maldonado</dc:creator>
  <cp:keywords/>
  <dc:description/>
  <cp:lastModifiedBy>Barbara</cp:lastModifiedBy>
  <cp:lastPrinted>2012-01-09T20:23:57Z</cp:lastPrinted>
  <dcterms:created xsi:type="dcterms:W3CDTF">2011-05-04T15:11:54Z</dcterms:created>
  <dcterms:modified xsi:type="dcterms:W3CDTF">2012-01-11T17:56:42Z</dcterms:modified>
  <cp:category/>
  <cp:version/>
  <cp:contentType/>
  <cp:contentStatus/>
</cp:coreProperties>
</file>