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idor\Planeacion\PIFI\PFCE 2016-2017\DES\Anexo XIII\"/>
    </mc:Choice>
  </mc:AlternateContent>
  <bookViews>
    <workbookView xWindow="0" yWindow="60" windowWidth="20490" windowHeight="7695"/>
  </bookViews>
  <sheets>
    <sheet name="FormatoDES" sheetId="1" r:id="rId1"/>
    <sheet name="AM" sheetId="3" r:id="rId2"/>
    <sheet name="TX" sheetId="4" r:id="rId3"/>
    <sheet name="VCH" sheetId="6" r:id="rId4"/>
    <sheet name="NZ" sheetId="2" r:id="rId5"/>
    <sheet name="CHI" sheetId="5" r:id="rId6"/>
  </sheets>
  <definedNames>
    <definedName name="_xlnm.Print_Area" localSheetId="0">FormatoDES!$A$1:$V$343</definedName>
    <definedName name="_xlnm.Print_Area" localSheetId="4">NZ!$A$261:$M$282</definedName>
    <definedName name="_xlnm.Print_Titles" localSheetId="0">FormatoDES!$1:$13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7" i="5" l="1"/>
  <c r="L87" i="5"/>
  <c r="K87" i="5"/>
  <c r="M305" i="6"/>
  <c r="L305" i="6"/>
  <c r="H305" i="6"/>
  <c r="G305" i="6"/>
  <c r="F305" i="6"/>
  <c r="B305" i="6"/>
  <c r="H304" i="6"/>
  <c r="M304" i="6" s="1"/>
  <c r="B304" i="6"/>
  <c r="M303" i="6"/>
  <c r="L303" i="6"/>
  <c r="H303" i="6"/>
  <c r="G303" i="6"/>
  <c r="F303" i="6"/>
  <c r="B303" i="6"/>
  <c r="H302" i="6"/>
  <c r="M302" i="6" s="1"/>
  <c r="B302" i="6"/>
  <c r="G302" i="6" s="1"/>
  <c r="M301" i="6"/>
  <c r="L301" i="6"/>
  <c r="H301" i="6"/>
  <c r="G301" i="6"/>
  <c r="F301" i="6"/>
  <c r="B301" i="6"/>
  <c r="H300" i="6"/>
  <c r="M300" i="6" s="1"/>
  <c r="B300" i="6"/>
  <c r="G300" i="6" s="1"/>
  <c r="M299" i="6"/>
  <c r="L299" i="6"/>
  <c r="H299" i="6"/>
  <c r="G299" i="6"/>
  <c r="F299" i="6"/>
  <c r="B299" i="6"/>
  <c r="M298" i="6"/>
  <c r="L298" i="6"/>
  <c r="H298" i="6"/>
  <c r="G298" i="6"/>
  <c r="F298" i="6"/>
  <c r="B298" i="6"/>
  <c r="M294" i="6"/>
  <c r="L294" i="6"/>
  <c r="H294" i="6"/>
  <c r="G294" i="6"/>
  <c r="F294" i="6"/>
  <c r="B294" i="6"/>
  <c r="H293" i="6"/>
  <c r="M293" i="6" s="1"/>
  <c r="F293" i="6"/>
  <c r="D293" i="6"/>
  <c r="C293" i="6"/>
  <c r="B293" i="6"/>
  <c r="M292" i="6"/>
  <c r="L292" i="6"/>
  <c r="H292" i="6"/>
  <c r="G292" i="6"/>
  <c r="F292" i="6"/>
  <c r="B292" i="6"/>
  <c r="H291" i="6"/>
  <c r="D291" i="6"/>
  <c r="C291" i="6"/>
  <c r="B291" i="6"/>
  <c r="M290" i="6"/>
  <c r="L290" i="6"/>
  <c r="H290" i="6"/>
  <c r="G290" i="6"/>
  <c r="F290" i="6"/>
  <c r="B290" i="6"/>
  <c r="M289" i="6"/>
  <c r="H289" i="6"/>
  <c r="L289" i="6" s="1"/>
  <c r="D289" i="6"/>
  <c r="C289" i="6"/>
  <c r="B289" i="6"/>
  <c r="F289" i="6" s="1"/>
  <c r="M288" i="6"/>
  <c r="L288" i="6"/>
  <c r="H288" i="6"/>
  <c r="G288" i="6"/>
  <c r="F288" i="6"/>
  <c r="B288" i="6"/>
  <c r="M287" i="6"/>
  <c r="L287" i="6"/>
  <c r="H287" i="6"/>
  <c r="G287" i="6"/>
  <c r="F287" i="6"/>
  <c r="B287" i="6"/>
  <c r="M283" i="6"/>
  <c r="L283" i="6"/>
  <c r="H283" i="6"/>
  <c r="G283" i="6"/>
  <c r="F283" i="6"/>
  <c r="B283" i="6"/>
  <c r="J282" i="6"/>
  <c r="I282" i="6"/>
  <c r="H282" i="6"/>
  <c r="B282" i="6"/>
  <c r="G282" i="6" s="1"/>
  <c r="M281" i="6"/>
  <c r="L281" i="6"/>
  <c r="H281" i="6"/>
  <c r="G281" i="6"/>
  <c r="F281" i="6"/>
  <c r="B281" i="6"/>
  <c r="J280" i="6"/>
  <c r="I280" i="6"/>
  <c r="H280" i="6"/>
  <c r="D280" i="6"/>
  <c r="C280" i="6"/>
  <c r="B280" i="6"/>
  <c r="M279" i="6"/>
  <c r="L279" i="6"/>
  <c r="H279" i="6"/>
  <c r="G279" i="6"/>
  <c r="F279" i="6"/>
  <c r="B279" i="6"/>
  <c r="J278" i="6"/>
  <c r="I278" i="6"/>
  <c r="H278" i="6"/>
  <c r="E278" i="6"/>
  <c r="D278" i="6"/>
  <c r="C278" i="6"/>
  <c r="B278" i="6"/>
  <c r="M277" i="6"/>
  <c r="L277" i="6"/>
  <c r="H277" i="6"/>
  <c r="G277" i="6"/>
  <c r="F277" i="6"/>
  <c r="B277" i="6"/>
  <c r="M276" i="6"/>
  <c r="L276" i="6"/>
  <c r="H276" i="6"/>
  <c r="G276" i="6"/>
  <c r="F276" i="6"/>
  <c r="B276" i="6"/>
  <c r="M268" i="6"/>
  <c r="K268" i="6"/>
  <c r="I268" i="6"/>
  <c r="G268" i="6"/>
  <c r="E268" i="6"/>
  <c r="C268" i="6"/>
  <c r="M257" i="6"/>
  <c r="L257" i="6"/>
  <c r="K257" i="6"/>
  <c r="J257" i="6"/>
  <c r="I257" i="6"/>
  <c r="H257" i="6"/>
  <c r="G257" i="6"/>
  <c r="F257" i="6"/>
  <c r="E257" i="6"/>
  <c r="D257" i="6"/>
  <c r="C257" i="6"/>
  <c r="B257" i="6"/>
  <c r="L244" i="6"/>
  <c r="J244" i="6"/>
  <c r="K242" i="6" s="1"/>
  <c r="H244" i="6"/>
  <c r="I243" i="6" s="1"/>
  <c r="F244" i="6"/>
  <c r="D244" i="6"/>
  <c r="E242" i="6" s="1"/>
  <c r="B244" i="6"/>
  <c r="M243" i="6"/>
  <c r="G243" i="6"/>
  <c r="E243" i="6"/>
  <c r="C243" i="6"/>
  <c r="M242" i="6"/>
  <c r="G242" i="6"/>
  <c r="C242" i="6"/>
  <c r="M241" i="6"/>
  <c r="K241" i="6"/>
  <c r="I241" i="6"/>
  <c r="G241" i="6"/>
  <c r="E241" i="6"/>
  <c r="C241" i="6"/>
  <c r="S230" i="6"/>
  <c r="P230" i="6"/>
  <c r="M230" i="6"/>
  <c r="J230" i="6"/>
  <c r="G230" i="6"/>
  <c r="D230" i="6"/>
  <c r="S229" i="6"/>
  <c r="P229" i="6"/>
  <c r="M229" i="6"/>
  <c r="J229" i="6"/>
  <c r="G229" i="6"/>
  <c r="D229" i="6"/>
  <c r="S228" i="6"/>
  <c r="P228" i="6"/>
  <c r="M228" i="6"/>
  <c r="J228" i="6"/>
  <c r="G228" i="6"/>
  <c r="D228" i="6"/>
  <c r="S227" i="6"/>
  <c r="Q227" i="6"/>
  <c r="P227" i="6"/>
  <c r="N227" i="6"/>
  <c r="M227" i="6"/>
  <c r="K227" i="6"/>
  <c r="J227" i="6"/>
  <c r="H227" i="6"/>
  <c r="G227" i="6"/>
  <c r="E227" i="6"/>
  <c r="D227" i="6"/>
  <c r="B227" i="6"/>
  <c r="S226" i="6"/>
  <c r="Q226" i="6"/>
  <c r="P226" i="6"/>
  <c r="N226" i="6"/>
  <c r="M226" i="6"/>
  <c r="K226" i="6"/>
  <c r="J226" i="6"/>
  <c r="H226" i="6"/>
  <c r="G226" i="6"/>
  <c r="E226" i="6"/>
  <c r="D226" i="6"/>
  <c r="B226" i="6"/>
  <c r="S225" i="6"/>
  <c r="Q225" i="6"/>
  <c r="P225" i="6"/>
  <c r="N225" i="6"/>
  <c r="M225" i="6"/>
  <c r="K225" i="6"/>
  <c r="J225" i="6"/>
  <c r="H225" i="6"/>
  <c r="G225" i="6"/>
  <c r="E225" i="6"/>
  <c r="D225" i="6"/>
  <c r="B225" i="6"/>
  <c r="S224" i="6"/>
  <c r="Q224" i="6"/>
  <c r="P224" i="6"/>
  <c r="N224" i="6"/>
  <c r="M224" i="6"/>
  <c r="K224" i="6"/>
  <c r="J224" i="6"/>
  <c r="H224" i="6"/>
  <c r="G224" i="6"/>
  <c r="E224" i="6"/>
  <c r="D224" i="6"/>
  <c r="B224" i="6"/>
  <c r="S223" i="6"/>
  <c r="P223" i="6"/>
  <c r="M223" i="6"/>
  <c r="J223" i="6"/>
  <c r="G223" i="6"/>
  <c r="D223" i="6"/>
  <c r="S222" i="6"/>
  <c r="P222" i="6"/>
  <c r="M222" i="6"/>
  <c r="J222" i="6"/>
  <c r="G222" i="6"/>
  <c r="D222" i="6"/>
  <c r="S221" i="6"/>
  <c r="P221" i="6"/>
  <c r="M221" i="6"/>
  <c r="J221" i="6"/>
  <c r="G221" i="6"/>
  <c r="D221" i="6"/>
  <c r="S220" i="6"/>
  <c r="P220" i="6"/>
  <c r="M220" i="6"/>
  <c r="J220" i="6"/>
  <c r="G220" i="6"/>
  <c r="D220" i="6"/>
  <c r="S219" i="6"/>
  <c r="Q219" i="6"/>
  <c r="P219" i="6"/>
  <c r="N219" i="6"/>
  <c r="M219" i="6"/>
  <c r="K219" i="6"/>
  <c r="J219" i="6"/>
  <c r="H219" i="6"/>
  <c r="G219" i="6"/>
  <c r="E219" i="6"/>
  <c r="D219" i="6"/>
  <c r="B219" i="6"/>
  <c r="S218" i="6"/>
  <c r="Q218" i="6"/>
  <c r="P218" i="6"/>
  <c r="N218" i="6"/>
  <c r="M218" i="6"/>
  <c r="K218" i="6"/>
  <c r="J218" i="6"/>
  <c r="H218" i="6"/>
  <c r="G218" i="6"/>
  <c r="E218" i="6"/>
  <c r="D218" i="6"/>
  <c r="B218" i="6"/>
  <c r="S217" i="6"/>
  <c r="P217" i="6"/>
  <c r="M217" i="6"/>
  <c r="J217" i="6"/>
  <c r="H217" i="6"/>
  <c r="G217" i="6"/>
  <c r="E217" i="6"/>
  <c r="D217" i="6"/>
  <c r="B217" i="6"/>
  <c r="H216" i="6"/>
  <c r="J216" i="6" s="1"/>
  <c r="E216" i="6"/>
  <c r="G216" i="6" s="1"/>
  <c r="B216" i="6"/>
  <c r="D216" i="6" s="1"/>
  <c r="S215" i="6"/>
  <c r="P215" i="6"/>
  <c r="M215" i="6"/>
  <c r="J215" i="6"/>
  <c r="G215" i="6"/>
  <c r="D215" i="6"/>
  <c r="L214" i="6"/>
  <c r="K217" i="6" s="1"/>
  <c r="K214" i="6"/>
  <c r="N214" i="6" s="1"/>
  <c r="Q214" i="6" s="1"/>
  <c r="J214" i="6"/>
  <c r="G214" i="6"/>
  <c r="D214" i="6"/>
  <c r="S213" i="6"/>
  <c r="P213" i="6"/>
  <c r="M213" i="6"/>
  <c r="J213" i="6"/>
  <c r="G213" i="6"/>
  <c r="D213" i="6"/>
  <c r="L212" i="6"/>
  <c r="O212" i="6" s="1"/>
  <c r="K212" i="6"/>
  <c r="N212" i="6" s="1"/>
  <c r="Q212" i="6" s="1"/>
  <c r="J212" i="6"/>
  <c r="G212" i="6"/>
  <c r="D212" i="6"/>
  <c r="M206" i="6"/>
  <c r="K206" i="6"/>
  <c r="I206" i="6"/>
  <c r="G206" i="6"/>
  <c r="E206" i="6"/>
  <c r="C206" i="6"/>
  <c r="M205" i="6"/>
  <c r="K205" i="6"/>
  <c r="I205" i="6"/>
  <c r="G205" i="6"/>
  <c r="E205" i="6"/>
  <c r="C205" i="6"/>
  <c r="M201" i="6"/>
  <c r="K201" i="6"/>
  <c r="I201" i="6"/>
  <c r="G201" i="6"/>
  <c r="E201" i="6"/>
  <c r="C201" i="6"/>
  <c r="M200" i="6"/>
  <c r="K200" i="6"/>
  <c r="I200" i="6"/>
  <c r="G200" i="6"/>
  <c r="E200" i="6"/>
  <c r="C200" i="6"/>
  <c r="M198" i="6"/>
  <c r="K198" i="6"/>
  <c r="I198" i="6"/>
  <c r="G198" i="6"/>
  <c r="E198" i="6"/>
  <c r="C198" i="6"/>
  <c r="M197" i="6"/>
  <c r="K197" i="6"/>
  <c r="I197" i="6"/>
  <c r="G197" i="6"/>
  <c r="E197" i="6"/>
  <c r="C197" i="6"/>
  <c r="M196" i="6"/>
  <c r="K196" i="6"/>
  <c r="I196" i="6"/>
  <c r="G196" i="6"/>
  <c r="E196" i="6"/>
  <c r="C196" i="6"/>
  <c r="M195" i="6"/>
  <c r="K195" i="6"/>
  <c r="I195" i="6"/>
  <c r="G195" i="6"/>
  <c r="E195" i="6"/>
  <c r="C195" i="6"/>
  <c r="M194" i="6"/>
  <c r="K194" i="6"/>
  <c r="I194" i="6"/>
  <c r="G194" i="6"/>
  <c r="E194" i="6"/>
  <c r="C194" i="6"/>
  <c r="M193" i="6"/>
  <c r="K193" i="6"/>
  <c r="I193" i="6"/>
  <c r="G193" i="6"/>
  <c r="E193" i="6"/>
  <c r="C193" i="6"/>
  <c r="M192" i="6"/>
  <c r="K192" i="6"/>
  <c r="I192" i="6"/>
  <c r="G192" i="6"/>
  <c r="E192" i="6"/>
  <c r="C192" i="6"/>
  <c r="M190" i="6"/>
  <c r="K190" i="6"/>
  <c r="I190" i="6"/>
  <c r="G190" i="6"/>
  <c r="E190" i="6"/>
  <c r="C190" i="6"/>
  <c r="I189" i="6"/>
  <c r="G189" i="6"/>
  <c r="E189" i="6"/>
  <c r="C189" i="6"/>
  <c r="M188" i="6"/>
  <c r="K188" i="6"/>
  <c r="I188" i="6"/>
  <c r="G188" i="6"/>
  <c r="E188" i="6"/>
  <c r="C188" i="6"/>
  <c r="G187" i="6"/>
  <c r="E187" i="6"/>
  <c r="C187" i="6"/>
  <c r="H186" i="6"/>
  <c r="I187" i="6" s="1"/>
  <c r="M185" i="6"/>
  <c r="K185" i="6"/>
  <c r="I185" i="6"/>
  <c r="G185" i="6"/>
  <c r="E185" i="6"/>
  <c r="C185" i="6"/>
  <c r="M175" i="6"/>
  <c r="K175" i="6"/>
  <c r="I175" i="6"/>
  <c r="G175" i="6"/>
  <c r="E175" i="6"/>
  <c r="C175" i="6"/>
  <c r="H171" i="6"/>
  <c r="J171" i="6" s="1"/>
  <c r="L171" i="6" s="1"/>
  <c r="G171" i="6"/>
  <c r="E171" i="6"/>
  <c r="C171" i="6"/>
  <c r="H170" i="6"/>
  <c r="M169" i="6"/>
  <c r="K169" i="6"/>
  <c r="I169" i="6"/>
  <c r="G169" i="6"/>
  <c r="E169" i="6"/>
  <c r="C169" i="6"/>
  <c r="M167" i="6"/>
  <c r="K167" i="6"/>
  <c r="I167" i="6"/>
  <c r="G167" i="6"/>
  <c r="E167" i="6"/>
  <c r="C167" i="6"/>
  <c r="H165" i="6"/>
  <c r="J165" i="6" s="1"/>
  <c r="L165" i="6" s="1"/>
  <c r="F164" i="6"/>
  <c r="D164" i="6"/>
  <c r="B164" i="6"/>
  <c r="H163" i="6"/>
  <c r="J163" i="6" s="1"/>
  <c r="H162" i="6"/>
  <c r="J162" i="6" s="1"/>
  <c r="L162" i="6" s="1"/>
  <c r="H161" i="6"/>
  <c r="H160" i="6"/>
  <c r="L152" i="6"/>
  <c r="M150" i="6" s="1"/>
  <c r="J152" i="6"/>
  <c r="H152" i="6"/>
  <c r="I151" i="6" s="1"/>
  <c r="F152" i="6"/>
  <c r="G151" i="6" s="1"/>
  <c r="D152" i="6"/>
  <c r="E150" i="6" s="1"/>
  <c r="B152" i="6"/>
  <c r="C150" i="6" s="1"/>
  <c r="M149" i="6"/>
  <c r="K149" i="6"/>
  <c r="I149" i="6"/>
  <c r="G149" i="6"/>
  <c r="E149" i="6"/>
  <c r="C149" i="6"/>
  <c r="L144" i="6"/>
  <c r="J144" i="6"/>
  <c r="K143" i="6" s="1"/>
  <c r="H144" i="6"/>
  <c r="F144" i="6"/>
  <c r="G143" i="6" s="1"/>
  <c r="D144" i="6"/>
  <c r="E142" i="6" s="1"/>
  <c r="B144" i="6"/>
  <c r="C142" i="6" s="1"/>
  <c r="I143" i="6"/>
  <c r="C143" i="6"/>
  <c r="M142" i="6"/>
  <c r="K142" i="6"/>
  <c r="M141" i="6"/>
  <c r="K141" i="6"/>
  <c r="I141" i="6"/>
  <c r="G141" i="6"/>
  <c r="E141" i="6"/>
  <c r="C141" i="6"/>
  <c r="M140" i="6"/>
  <c r="K140" i="6"/>
  <c r="I140" i="6"/>
  <c r="G140" i="6"/>
  <c r="E140" i="6"/>
  <c r="C140" i="6"/>
  <c r="M139" i="6"/>
  <c r="K139" i="6"/>
  <c r="I139" i="6"/>
  <c r="G139" i="6"/>
  <c r="E139" i="6"/>
  <c r="C139" i="6"/>
  <c r="M138" i="6"/>
  <c r="K138" i="6"/>
  <c r="I138" i="6"/>
  <c r="G138" i="6"/>
  <c r="E138" i="6"/>
  <c r="C138" i="6"/>
  <c r="M137" i="6"/>
  <c r="K137" i="6"/>
  <c r="I137" i="6"/>
  <c r="G137" i="6"/>
  <c r="E137" i="6"/>
  <c r="C137" i="6"/>
  <c r="M136" i="6"/>
  <c r="K136" i="6"/>
  <c r="I136" i="6"/>
  <c r="G136" i="6"/>
  <c r="E136" i="6"/>
  <c r="C136" i="6"/>
  <c r="M133" i="6"/>
  <c r="K133" i="6"/>
  <c r="I133" i="6"/>
  <c r="G133" i="6"/>
  <c r="E133" i="6"/>
  <c r="C133" i="6"/>
  <c r="I126" i="6"/>
  <c r="H126" i="6"/>
  <c r="F126" i="6"/>
  <c r="E126" i="6"/>
  <c r="C126" i="6"/>
  <c r="B126" i="6"/>
  <c r="I125" i="6"/>
  <c r="H125" i="6"/>
  <c r="F125" i="6"/>
  <c r="E125" i="6"/>
  <c r="C125" i="6"/>
  <c r="B125" i="6"/>
  <c r="I124" i="6"/>
  <c r="H124" i="6"/>
  <c r="F124" i="6"/>
  <c r="E124" i="6"/>
  <c r="C124" i="6"/>
  <c r="B124" i="6"/>
  <c r="R123" i="6"/>
  <c r="Q123" i="6"/>
  <c r="O123" i="6"/>
  <c r="N123" i="6"/>
  <c r="L123" i="6"/>
  <c r="K123" i="6"/>
  <c r="I123" i="6"/>
  <c r="H123" i="6"/>
  <c r="F123" i="6"/>
  <c r="E123" i="6"/>
  <c r="C123" i="6"/>
  <c r="B123" i="6"/>
  <c r="I120" i="6"/>
  <c r="H120" i="6"/>
  <c r="F120" i="6"/>
  <c r="E120" i="6"/>
  <c r="C120" i="6"/>
  <c r="B120" i="6"/>
  <c r="I119" i="6"/>
  <c r="H119" i="6"/>
  <c r="F119" i="6"/>
  <c r="E119" i="6"/>
  <c r="C119" i="6"/>
  <c r="B119" i="6"/>
  <c r="I118" i="6"/>
  <c r="H118" i="6"/>
  <c r="F118" i="6"/>
  <c r="E118" i="6"/>
  <c r="C118" i="6"/>
  <c r="B118" i="6"/>
  <c r="S114" i="6"/>
  <c r="P114" i="6"/>
  <c r="M114" i="6"/>
  <c r="J114" i="6"/>
  <c r="G114" i="6"/>
  <c r="D114" i="6"/>
  <c r="S113" i="6"/>
  <c r="P113" i="6"/>
  <c r="M113" i="6"/>
  <c r="J113" i="6"/>
  <c r="G113" i="6"/>
  <c r="D113" i="6"/>
  <c r="S112" i="6"/>
  <c r="P112" i="6"/>
  <c r="M112" i="6"/>
  <c r="J112" i="6"/>
  <c r="G112" i="6"/>
  <c r="D112" i="6"/>
  <c r="S111" i="6"/>
  <c r="P111" i="6"/>
  <c r="M111" i="6"/>
  <c r="J111" i="6"/>
  <c r="G111" i="6"/>
  <c r="D111" i="6"/>
  <c r="S110" i="6"/>
  <c r="P110" i="6"/>
  <c r="M110" i="6"/>
  <c r="J110" i="6"/>
  <c r="G110" i="6"/>
  <c r="D110" i="6"/>
  <c r="S109" i="6"/>
  <c r="P109" i="6"/>
  <c r="M109" i="6"/>
  <c r="J109" i="6"/>
  <c r="G109" i="6"/>
  <c r="D109" i="6"/>
  <c r="R108" i="6"/>
  <c r="Q108" i="6"/>
  <c r="Q122" i="6" s="1"/>
  <c r="O108" i="6"/>
  <c r="O122" i="6" s="1"/>
  <c r="N108" i="6"/>
  <c r="N122" i="6" s="1"/>
  <c r="L108" i="6"/>
  <c r="L122" i="6" s="1"/>
  <c r="K108" i="6"/>
  <c r="K122" i="6" s="1"/>
  <c r="I108" i="6"/>
  <c r="I122" i="6" s="1"/>
  <c r="H108" i="6"/>
  <c r="H122" i="6" s="1"/>
  <c r="F108" i="6"/>
  <c r="E108" i="6"/>
  <c r="E122" i="6" s="1"/>
  <c r="C108" i="6"/>
  <c r="C121" i="6" s="1"/>
  <c r="B108" i="6"/>
  <c r="S107" i="6"/>
  <c r="P107" i="6"/>
  <c r="M107" i="6"/>
  <c r="J107" i="6"/>
  <c r="G107" i="6"/>
  <c r="G123" i="6" s="1"/>
  <c r="D107" i="6"/>
  <c r="S106" i="6"/>
  <c r="P106" i="6"/>
  <c r="M106" i="6"/>
  <c r="J106" i="6"/>
  <c r="G106" i="6"/>
  <c r="D106" i="6"/>
  <c r="S105" i="6"/>
  <c r="P105" i="6"/>
  <c r="M105" i="6"/>
  <c r="J105" i="6"/>
  <c r="G105" i="6"/>
  <c r="D105" i="6"/>
  <c r="I99" i="6"/>
  <c r="I127" i="6" s="1"/>
  <c r="H99" i="6"/>
  <c r="F99" i="6"/>
  <c r="F127" i="6" s="1"/>
  <c r="E99" i="6"/>
  <c r="E127" i="6" s="1"/>
  <c r="C99" i="6"/>
  <c r="B99" i="6"/>
  <c r="B127" i="6" s="1"/>
  <c r="L98" i="6"/>
  <c r="O98" i="6" s="1"/>
  <c r="R98" i="6" s="1"/>
  <c r="K98" i="6"/>
  <c r="N98" i="6" s="1"/>
  <c r="Q98" i="6" s="1"/>
  <c r="J98" i="6"/>
  <c r="G98" i="6"/>
  <c r="D98" i="6"/>
  <c r="L97" i="6"/>
  <c r="K97" i="6"/>
  <c r="K125" i="6" s="1"/>
  <c r="J97" i="6"/>
  <c r="G97" i="6"/>
  <c r="D97" i="6"/>
  <c r="C311" i="6" s="1"/>
  <c r="S91" i="6"/>
  <c r="R91" i="6"/>
  <c r="Q91" i="6"/>
  <c r="P91" i="6"/>
  <c r="O91" i="6"/>
  <c r="N91" i="6"/>
  <c r="M91" i="6"/>
  <c r="L91" i="6"/>
  <c r="K91" i="6"/>
  <c r="J91" i="6"/>
  <c r="I91" i="6"/>
  <c r="H91" i="6"/>
  <c r="G91" i="6"/>
  <c r="F91" i="6"/>
  <c r="E91" i="6"/>
  <c r="D91" i="6"/>
  <c r="C91" i="6"/>
  <c r="B91" i="6"/>
  <c r="M75" i="6"/>
  <c r="L75" i="6"/>
  <c r="K75" i="6"/>
  <c r="J75" i="6"/>
  <c r="I75" i="6"/>
  <c r="H75" i="6"/>
  <c r="G75" i="6"/>
  <c r="F75" i="6"/>
  <c r="E75" i="6"/>
  <c r="D75" i="6"/>
  <c r="C75" i="6"/>
  <c r="B75" i="6"/>
  <c r="M74" i="6"/>
  <c r="L74" i="6"/>
  <c r="K74" i="6"/>
  <c r="J74" i="6"/>
  <c r="I74" i="6"/>
  <c r="H74" i="6"/>
  <c r="G74" i="6"/>
  <c r="F74" i="6"/>
  <c r="E74" i="6"/>
  <c r="D74" i="6"/>
  <c r="C74" i="6"/>
  <c r="B74" i="6"/>
  <c r="S69" i="6"/>
  <c r="R69" i="6"/>
  <c r="Q69" i="6"/>
  <c r="P69" i="6"/>
  <c r="G162" i="6" s="1"/>
  <c r="O69" i="6"/>
  <c r="N69" i="6"/>
  <c r="M69" i="6"/>
  <c r="L69" i="6"/>
  <c r="K69" i="6"/>
  <c r="J69" i="6"/>
  <c r="I69" i="6"/>
  <c r="H69" i="6"/>
  <c r="G69" i="6"/>
  <c r="F69" i="6"/>
  <c r="E69" i="6"/>
  <c r="D69" i="6"/>
  <c r="G165" i="6" s="1"/>
  <c r="C69" i="6"/>
  <c r="B69" i="6"/>
  <c r="S68" i="6"/>
  <c r="R68" i="6"/>
  <c r="K144" i="6" s="1"/>
  <c r="Q68" i="6"/>
  <c r="P68" i="6"/>
  <c r="O68" i="6"/>
  <c r="N68" i="6"/>
  <c r="C144" i="6" s="1"/>
  <c r="M68" i="6"/>
  <c r="L68" i="6"/>
  <c r="K68" i="6"/>
  <c r="J68" i="6"/>
  <c r="G173" i="6" s="1"/>
  <c r="I68" i="6"/>
  <c r="H68" i="6"/>
  <c r="G68" i="6"/>
  <c r="F68" i="6"/>
  <c r="R74" i="6" s="1"/>
  <c r="E68" i="6"/>
  <c r="D68" i="6"/>
  <c r="C68" i="6"/>
  <c r="B68" i="6"/>
  <c r="S63" i="6"/>
  <c r="R63" i="6"/>
  <c r="Q63" i="6"/>
  <c r="P63" i="6"/>
  <c r="O63" i="6"/>
  <c r="N63" i="6"/>
  <c r="S62" i="6"/>
  <c r="R62" i="6"/>
  <c r="Q62" i="6"/>
  <c r="P62" i="6"/>
  <c r="O62" i="6"/>
  <c r="N62" i="6"/>
  <c r="S51" i="6"/>
  <c r="R51" i="6"/>
  <c r="Q51" i="6"/>
  <c r="P51" i="6"/>
  <c r="O51" i="6"/>
  <c r="N51" i="6"/>
  <c r="S50" i="6"/>
  <c r="M199" i="6" s="1"/>
  <c r="R50" i="6"/>
  <c r="K199" i="6" s="1"/>
  <c r="Q50" i="6"/>
  <c r="I199" i="6" s="1"/>
  <c r="P50" i="6"/>
  <c r="G199" i="6" s="1"/>
  <c r="O50" i="6"/>
  <c r="E199" i="6" s="1"/>
  <c r="N50" i="6"/>
  <c r="C199" i="6" s="1"/>
  <c r="M98" i="6" l="1"/>
  <c r="L282" i="6"/>
  <c r="M280" i="6"/>
  <c r="E151" i="6"/>
  <c r="J186" i="6"/>
  <c r="F278" i="6"/>
  <c r="L293" i="6"/>
  <c r="I242" i="6"/>
  <c r="K243" i="6"/>
  <c r="S108" i="6"/>
  <c r="G108" i="6"/>
  <c r="D99" i="6"/>
  <c r="B263" i="6" s="1"/>
  <c r="M97" i="6"/>
  <c r="I311" i="6" s="1"/>
  <c r="B100" i="6"/>
  <c r="L300" i="6"/>
  <c r="Q74" i="6"/>
  <c r="I174" i="6" s="1"/>
  <c r="M176" i="6"/>
  <c r="N97" i="6"/>
  <c r="N99" i="6" s="1"/>
  <c r="N100" i="6" s="1"/>
  <c r="G99" i="6"/>
  <c r="G127" i="6" s="1"/>
  <c r="D118" i="6"/>
  <c r="D120" i="6"/>
  <c r="M151" i="6"/>
  <c r="L304" i="6"/>
  <c r="R75" i="6"/>
  <c r="F262" i="6" s="1"/>
  <c r="E162" i="6"/>
  <c r="S75" i="6"/>
  <c r="G262" i="6" s="1"/>
  <c r="K99" i="6"/>
  <c r="F100" i="6"/>
  <c r="D119" i="6"/>
  <c r="L118" i="6"/>
  <c r="G120" i="6"/>
  <c r="L120" i="6"/>
  <c r="G142" i="6"/>
  <c r="I150" i="6"/>
  <c r="I165" i="6"/>
  <c r="P212" i="6"/>
  <c r="L278" i="6"/>
  <c r="M282" i="6"/>
  <c r="K162" i="6"/>
  <c r="L99" i="6"/>
  <c r="L127" i="6" s="1"/>
  <c r="I100" i="6"/>
  <c r="M123" i="6"/>
  <c r="I121" i="6"/>
  <c r="L125" i="6"/>
  <c r="M212" i="6"/>
  <c r="G280" i="6"/>
  <c r="G144" i="6"/>
  <c r="D123" i="6"/>
  <c r="P123" i="6"/>
  <c r="D125" i="6"/>
  <c r="C122" i="6"/>
  <c r="G278" i="6"/>
  <c r="G291" i="6"/>
  <c r="G293" i="6"/>
  <c r="E100" i="6"/>
  <c r="M119" i="6"/>
  <c r="K118" i="6"/>
  <c r="K120" i="6"/>
  <c r="L280" i="6"/>
  <c r="F280" i="6"/>
  <c r="L302" i="6"/>
  <c r="G289" i="6"/>
  <c r="K203" i="6"/>
  <c r="K134" i="6"/>
  <c r="K202" i="6"/>
  <c r="K135" i="6"/>
  <c r="K174" i="6"/>
  <c r="K204" i="6"/>
  <c r="M168" i="6"/>
  <c r="K166" i="6"/>
  <c r="G311" i="6"/>
  <c r="J119" i="6"/>
  <c r="N118" i="6"/>
  <c r="J118" i="6"/>
  <c r="J120" i="6"/>
  <c r="B121" i="6"/>
  <c r="B122" i="6"/>
  <c r="J124" i="6"/>
  <c r="J126" i="6"/>
  <c r="E152" i="6"/>
  <c r="I171" i="6"/>
  <c r="J170" i="6"/>
  <c r="J201" i="1" s="1"/>
  <c r="I176" i="6"/>
  <c r="I172" i="6"/>
  <c r="I173" i="6"/>
  <c r="E161" i="6"/>
  <c r="E165" i="6"/>
  <c r="M152" i="6"/>
  <c r="O75" i="6"/>
  <c r="P98" i="6"/>
  <c r="C100" i="6"/>
  <c r="C127" i="6"/>
  <c r="C263" i="6"/>
  <c r="M118" i="6"/>
  <c r="G119" i="6"/>
  <c r="M120" i="6"/>
  <c r="M108" i="6"/>
  <c r="M121" i="6" s="1"/>
  <c r="R122" i="6"/>
  <c r="S123" i="6"/>
  <c r="M124" i="6"/>
  <c r="M126" i="6"/>
  <c r="N126" i="6"/>
  <c r="H164" i="6"/>
  <c r="J160" i="6"/>
  <c r="M165" i="6"/>
  <c r="M214" i="6"/>
  <c r="K216" i="6"/>
  <c r="M216" i="6" s="1"/>
  <c r="O214" i="6"/>
  <c r="M278" i="6"/>
  <c r="G304" i="6"/>
  <c r="F304" i="6"/>
  <c r="C173" i="6"/>
  <c r="E172" i="6"/>
  <c r="C172" i="6"/>
  <c r="C176" i="6"/>
  <c r="K173" i="6"/>
  <c r="K176" i="6"/>
  <c r="K172" i="6"/>
  <c r="N74" i="6"/>
  <c r="P75" i="6"/>
  <c r="S98" i="6"/>
  <c r="H127" i="6"/>
  <c r="H100" i="6"/>
  <c r="J99" i="6"/>
  <c r="D263" i="6" s="1"/>
  <c r="D108" i="6"/>
  <c r="D121" i="6" s="1"/>
  <c r="P108" i="6"/>
  <c r="J108" i="6"/>
  <c r="J121" i="6" s="1"/>
  <c r="G161" i="6"/>
  <c r="Q75" i="6"/>
  <c r="I170" i="6" s="1"/>
  <c r="I152" i="6"/>
  <c r="G121" i="6"/>
  <c r="F122" i="6"/>
  <c r="F121" i="6"/>
  <c r="G122" i="6"/>
  <c r="S122" i="6"/>
  <c r="G124" i="6"/>
  <c r="M125" i="6"/>
  <c r="G126" i="6"/>
  <c r="G118" i="6"/>
  <c r="E121" i="6"/>
  <c r="G125" i="6"/>
  <c r="K151" i="6"/>
  <c r="K152" i="6"/>
  <c r="K150" i="6"/>
  <c r="M172" i="6"/>
  <c r="K187" i="6"/>
  <c r="L186" i="6"/>
  <c r="M187" i="6" s="1"/>
  <c r="E311" i="6"/>
  <c r="J161" i="6"/>
  <c r="I161" i="6"/>
  <c r="L163" i="6"/>
  <c r="M163" i="6" s="1"/>
  <c r="K163" i="6"/>
  <c r="R212" i="6"/>
  <c r="S212" i="6" s="1"/>
  <c r="G176" i="6"/>
  <c r="G172" i="6"/>
  <c r="C161" i="6"/>
  <c r="C162" i="6"/>
  <c r="P74" i="6"/>
  <c r="N75" i="6"/>
  <c r="C164" i="6" s="1"/>
  <c r="L126" i="6"/>
  <c r="L124" i="6"/>
  <c r="P122" i="6"/>
  <c r="J123" i="6"/>
  <c r="D124" i="6"/>
  <c r="J125" i="6"/>
  <c r="D126" i="6"/>
  <c r="L119" i="6"/>
  <c r="H121" i="6"/>
  <c r="L121" i="6"/>
  <c r="E144" i="6"/>
  <c r="E143" i="6"/>
  <c r="M162" i="6"/>
  <c r="K165" i="6"/>
  <c r="F282" i="6"/>
  <c r="F291" i="6"/>
  <c r="F300" i="6"/>
  <c r="M144" i="6"/>
  <c r="M143" i="6"/>
  <c r="G150" i="6"/>
  <c r="G152" i="6"/>
  <c r="E173" i="6"/>
  <c r="M173" i="6"/>
  <c r="I162" i="6"/>
  <c r="O74" i="6"/>
  <c r="S74" i="6"/>
  <c r="K126" i="6"/>
  <c r="K124" i="6"/>
  <c r="O97" i="6"/>
  <c r="O121" i="6" s="1"/>
  <c r="K119" i="6"/>
  <c r="K121" i="6"/>
  <c r="I144" i="6"/>
  <c r="I142" i="6"/>
  <c r="C151" i="6"/>
  <c r="C152" i="6"/>
  <c r="C165" i="6"/>
  <c r="E176" i="6"/>
  <c r="J189" i="6"/>
  <c r="K189" i="6" s="1"/>
  <c r="M291" i="6"/>
  <c r="L291" i="6"/>
  <c r="F302" i="6"/>
  <c r="L342" i="1"/>
  <c r="J342" i="1"/>
  <c r="H342" i="1"/>
  <c r="F342" i="1"/>
  <c r="D342" i="1"/>
  <c r="B342" i="1"/>
  <c r="K336" i="1"/>
  <c r="J336" i="1"/>
  <c r="I336" i="1"/>
  <c r="K335" i="1"/>
  <c r="J335" i="1"/>
  <c r="I335" i="1"/>
  <c r="K334" i="1"/>
  <c r="J334" i="1"/>
  <c r="I334" i="1"/>
  <c r="K333" i="1"/>
  <c r="K332" i="1"/>
  <c r="J332" i="1"/>
  <c r="I332" i="1"/>
  <c r="K331" i="1"/>
  <c r="K330" i="1"/>
  <c r="J330" i="1"/>
  <c r="I330" i="1"/>
  <c r="K329" i="1"/>
  <c r="J329" i="1"/>
  <c r="I329" i="1"/>
  <c r="E336" i="1"/>
  <c r="D336" i="1"/>
  <c r="C336" i="1"/>
  <c r="E335" i="1"/>
  <c r="D335" i="1"/>
  <c r="C335" i="1"/>
  <c r="E334" i="1"/>
  <c r="D334" i="1"/>
  <c r="C334" i="1"/>
  <c r="E333" i="1"/>
  <c r="E332" i="1"/>
  <c r="D332" i="1"/>
  <c r="C332" i="1"/>
  <c r="E331" i="1"/>
  <c r="E330" i="1"/>
  <c r="D330" i="1"/>
  <c r="C330" i="1"/>
  <c r="E329" i="1"/>
  <c r="D329" i="1"/>
  <c r="C329" i="1"/>
  <c r="K325" i="1"/>
  <c r="J325" i="1"/>
  <c r="I325" i="1"/>
  <c r="K324" i="1"/>
  <c r="J324" i="1"/>
  <c r="I324" i="1"/>
  <c r="K323" i="1"/>
  <c r="J323" i="1"/>
  <c r="I323" i="1"/>
  <c r="K322" i="1"/>
  <c r="K321" i="1"/>
  <c r="J321" i="1"/>
  <c r="I321" i="1"/>
  <c r="K320" i="1"/>
  <c r="K319" i="1"/>
  <c r="J319" i="1"/>
  <c r="I319" i="1"/>
  <c r="K318" i="1"/>
  <c r="J318" i="1"/>
  <c r="I318" i="1"/>
  <c r="E325" i="1"/>
  <c r="D325" i="1"/>
  <c r="C325" i="1"/>
  <c r="E324" i="1"/>
  <c r="D324" i="1"/>
  <c r="C324" i="1"/>
  <c r="E323" i="1"/>
  <c r="D323" i="1"/>
  <c r="C323" i="1"/>
  <c r="E322" i="1"/>
  <c r="D322" i="1"/>
  <c r="C322" i="1"/>
  <c r="E321" i="1"/>
  <c r="D321" i="1"/>
  <c r="C321" i="1"/>
  <c r="E320" i="1"/>
  <c r="D320" i="1"/>
  <c r="C320" i="1"/>
  <c r="E319" i="1"/>
  <c r="D319" i="1"/>
  <c r="C319" i="1"/>
  <c r="E318" i="1"/>
  <c r="D318" i="1"/>
  <c r="C318" i="1"/>
  <c r="K314" i="1"/>
  <c r="J314" i="1"/>
  <c r="I314" i="1"/>
  <c r="K313" i="1"/>
  <c r="J313" i="1"/>
  <c r="I313" i="1"/>
  <c r="K312" i="1"/>
  <c r="J312" i="1"/>
  <c r="I312" i="1"/>
  <c r="K311" i="1"/>
  <c r="J311" i="1"/>
  <c r="I311" i="1"/>
  <c r="K310" i="1"/>
  <c r="J310" i="1"/>
  <c r="I310" i="1"/>
  <c r="K309" i="1"/>
  <c r="J309" i="1"/>
  <c r="I309" i="1"/>
  <c r="K308" i="1"/>
  <c r="J308" i="1"/>
  <c r="I308" i="1"/>
  <c r="K307" i="1"/>
  <c r="J307" i="1"/>
  <c r="I307" i="1"/>
  <c r="E314" i="1"/>
  <c r="D314" i="1"/>
  <c r="E313" i="1"/>
  <c r="D313" i="1"/>
  <c r="E312" i="1"/>
  <c r="D312" i="1"/>
  <c r="E311" i="1"/>
  <c r="D311" i="1"/>
  <c r="E310" i="1"/>
  <c r="D310" i="1"/>
  <c r="E309" i="1"/>
  <c r="D309" i="1"/>
  <c r="E308" i="1"/>
  <c r="D308" i="1"/>
  <c r="E307" i="1"/>
  <c r="D307" i="1"/>
  <c r="C314" i="1"/>
  <c r="C313" i="1"/>
  <c r="C312" i="1"/>
  <c r="C311" i="1"/>
  <c r="C310" i="1"/>
  <c r="C309" i="1"/>
  <c r="C308" i="1"/>
  <c r="C307" i="1"/>
  <c r="L299" i="1"/>
  <c r="J299" i="1"/>
  <c r="H299" i="1"/>
  <c r="F299" i="1"/>
  <c r="D299" i="1"/>
  <c r="B299" i="1"/>
  <c r="M287" i="1"/>
  <c r="L287" i="1"/>
  <c r="K287" i="1"/>
  <c r="J287" i="1"/>
  <c r="I287" i="1"/>
  <c r="H287" i="1"/>
  <c r="G287" i="1"/>
  <c r="F287" i="1"/>
  <c r="E287" i="1"/>
  <c r="D287" i="1"/>
  <c r="C287" i="1"/>
  <c r="B287" i="1"/>
  <c r="M286" i="1"/>
  <c r="L286" i="1"/>
  <c r="K286" i="1"/>
  <c r="J286" i="1"/>
  <c r="I286" i="1"/>
  <c r="H286" i="1"/>
  <c r="G286" i="1"/>
  <c r="F286" i="1"/>
  <c r="E286" i="1"/>
  <c r="D286" i="1"/>
  <c r="C286" i="1"/>
  <c r="B286" i="1"/>
  <c r="M285" i="1"/>
  <c r="L285" i="1"/>
  <c r="K285" i="1"/>
  <c r="J285" i="1"/>
  <c r="I285" i="1"/>
  <c r="H285" i="1"/>
  <c r="G285" i="1"/>
  <c r="F285" i="1"/>
  <c r="E285" i="1"/>
  <c r="D285" i="1"/>
  <c r="C285" i="1"/>
  <c r="B285" i="1"/>
  <c r="L274" i="1"/>
  <c r="L273" i="1"/>
  <c r="L272" i="1"/>
  <c r="J274" i="1"/>
  <c r="J273" i="1"/>
  <c r="J272" i="1"/>
  <c r="H274" i="1"/>
  <c r="H273" i="1"/>
  <c r="H272" i="1"/>
  <c r="F274" i="1"/>
  <c r="F273" i="1"/>
  <c r="F272" i="1"/>
  <c r="D274" i="1"/>
  <c r="D273" i="1"/>
  <c r="D272" i="1"/>
  <c r="B274" i="1"/>
  <c r="B273" i="1"/>
  <c r="B272" i="1"/>
  <c r="L271" i="1"/>
  <c r="J271" i="1"/>
  <c r="H271" i="1"/>
  <c r="F271" i="1"/>
  <c r="D271" i="1"/>
  <c r="B271" i="1"/>
  <c r="R261" i="1"/>
  <c r="Q261" i="1"/>
  <c r="R260" i="1"/>
  <c r="Q260" i="1"/>
  <c r="R259" i="1"/>
  <c r="Q259" i="1"/>
  <c r="O261" i="1"/>
  <c r="N261" i="1"/>
  <c r="O260" i="1"/>
  <c r="N260" i="1"/>
  <c r="O259" i="1"/>
  <c r="N259" i="1"/>
  <c r="L261" i="1"/>
  <c r="K261" i="1"/>
  <c r="L260" i="1"/>
  <c r="K260" i="1"/>
  <c r="L259" i="1"/>
  <c r="K259" i="1"/>
  <c r="I261" i="1"/>
  <c r="H261" i="1"/>
  <c r="I260" i="1"/>
  <c r="H260" i="1"/>
  <c r="I259" i="1"/>
  <c r="H259" i="1"/>
  <c r="F261" i="1"/>
  <c r="E261" i="1"/>
  <c r="F260" i="1"/>
  <c r="E260" i="1"/>
  <c r="F259" i="1"/>
  <c r="E259" i="1"/>
  <c r="C261" i="1"/>
  <c r="B261" i="1"/>
  <c r="C260" i="1"/>
  <c r="B260" i="1"/>
  <c r="C259" i="1"/>
  <c r="B259" i="1"/>
  <c r="R258" i="1"/>
  <c r="R257" i="1"/>
  <c r="R256" i="1"/>
  <c r="R255" i="1"/>
  <c r="O258" i="1"/>
  <c r="O257" i="1"/>
  <c r="O256" i="1"/>
  <c r="O255" i="1"/>
  <c r="L258" i="1"/>
  <c r="L257" i="1"/>
  <c r="L256" i="1"/>
  <c r="L255" i="1"/>
  <c r="I258" i="1"/>
  <c r="I257" i="1"/>
  <c r="I256" i="1"/>
  <c r="I255" i="1"/>
  <c r="F258" i="1"/>
  <c r="F257" i="1"/>
  <c r="F256" i="1"/>
  <c r="F255" i="1"/>
  <c r="C258" i="1"/>
  <c r="C257" i="1"/>
  <c r="C256" i="1"/>
  <c r="C255" i="1"/>
  <c r="R254" i="1"/>
  <c r="Q254" i="1"/>
  <c r="R253" i="1"/>
  <c r="Q253" i="1"/>
  <c r="R252" i="1"/>
  <c r="Q252" i="1"/>
  <c r="R251" i="1"/>
  <c r="Q251" i="1"/>
  <c r="O254" i="1"/>
  <c r="N254" i="1"/>
  <c r="O253" i="1"/>
  <c r="N253" i="1"/>
  <c r="O252" i="1"/>
  <c r="N252" i="1"/>
  <c r="O251" i="1"/>
  <c r="N251" i="1"/>
  <c r="L254" i="1"/>
  <c r="K254" i="1"/>
  <c r="L253" i="1"/>
  <c r="K253" i="1"/>
  <c r="L252" i="1"/>
  <c r="K252" i="1"/>
  <c r="L251" i="1"/>
  <c r="K251" i="1"/>
  <c r="I254" i="1"/>
  <c r="H254" i="1"/>
  <c r="I253" i="1"/>
  <c r="H253" i="1"/>
  <c r="I252" i="1"/>
  <c r="H252" i="1"/>
  <c r="I251" i="1"/>
  <c r="H251" i="1"/>
  <c r="F254" i="1"/>
  <c r="E254" i="1"/>
  <c r="F253" i="1"/>
  <c r="E253" i="1"/>
  <c r="F252" i="1"/>
  <c r="E252" i="1"/>
  <c r="F251" i="1"/>
  <c r="E251" i="1"/>
  <c r="C254" i="1"/>
  <c r="B254" i="1"/>
  <c r="C253" i="1"/>
  <c r="B253" i="1"/>
  <c r="C252" i="1"/>
  <c r="B252" i="1"/>
  <c r="C251" i="1"/>
  <c r="B251" i="1"/>
  <c r="R250" i="1"/>
  <c r="R249" i="1"/>
  <c r="R248" i="1"/>
  <c r="R247" i="1"/>
  <c r="O250" i="1"/>
  <c r="O249" i="1"/>
  <c r="O248" i="1"/>
  <c r="O247" i="1"/>
  <c r="L250" i="1"/>
  <c r="L249" i="1"/>
  <c r="L248" i="1"/>
  <c r="L247" i="1"/>
  <c r="I250" i="1"/>
  <c r="I249" i="1"/>
  <c r="I248" i="1"/>
  <c r="I247" i="1"/>
  <c r="F250" i="1"/>
  <c r="F249" i="1"/>
  <c r="F248" i="1"/>
  <c r="F247" i="1"/>
  <c r="C250" i="1"/>
  <c r="C249" i="1"/>
  <c r="C248" i="1"/>
  <c r="C247" i="1"/>
  <c r="R246" i="1"/>
  <c r="Q246" i="1"/>
  <c r="Q245" i="1"/>
  <c r="R244" i="1"/>
  <c r="Q244" i="1"/>
  <c r="Q243" i="1"/>
  <c r="O246" i="1"/>
  <c r="N246" i="1"/>
  <c r="N245" i="1"/>
  <c r="O244" i="1"/>
  <c r="N244" i="1"/>
  <c r="O243" i="1"/>
  <c r="N243" i="1"/>
  <c r="L246" i="1"/>
  <c r="K246" i="1"/>
  <c r="L245" i="1"/>
  <c r="K245" i="1"/>
  <c r="L244" i="1"/>
  <c r="K244" i="1"/>
  <c r="L243" i="1"/>
  <c r="K243" i="1"/>
  <c r="I246" i="1"/>
  <c r="H246" i="1"/>
  <c r="I245" i="1"/>
  <c r="H245" i="1"/>
  <c r="I244" i="1"/>
  <c r="H244" i="1"/>
  <c r="I243" i="1"/>
  <c r="H243" i="1"/>
  <c r="F246" i="1"/>
  <c r="E246" i="1"/>
  <c r="F245" i="1"/>
  <c r="E245" i="1"/>
  <c r="F244" i="1"/>
  <c r="E244" i="1"/>
  <c r="F243" i="1"/>
  <c r="E243" i="1"/>
  <c r="C246" i="1"/>
  <c r="B246" i="1"/>
  <c r="C245" i="1"/>
  <c r="B245" i="1"/>
  <c r="C244" i="1"/>
  <c r="B244" i="1"/>
  <c r="C243" i="1"/>
  <c r="B243" i="1"/>
  <c r="L237" i="1"/>
  <c r="L236" i="1"/>
  <c r="L235" i="1"/>
  <c r="L234" i="1"/>
  <c r="L233" i="1"/>
  <c r="L232" i="1"/>
  <c r="L231" i="1"/>
  <c r="L230" i="1"/>
  <c r="L229" i="1"/>
  <c r="L228" i="1"/>
  <c r="L227" i="1"/>
  <c r="L226" i="1"/>
  <c r="L224" i="1"/>
  <c r="L223" i="1"/>
  <c r="L222" i="1"/>
  <c r="L221" i="1"/>
  <c r="L219" i="1"/>
  <c r="L218" i="1"/>
  <c r="L217" i="1"/>
  <c r="L216" i="1"/>
  <c r="J237" i="1"/>
  <c r="J236" i="1"/>
  <c r="J235" i="1"/>
  <c r="J234" i="1"/>
  <c r="J233" i="1"/>
  <c r="J232" i="1"/>
  <c r="J231" i="1"/>
  <c r="J230" i="1"/>
  <c r="J229" i="1"/>
  <c r="J228" i="1"/>
  <c r="J227" i="1"/>
  <c r="J226" i="1"/>
  <c r="J224" i="1"/>
  <c r="J223" i="1"/>
  <c r="J222" i="1"/>
  <c r="J221" i="1"/>
  <c r="J219" i="1"/>
  <c r="J218" i="1"/>
  <c r="J217" i="1"/>
  <c r="J216" i="1"/>
  <c r="H237" i="1"/>
  <c r="H236" i="1"/>
  <c r="H235" i="1"/>
  <c r="H234" i="1"/>
  <c r="H233" i="1"/>
  <c r="H232" i="1"/>
  <c r="H231" i="1"/>
  <c r="H230" i="1"/>
  <c r="H229" i="1"/>
  <c r="H228" i="1"/>
  <c r="H227" i="1"/>
  <c r="H226" i="1"/>
  <c r="H224" i="1"/>
  <c r="H223" i="1"/>
  <c r="H222" i="1"/>
  <c r="H221" i="1"/>
  <c r="H220" i="1"/>
  <c r="H219" i="1"/>
  <c r="H218" i="1"/>
  <c r="H217" i="1"/>
  <c r="H216" i="1"/>
  <c r="F237" i="1"/>
  <c r="F236" i="1"/>
  <c r="F235" i="1"/>
  <c r="F234" i="1"/>
  <c r="F233" i="1"/>
  <c r="F232" i="1"/>
  <c r="F231" i="1"/>
  <c r="F230" i="1"/>
  <c r="F229" i="1"/>
  <c r="F228" i="1"/>
  <c r="F227" i="1"/>
  <c r="F226" i="1"/>
  <c r="F225" i="1"/>
  <c r="F224" i="1"/>
  <c r="F223" i="1"/>
  <c r="F222" i="1"/>
  <c r="F221" i="1"/>
  <c r="F220" i="1"/>
  <c r="F219" i="1"/>
  <c r="F218" i="1"/>
  <c r="F217" i="1"/>
  <c r="F216" i="1"/>
  <c r="D237" i="1"/>
  <c r="D236" i="1"/>
  <c r="D235" i="1"/>
  <c r="D234" i="1"/>
  <c r="D233" i="1"/>
  <c r="D232" i="1"/>
  <c r="D231" i="1"/>
  <c r="D230" i="1"/>
  <c r="D229" i="1"/>
  <c r="D228" i="1"/>
  <c r="D227" i="1"/>
  <c r="D226" i="1"/>
  <c r="D225" i="1"/>
  <c r="D224" i="1"/>
  <c r="D223" i="1"/>
  <c r="D222" i="1"/>
  <c r="D221" i="1"/>
  <c r="D220" i="1"/>
  <c r="D219" i="1"/>
  <c r="D218" i="1"/>
  <c r="D217" i="1"/>
  <c r="D216" i="1"/>
  <c r="M222" i="1"/>
  <c r="K222" i="1"/>
  <c r="I222" i="1"/>
  <c r="G222" i="1"/>
  <c r="E222" i="1"/>
  <c r="C222" i="1"/>
  <c r="M217" i="1"/>
  <c r="K217" i="1"/>
  <c r="I217" i="1"/>
  <c r="G217" i="1"/>
  <c r="E217" i="1"/>
  <c r="C217" i="1"/>
  <c r="B237" i="1"/>
  <c r="B236" i="1"/>
  <c r="B235" i="1"/>
  <c r="B234" i="1"/>
  <c r="B233" i="1"/>
  <c r="B232" i="1"/>
  <c r="B231" i="1"/>
  <c r="B230" i="1"/>
  <c r="B229" i="1"/>
  <c r="B228" i="1"/>
  <c r="B227" i="1"/>
  <c r="B226" i="1"/>
  <c r="B225" i="1"/>
  <c r="B224" i="1"/>
  <c r="B223" i="1"/>
  <c r="B222" i="1"/>
  <c r="B221" i="1"/>
  <c r="B220" i="1"/>
  <c r="B219" i="1"/>
  <c r="B218" i="1"/>
  <c r="B217" i="1"/>
  <c r="B216" i="1"/>
  <c r="L208" i="1"/>
  <c r="L207" i="1"/>
  <c r="L206" i="1"/>
  <c r="L205" i="1"/>
  <c r="L204" i="1"/>
  <c r="L203" i="1"/>
  <c r="L202" i="1"/>
  <c r="L200" i="1"/>
  <c r="L199" i="1"/>
  <c r="L198" i="1"/>
  <c r="L197" i="1"/>
  <c r="L196" i="1"/>
  <c r="J208" i="1"/>
  <c r="J207" i="1"/>
  <c r="J206" i="1"/>
  <c r="J205" i="1"/>
  <c r="J204" i="1"/>
  <c r="J203" i="1"/>
  <c r="J202" i="1"/>
  <c r="J200" i="1"/>
  <c r="J199" i="1"/>
  <c r="J198" i="1"/>
  <c r="J197" i="1"/>
  <c r="J196" i="1"/>
  <c r="H208" i="1"/>
  <c r="H207" i="1"/>
  <c r="H206" i="1"/>
  <c r="H205" i="1"/>
  <c r="H204" i="1"/>
  <c r="H203" i="1"/>
  <c r="H202" i="1"/>
  <c r="H201" i="1"/>
  <c r="H200" i="1"/>
  <c r="H199" i="1"/>
  <c r="H198" i="1"/>
  <c r="H197" i="1"/>
  <c r="H196" i="1"/>
  <c r="F208" i="1"/>
  <c r="F207" i="1"/>
  <c r="F206" i="1"/>
  <c r="F205" i="1"/>
  <c r="F204" i="1"/>
  <c r="F203" i="1"/>
  <c r="F202" i="1"/>
  <c r="F200" i="1"/>
  <c r="F199" i="1"/>
  <c r="F198" i="1"/>
  <c r="F197" i="1"/>
  <c r="F196" i="1"/>
  <c r="D208" i="1"/>
  <c r="D207" i="1"/>
  <c r="D206" i="1"/>
  <c r="D205" i="1"/>
  <c r="D204" i="1"/>
  <c r="D203" i="1"/>
  <c r="D202" i="1"/>
  <c r="D201" i="1"/>
  <c r="D200" i="1"/>
  <c r="D199" i="1"/>
  <c r="D198" i="1"/>
  <c r="D197" i="1"/>
  <c r="D196" i="1"/>
  <c r="B208" i="1"/>
  <c r="B207" i="1"/>
  <c r="B206" i="1"/>
  <c r="B205" i="1"/>
  <c r="B204" i="1"/>
  <c r="B203" i="1"/>
  <c r="B202" i="1"/>
  <c r="B201" i="1"/>
  <c r="B200" i="1"/>
  <c r="B199" i="1"/>
  <c r="B198" i="1"/>
  <c r="B197" i="1"/>
  <c r="B196" i="1"/>
  <c r="L194" i="1"/>
  <c r="L193" i="1"/>
  <c r="J194" i="1"/>
  <c r="J193" i="1"/>
  <c r="J192" i="1"/>
  <c r="H194" i="1"/>
  <c r="H193" i="1"/>
  <c r="H192" i="1"/>
  <c r="H191" i="1"/>
  <c r="F194" i="1"/>
  <c r="F193" i="1"/>
  <c r="F192" i="1"/>
  <c r="F191" i="1"/>
  <c r="D194" i="1"/>
  <c r="D193" i="1"/>
  <c r="D192" i="1"/>
  <c r="D191" i="1"/>
  <c r="B193" i="1"/>
  <c r="L182" i="1"/>
  <c r="L181" i="1"/>
  <c r="L180" i="1"/>
  <c r="J182" i="1"/>
  <c r="J181" i="1"/>
  <c r="J180" i="1"/>
  <c r="H182" i="1"/>
  <c r="H181" i="1"/>
  <c r="H180" i="1"/>
  <c r="F182" i="1"/>
  <c r="F181" i="1"/>
  <c r="D182" i="1"/>
  <c r="D181" i="1"/>
  <c r="D180" i="1"/>
  <c r="L172" i="1"/>
  <c r="L171" i="1"/>
  <c r="L170" i="1"/>
  <c r="L169" i="1"/>
  <c r="L168" i="1"/>
  <c r="L167" i="1"/>
  <c r="L166" i="1"/>
  <c r="L165" i="1"/>
  <c r="L164" i="1"/>
  <c r="J172" i="1"/>
  <c r="J171" i="1"/>
  <c r="J170" i="1"/>
  <c r="J169" i="1"/>
  <c r="J168" i="1"/>
  <c r="J167" i="1"/>
  <c r="J166" i="1"/>
  <c r="J165" i="1"/>
  <c r="J164" i="1"/>
  <c r="H172" i="1"/>
  <c r="H171" i="1"/>
  <c r="H170" i="1"/>
  <c r="H169" i="1"/>
  <c r="H168" i="1"/>
  <c r="H167" i="1"/>
  <c r="H166" i="1"/>
  <c r="H165" i="1"/>
  <c r="H164" i="1"/>
  <c r="F172" i="1"/>
  <c r="F171" i="1"/>
  <c r="F170" i="1"/>
  <c r="F169" i="1"/>
  <c r="F168" i="1"/>
  <c r="F167" i="1"/>
  <c r="F166" i="1"/>
  <c r="F165" i="1"/>
  <c r="F164" i="1"/>
  <c r="D174" i="1"/>
  <c r="D173" i="1"/>
  <c r="D172" i="1"/>
  <c r="D171" i="1"/>
  <c r="D170" i="1"/>
  <c r="D169" i="1"/>
  <c r="D168" i="1"/>
  <c r="D167" i="1"/>
  <c r="D166" i="1"/>
  <c r="D165" i="1"/>
  <c r="D164" i="1"/>
  <c r="B165" i="1"/>
  <c r="B166" i="1"/>
  <c r="B167" i="1"/>
  <c r="B168" i="1"/>
  <c r="B169" i="1"/>
  <c r="B170" i="1"/>
  <c r="B171" i="1"/>
  <c r="B172" i="1"/>
  <c r="B173" i="1"/>
  <c r="B174" i="1"/>
  <c r="B164" i="1"/>
  <c r="R145" i="1"/>
  <c r="Q145" i="1"/>
  <c r="R144" i="1"/>
  <c r="Q144" i="1"/>
  <c r="R143" i="1"/>
  <c r="Q143" i="1"/>
  <c r="R142" i="1"/>
  <c r="Q142" i="1"/>
  <c r="R141" i="1"/>
  <c r="Q141" i="1"/>
  <c r="R140" i="1"/>
  <c r="Q140" i="1"/>
  <c r="O145" i="1"/>
  <c r="N145" i="1"/>
  <c r="O144" i="1"/>
  <c r="N144" i="1"/>
  <c r="O143" i="1"/>
  <c r="N143" i="1"/>
  <c r="O142" i="1"/>
  <c r="N142" i="1"/>
  <c r="O141" i="1"/>
  <c r="N141" i="1"/>
  <c r="O140" i="1"/>
  <c r="N140" i="1"/>
  <c r="L145" i="1"/>
  <c r="K145" i="1"/>
  <c r="L144" i="1"/>
  <c r="K144" i="1"/>
  <c r="L143" i="1"/>
  <c r="K143" i="1"/>
  <c r="L142" i="1"/>
  <c r="K142" i="1"/>
  <c r="L141" i="1"/>
  <c r="K141" i="1"/>
  <c r="L140" i="1"/>
  <c r="K140" i="1"/>
  <c r="I145" i="1"/>
  <c r="H145" i="1"/>
  <c r="I144" i="1"/>
  <c r="H144" i="1"/>
  <c r="I143" i="1"/>
  <c r="H143" i="1"/>
  <c r="I142" i="1"/>
  <c r="H142" i="1"/>
  <c r="I141" i="1"/>
  <c r="H141" i="1"/>
  <c r="I140" i="1"/>
  <c r="H140" i="1"/>
  <c r="F141" i="1"/>
  <c r="F142" i="1"/>
  <c r="F144" i="1"/>
  <c r="F145" i="1"/>
  <c r="E140" i="1"/>
  <c r="C145" i="1"/>
  <c r="B145" i="1"/>
  <c r="C144" i="1"/>
  <c r="B144" i="1"/>
  <c r="C143" i="1"/>
  <c r="B143" i="1"/>
  <c r="C142" i="1"/>
  <c r="B142" i="1"/>
  <c r="C141" i="1"/>
  <c r="B141" i="1"/>
  <c r="C140" i="1"/>
  <c r="B140" i="1"/>
  <c r="R138" i="1"/>
  <c r="Q138" i="1"/>
  <c r="R137" i="1"/>
  <c r="Q137" i="1"/>
  <c r="R136" i="1"/>
  <c r="Q136" i="1"/>
  <c r="O138" i="1"/>
  <c r="N138" i="1"/>
  <c r="O137" i="1"/>
  <c r="N137" i="1"/>
  <c r="O136" i="1"/>
  <c r="N136" i="1"/>
  <c r="L138" i="1"/>
  <c r="K138" i="1"/>
  <c r="L137" i="1"/>
  <c r="K137" i="1"/>
  <c r="L136" i="1"/>
  <c r="K136" i="1"/>
  <c r="I138" i="1"/>
  <c r="H138" i="1"/>
  <c r="I137" i="1"/>
  <c r="H137" i="1"/>
  <c r="I136" i="1"/>
  <c r="H136" i="1"/>
  <c r="F138" i="1"/>
  <c r="E138" i="1"/>
  <c r="F137" i="1"/>
  <c r="E137" i="1"/>
  <c r="F136" i="1"/>
  <c r="E136" i="1"/>
  <c r="C138" i="1"/>
  <c r="B138" i="1"/>
  <c r="C137" i="1"/>
  <c r="B137" i="1"/>
  <c r="C136" i="1"/>
  <c r="B136" i="1"/>
  <c r="R129" i="1"/>
  <c r="Q129" i="1"/>
  <c r="O129" i="1"/>
  <c r="N129" i="1"/>
  <c r="O128" i="1"/>
  <c r="N128" i="1"/>
  <c r="L129" i="1"/>
  <c r="K129" i="1"/>
  <c r="L128" i="1"/>
  <c r="K128" i="1"/>
  <c r="I129" i="1"/>
  <c r="H129" i="1"/>
  <c r="I128" i="1"/>
  <c r="H128" i="1"/>
  <c r="H157" i="1" s="1"/>
  <c r="C129" i="1"/>
  <c r="B129" i="1"/>
  <c r="C128" i="1"/>
  <c r="B128" i="1"/>
  <c r="H115" i="1"/>
  <c r="I115" i="1"/>
  <c r="J115" i="1"/>
  <c r="K115" i="1"/>
  <c r="L115" i="1"/>
  <c r="M115" i="1"/>
  <c r="N115" i="1"/>
  <c r="O115" i="1"/>
  <c r="P115" i="1"/>
  <c r="Q115" i="1"/>
  <c r="R115" i="1"/>
  <c r="S115" i="1"/>
  <c r="K116" i="1"/>
  <c r="L116" i="1"/>
  <c r="M116" i="1"/>
  <c r="N116" i="1"/>
  <c r="O116" i="1"/>
  <c r="P116" i="1"/>
  <c r="Q116" i="1"/>
  <c r="R116" i="1"/>
  <c r="S116" i="1"/>
  <c r="H117" i="1"/>
  <c r="I117" i="1"/>
  <c r="J117" i="1"/>
  <c r="K117" i="1"/>
  <c r="L117" i="1"/>
  <c r="M117" i="1"/>
  <c r="N117" i="1"/>
  <c r="O117" i="1"/>
  <c r="P117" i="1"/>
  <c r="Q117" i="1"/>
  <c r="R117" i="1"/>
  <c r="S117" i="1"/>
  <c r="J118" i="1"/>
  <c r="K118" i="1"/>
  <c r="L118" i="1"/>
  <c r="M118" i="1"/>
  <c r="N118" i="1"/>
  <c r="O118" i="1"/>
  <c r="P118" i="1"/>
  <c r="Q118" i="1"/>
  <c r="R118" i="1"/>
  <c r="S118" i="1"/>
  <c r="H119" i="1"/>
  <c r="I119" i="1"/>
  <c r="J119" i="1"/>
  <c r="K119" i="1"/>
  <c r="L119" i="1"/>
  <c r="M119" i="1"/>
  <c r="N119" i="1"/>
  <c r="O119" i="1"/>
  <c r="P119" i="1"/>
  <c r="Q119" i="1"/>
  <c r="R119" i="1"/>
  <c r="S119" i="1"/>
  <c r="H120" i="1"/>
  <c r="I120" i="1"/>
  <c r="J120" i="1"/>
  <c r="K120" i="1"/>
  <c r="L120" i="1"/>
  <c r="M120" i="1"/>
  <c r="N120" i="1"/>
  <c r="O120" i="1"/>
  <c r="P120" i="1"/>
  <c r="Q120" i="1"/>
  <c r="R120" i="1"/>
  <c r="S120" i="1"/>
  <c r="H121" i="1"/>
  <c r="I121" i="1"/>
  <c r="J121" i="1"/>
  <c r="K121" i="1"/>
  <c r="L121" i="1"/>
  <c r="M121" i="1"/>
  <c r="N121" i="1"/>
  <c r="O121" i="1"/>
  <c r="P121" i="1"/>
  <c r="Q121" i="1"/>
  <c r="R121" i="1"/>
  <c r="S121" i="1"/>
  <c r="I114" i="1"/>
  <c r="J114" i="1"/>
  <c r="K114" i="1"/>
  <c r="L114" i="1"/>
  <c r="M114" i="1"/>
  <c r="N114" i="1"/>
  <c r="O114" i="1"/>
  <c r="P114" i="1"/>
  <c r="Q114" i="1"/>
  <c r="R114" i="1"/>
  <c r="S114" i="1"/>
  <c r="H114" i="1"/>
  <c r="H93" i="1"/>
  <c r="I93" i="1"/>
  <c r="J93" i="1"/>
  <c r="K93" i="1"/>
  <c r="L93" i="1"/>
  <c r="M93" i="1"/>
  <c r="H94" i="1"/>
  <c r="I94" i="1"/>
  <c r="J94" i="1"/>
  <c r="K94" i="1"/>
  <c r="L94" i="1"/>
  <c r="M94" i="1"/>
  <c r="I87" i="1"/>
  <c r="J87" i="1"/>
  <c r="K87" i="1"/>
  <c r="L87" i="1"/>
  <c r="M87" i="1"/>
  <c r="N87" i="1"/>
  <c r="O87" i="1"/>
  <c r="P87" i="1"/>
  <c r="Q87" i="1"/>
  <c r="R87" i="1"/>
  <c r="S87" i="1"/>
  <c r="I88" i="1"/>
  <c r="J88" i="1"/>
  <c r="K88" i="1"/>
  <c r="L88" i="1"/>
  <c r="M88" i="1"/>
  <c r="N88" i="1"/>
  <c r="O88" i="1"/>
  <c r="P88" i="1"/>
  <c r="Q88" i="1"/>
  <c r="R88" i="1"/>
  <c r="S88" i="1"/>
  <c r="H88" i="1"/>
  <c r="H87" i="1"/>
  <c r="C81" i="1"/>
  <c r="H81" i="1"/>
  <c r="I81" i="1"/>
  <c r="J81" i="1"/>
  <c r="K81" i="1"/>
  <c r="L81" i="1"/>
  <c r="M81" i="1"/>
  <c r="C82" i="1"/>
  <c r="E82" i="1"/>
  <c r="F82" i="1"/>
  <c r="G82" i="1"/>
  <c r="H82" i="1"/>
  <c r="I82" i="1"/>
  <c r="J82" i="1"/>
  <c r="K82" i="1"/>
  <c r="L82" i="1"/>
  <c r="M82" i="1"/>
  <c r="B82" i="1"/>
  <c r="B81" i="1"/>
  <c r="N76" i="1"/>
  <c r="O76" i="1"/>
  <c r="P76" i="1"/>
  <c r="Q76" i="1"/>
  <c r="R76" i="1"/>
  <c r="S76" i="1"/>
  <c r="N75" i="1"/>
  <c r="O75" i="1"/>
  <c r="P75" i="1"/>
  <c r="Q75" i="1"/>
  <c r="R75" i="1"/>
  <c r="S75" i="1"/>
  <c r="I76" i="1"/>
  <c r="J76" i="1"/>
  <c r="K76" i="1"/>
  <c r="L76" i="1"/>
  <c r="M76" i="1"/>
  <c r="H76" i="1"/>
  <c r="I75" i="1"/>
  <c r="J75" i="1"/>
  <c r="K75" i="1"/>
  <c r="L75" i="1"/>
  <c r="M75" i="1"/>
  <c r="H75" i="1"/>
  <c r="B194" i="1"/>
  <c r="B182" i="1"/>
  <c r="B181" i="1"/>
  <c r="E145" i="1"/>
  <c r="D122" i="6" l="1"/>
  <c r="K168" i="6"/>
  <c r="D127" i="6"/>
  <c r="L100" i="6"/>
  <c r="I135" i="6"/>
  <c r="M99" i="6"/>
  <c r="M127" i="6" s="1"/>
  <c r="N124" i="6"/>
  <c r="Q97" i="6"/>
  <c r="Q121" i="6" s="1"/>
  <c r="N120" i="6"/>
  <c r="N121" i="6"/>
  <c r="N119" i="6"/>
  <c r="N125" i="6"/>
  <c r="D100" i="6"/>
  <c r="L189" i="6"/>
  <c r="M189" i="6" s="1"/>
  <c r="I134" i="6"/>
  <c r="K127" i="6"/>
  <c r="K100" i="6"/>
  <c r="I202" i="6"/>
  <c r="I203" i="6"/>
  <c r="G100" i="6"/>
  <c r="I204" i="6"/>
  <c r="M166" i="6"/>
  <c r="P97" i="6"/>
  <c r="P119" i="6" s="1"/>
  <c r="G204" i="6"/>
  <c r="G202" i="6"/>
  <c r="G135" i="6"/>
  <c r="G174" i="6"/>
  <c r="G134" i="6"/>
  <c r="G203" i="6"/>
  <c r="Q118" i="6"/>
  <c r="Q119" i="6"/>
  <c r="J122" i="6"/>
  <c r="M204" i="6"/>
  <c r="M202" i="6"/>
  <c r="M135" i="6"/>
  <c r="M174" i="6"/>
  <c r="M203" i="6"/>
  <c r="M134" i="6"/>
  <c r="K161" i="6"/>
  <c r="L161" i="6"/>
  <c r="E262" i="6"/>
  <c r="I166" i="6"/>
  <c r="I168" i="6"/>
  <c r="I163" i="6"/>
  <c r="D262" i="6"/>
  <c r="G160" i="6"/>
  <c r="G163" i="6"/>
  <c r="G170" i="6"/>
  <c r="G168" i="6"/>
  <c r="G166" i="6"/>
  <c r="N217" i="6"/>
  <c r="N216" i="6"/>
  <c r="P216" i="6" s="1"/>
  <c r="R214" i="6"/>
  <c r="P214" i="6"/>
  <c r="I160" i="6"/>
  <c r="E170" i="6"/>
  <c r="E168" i="6"/>
  <c r="E166" i="6"/>
  <c r="C262" i="6"/>
  <c r="E160" i="6"/>
  <c r="E163" i="6"/>
  <c r="E164" i="6"/>
  <c r="L170" i="6"/>
  <c r="K170" i="6"/>
  <c r="K171" i="6"/>
  <c r="O245" i="1"/>
  <c r="R243" i="1"/>
  <c r="G164" i="6"/>
  <c r="O126" i="6"/>
  <c r="O124" i="6"/>
  <c r="O119" i="6"/>
  <c r="O125" i="6"/>
  <c r="O99" i="6"/>
  <c r="O127" i="6" s="1"/>
  <c r="R97" i="6"/>
  <c r="S97" i="6" s="1"/>
  <c r="O120" i="6"/>
  <c r="O118" i="6"/>
  <c r="E204" i="6"/>
  <c r="E202" i="6"/>
  <c r="E135" i="6"/>
  <c r="E134" i="6"/>
  <c r="E203" i="6"/>
  <c r="E174" i="6"/>
  <c r="J127" i="6"/>
  <c r="P124" i="6"/>
  <c r="C203" i="6"/>
  <c r="C134" i="6"/>
  <c r="C204" i="6"/>
  <c r="C174" i="6"/>
  <c r="C135" i="6"/>
  <c r="C202" i="6"/>
  <c r="K160" i="6"/>
  <c r="L160" i="6"/>
  <c r="J164" i="6"/>
  <c r="K164" i="6" s="1"/>
  <c r="M122" i="6"/>
  <c r="J100" i="6"/>
  <c r="P125" i="6"/>
  <c r="N127" i="6"/>
  <c r="J191" i="1"/>
  <c r="P126" i="6"/>
  <c r="C170" i="6"/>
  <c r="C168" i="6"/>
  <c r="C166" i="6"/>
  <c r="B262" i="6"/>
  <c r="C160" i="6"/>
  <c r="C163" i="6"/>
  <c r="P121" i="6"/>
  <c r="I164" i="6"/>
  <c r="E263" i="6"/>
  <c r="M100" i="6"/>
  <c r="E142" i="1"/>
  <c r="B180" i="1"/>
  <c r="B192" i="1"/>
  <c r="B191" i="1"/>
  <c r="F143" i="1"/>
  <c r="E144" i="1"/>
  <c r="E143" i="1"/>
  <c r="E141" i="1"/>
  <c r="F140" i="1"/>
  <c r="Q124" i="6" l="1"/>
  <c r="Q120" i="6"/>
  <c r="Q126" i="6"/>
  <c r="Q125" i="6"/>
  <c r="Q99" i="6"/>
  <c r="Q100" i="6" s="1"/>
  <c r="P120" i="6"/>
  <c r="K311" i="6"/>
  <c r="Q128" i="1"/>
  <c r="P118" i="6"/>
  <c r="P99" i="6"/>
  <c r="F263" i="6" s="1"/>
  <c r="M311" i="6"/>
  <c r="S120" i="6"/>
  <c r="S118" i="6"/>
  <c r="S119" i="6"/>
  <c r="S125" i="6"/>
  <c r="S121" i="6"/>
  <c r="S126" i="6"/>
  <c r="S124" i="6"/>
  <c r="M170" i="6"/>
  <c r="M171" i="6"/>
  <c r="L201" i="1"/>
  <c r="O100" i="6"/>
  <c r="M161" i="6"/>
  <c r="L192" i="1"/>
  <c r="P127" i="6"/>
  <c r="R125" i="6"/>
  <c r="R126" i="6"/>
  <c r="R124" i="6"/>
  <c r="R120" i="6"/>
  <c r="R118" i="6"/>
  <c r="R99" i="6"/>
  <c r="R127" i="6" s="1"/>
  <c r="R119" i="6"/>
  <c r="R128" i="1"/>
  <c r="R121" i="6"/>
  <c r="P100" i="6"/>
  <c r="Q127" i="6"/>
  <c r="L164" i="6"/>
  <c r="M164" i="6" s="1"/>
  <c r="M160" i="6"/>
  <c r="L191" i="1"/>
  <c r="Q216" i="6"/>
  <c r="S216" i="6" s="1"/>
  <c r="Q217" i="6"/>
  <c r="S214" i="6"/>
  <c r="R245" i="1"/>
  <c r="S99" i="6" l="1"/>
  <c r="G263" i="6" s="1"/>
  <c r="R100" i="6"/>
  <c r="S100" i="6" l="1"/>
  <c r="S127" i="6"/>
  <c r="M307" i="5"/>
  <c r="L307" i="5"/>
  <c r="H307" i="5"/>
  <c r="G307" i="5"/>
  <c r="F307" i="5"/>
  <c r="B307" i="5"/>
  <c r="H306" i="5"/>
  <c r="M306" i="5" s="1"/>
  <c r="B306" i="5"/>
  <c r="F306" i="5" s="1"/>
  <c r="M305" i="5"/>
  <c r="L305" i="5"/>
  <c r="H305" i="5"/>
  <c r="G305" i="5"/>
  <c r="F305" i="5"/>
  <c r="B305" i="5"/>
  <c r="H304" i="5"/>
  <c r="M304" i="5" s="1"/>
  <c r="B304" i="5"/>
  <c r="F304" i="5" s="1"/>
  <c r="M303" i="5"/>
  <c r="L303" i="5"/>
  <c r="H303" i="5"/>
  <c r="G303" i="5"/>
  <c r="F303" i="5"/>
  <c r="B303" i="5"/>
  <c r="H302" i="5"/>
  <c r="M302" i="5" s="1"/>
  <c r="B302" i="5"/>
  <c r="F302" i="5" s="1"/>
  <c r="M301" i="5"/>
  <c r="L301" i="5"/>
  <c r="H301" i="5"/>
  <c r="G301" i="5"/>
  <c r="F301" i="5"/>
  <c r="B301" i="5"/>
  <c r="H300" i="5"/>
  <c r="M300" i="5" s="1"/>
  <c r="B300" i="5"/>
  <c r="F300" i="5" s="1"/>
  <c r="M296" i="5"/>
  <c r="L296" i="5"/>
  <c r="H296" i="5"/>
  <c r="G296" i="5"/>
  <c r="F296" i="5"/>
  <c r="B296" i="5"/>
  <c r="H295" i="5"/>
  <c r="M295" i="5" s="1"/>
  <c r="B295" i="5"/>
  <c r="F295" i="5" s="1"/>
  <c r="M294" i="5"/>
  <c r="L294" i="5"/>
  <c r="H294" i="5"/>
  <c r="G294" i="5"/>
  <c r="F294" i="5"/>
  <c r="B294" i="5"/>
  <c r="H293" i="5"/>
  <c r="M293" i="5" s="1"/>
  <c r="B293" i="5"/>
  <c r="F293" i="5" s="1"/>
  <c r="M292" i="5"/>
  <c r="L292" i="5"/>
  <c r="H292" i="5"/>
  <c r="G292" i="5"/>
  <c r="F292" i="5"/>
  <c r="B292" i="5"/>
  <c r="H291" i="5"/>
  <c r="M291" i="5" s="1"/>
  <c r="M290" i="5"/>
  <c r="L290" i="5"/>
  <c r="H290" i="5"/>
  <c r="G290" i="5"/>
  <c r="F290" i="5"/>
  <c r="B290" i="5"/>
  <c r="H289" i="5"/>
  <c r="M289" i="5" s="1"/>
  <c r="B289" i="5"/>
  <c r="F289" i="5" s="1"/>
  <c r="M285" i="5"/>
  <c r="L285" i="5"/>
  <c r="H285" i="5"/>
  <c r="G285" i="5"/>
  <c r="F285" i="5"/>
  <c r="B285" i="5"/>
  <c r="H284" i="5"/>
  <c r="M284" i="5" s="1"/>
  <c r="G284" i="5"/>
  <c r="F284" i="5"/>
  <c r="B284" i="5"/>
  <c r="M283" i="5"/>
  <c r="L283" i="5"/>
  <c r="H283" i="5"/>
  <c r="G283" i="5"/>
  <c r="F283" i="5"/>
  <c r="B283" i="5"/>
  <c r="H282" i="5"/>
  <c r="M282" i="5" s="1"/>
  <c r="B282" i="5"/>
  <c r="F282" i="5" s="1"/>
  <c r="M281" i="5"/>
  <c r="L281" i="5"/>
  <c r="H281" i="5"/>
  <c r="G281" i="5"/>
  <c r="F281" i="5"/>
  <c r="B281" i="5"/>
  <c r="M279" i="5"/>
  <c r="L279" i="5"/>
  <c r="H279" i="5"/>
  <c r="G279" i="5"/>
  <c r="F279" i="5"/>
  <c r="B279" i="5"/>
  <c r="H278" i="5"/>
  <c r="M278" i="5" s="1"/>
  <c r="B278" i="5"/>
  <c r="F278" i="5" s="1"/>
  <c r="M270" i="5"/>
  <c r="K270" i="5"/>
  <c r="I270" i="5"/>
  <c r="G270" i="5"/>
  <c r="E270" i="5"/>
  <c r="C270" i="5"/>
  <c r="M259" i="5"/>
  <c r="L259" i="5"/>
  <c r="K259" i="5"/>
  <c r="J259" i="5"/>
  <c r="I259" i="5"/>
  <c r="H259" i="5"/>
  <c r="G259" i="5"/>
  <c r="F259" i="5"/>
  <c r="E259" i="5"/>
  <c r="D259" i="5"/>
  <c r="C259" i="5"/>
  <c r="B259" i="5"/>
  <c r="L246" i="5"/>
  <c r="M245" i="5" s="1"/>
  <c r="J246" i="5"/>
  <c r="K245" i="5" s="1"/>
  <c r="H246" i="5"/>
  <c r="F246" i="5"/>
  <c r="D246" i="5"/>
  <c r="B246" i="5"/>
  <c r="I245" i="5"/>
  <c r="G245" i="5"/>
  <c r="E245" i="5"/>
  <c r="C245" i="5"/>
  <c r="M244" i="5"/>
  <c r="K244" i="5"/>
  <c r="I244" i="5"/>
  <c r="G244" i="5"/>
  <c r="E244" i="5"/>
  <c r="C244" i="5"/>
  <c r="M243" i="5"/>
  <c r="K243" i="5"/>
  <c r="I243" i="5"/>
  <c r="G243" i="5"/>
  <c r="E243" i="5"/>
  <c r="C243" i="5"/>
  <c r="S232" i="5"/>
  <c r="P232" i="5"/>
  <c r="M232" i="5"/>
  <c r="J232" i="5"/>
  <c r="G232" i="5"/>
  <c r="D232" i="5"/>
  <c r="S231" i="5"/>
  <c r="P231" i="5"/>
  <c r="M231" i="5"/>
  <c r="J231" i="5"/>
  <c r="G231" i="5"/>
  <c r="D231" i="5"/>
  <c r="S230" i="5"/>
  <c r="P230" i="5"/>
  <c r="M230" i="5"/>
  <c r="J230" i="5"/>
  <c r="G230" i="5"/>
  <c r="D230" i="5"/>
  <c r="S229" i="5"/>
  <c r="Q229" i="5"/>
  <c r="P229" i="5"/>
  <c r="N229" i="5"/>
  <c r="M229" i="5"/>
  <c r="K229" i="5"/>
  <c r="J229" i="5"/>
  <c r="H229" i="5"/>
  <c r="G229" i="5"/>
  <c r="E229" i="5"/>
  <c r="D229" i="5"/>
  <c r="B229" i="5"/>
  <c r="Q228" i="5"/>
  <c r="S228" i="5" s="1"/>
  <c r="N228" i="5"/>
  <c r="P228" i="5" s="1"/>
  <c r="K228" i="5"/>
  <c r="M228" i="5" s="1"/>
  <c r="H228" i="5"/>
  <c r="J228" i="5" s="1"/>
  <c r="G228" i="5"/>
  <c r="E228" i="5"/>
  <c r="D228" i="5"/>
  <c r="B228" i="5"/>
  <c r="S227" i="5"/>
  <c r="Q227" i="5"/>
  <c r="P227" i="5"/>
  <c r="N227" i="5"/>
  <c r="M227" i="5"/>
  <c r="K227" i="5"/>
  <c r="J227" i="5"/>
  <c r="H227" i="5"/>
  <c r="G227" i="5"/>
  <c r="E227" i="5"/>
  <c r="D227" i="5"/>
  <c r="B227" i="5"/>
  <c r="S226" i="5"/>
  <c r="Q226" i="5"/>
  <c r="P226" i="5"/>
  <c r="N226" i="5"/>
  <c r="M226" i="5"/>
  <c r="K226" i="5"/>
  <c r="J226" i="5"/>
  <c r="H226" i="5"/>
  <c r="G226" i="5"/>
  <c r="E226" i="5"/>
  <c r="D226" i="5"/>
  <c r="B226" i="5"/>
  <c r="S225" i="5"/>
  <c r="P225" i="5"/>
  <c r="M225" i="5"/>
  <c r="J225" i="5"/>
  <c r="G225" i="5"/>
  <c r="D225" i="5"/>
  <c r="S224" i="5"/>
  <c r="P224" i="5"/>
  <c r="M224" i="5"/>
  <c r="J224" i="5"/>
  <c r="G224" i="5"/>
  <c r="D224" i="5"/>
  <c r="S223" i="5"/>
  <c r="P223" i="5"/>
  <c r="M223" i="5"/>
  <c r="J223" i="5"/>
  <c r="G223" i="5"/>
  <c r="D223" i="5"/>
  <c r="S221" i="5"/>
  <c r="Q221" i="5"/>
  <c r="P221" i="5"/>
  <c r="N221" i="5"/>
  <c r="M221" i="5"/>
  <c r="K221" i="5"/>
  <c r="J221" i="5"/>
  <c r="H221" i="5"/>
  <c r="G221" i="5"/>
  <c r="E221" i="5"/>
  <c r="D221" i="5"/>
  <c r="B221" i="5"/>
  <c r="S220" i="5"/>
  <c r="Q220" i="5"/>
  <c r="P220" i="5"/>
  <c r="N220" i="5"/>
  <c r="M220" i="5"/>
  <c r="K220" i="5"/>
  <c r="J220" i="5"/>
  <c r="H220" i="5"/>
  <c r="G220" i="5"/>
  <c r="E220" i="5"/>
  <c r="D220" i="5"/>
  <c r="B220" i="5"/>
  <c r="S219" i="5"/>
  <c r="Q219" i="5"/>
  <c r="P219" i="5"/>
  <c r="N219" i="5"/>
  <c r="M219" i="5"/>
  <c r="K219" i="5"/>
  <c r="J219" i="5"/>
  <c r="H219" i="5"/>
  <c r="G219" i="5"/>
  <c r="E219" i="5"/>
  <c r="D219" i="5"/>
  <c r="B219" i="5"/>
  <c r="S218" i="5"/>
  <c r="Q218" i="5"/>
  <c r="P218" i="5"/>
  <c r="N218" i="5"/>
  <c r="M218" i="5"/>
  <c r="K218" i="5"/>
  <c r="J218" i="5"/>
  <c r="H218" i="5"/>
  <c r="G218" i="5"/>
  <c r="E218" i="5"/>
  <c r="D218" i="5"/>
  <c r="B218" i="5"/>
  <c r="S217" i="5"/>
  <c r="P217" i="5"/>
  <c r="M217" i="5"/>
  <c r="J217" i="5"/>
  <c r="G217" i="5"/>
  <c r="D217" i="5"/>
  <c r="S216" i="5"/>
  <c r="P216" i="5"/>
  <c r="M216" i="5"/>
  <c r="J216" i="5"/>
  <c r="G216" i="5"/>
  <c r="D216" i="5"/>
  <c r="S215" i="5"/>
  <c r="P215" i="5"/>
  <c r="M215" i="5"/>
  <c r="J215" i="5"/>
  <c r="G215" i="5"/>
  <c r="D215" i="5"/>
  <c r="S214" i="5"/>
  <c r="P214" i="5"/>
  <c r="M214" i="5"/>
  <c r="J214" i="5"/>
  <c r="G214" i="5"/>
  <c r="D214" i="5"/>
  <c r="M208" i="5"/>
  <c r="K208" i="5"/>
  <c r="I208" i="5"/>
  <c r="G208" i="5"/>
  <c r="E208" i="5"/>
  <c r="C208" i="5"/>
  <c r="M207" i="5"/>
  <c r="K207" i="5"/>
  <c r="I207" i="5"/>
  <c r="G207" i="5"/>
  <c r="E207" i="5"/>
  <c r="C207" i="5"/>
  <c r="M203" i="5"/>
  <c r="K203" i="5"/>
  <c r="I203" i="5"/>
  <c r="G203" i="5"/>
  <c r="E203" i="5"/>
  <c r="C203" i="5"/>
  <c r="M202" i="5"/>
  <c r="K202" i="5"/>
  <c r="I202" i="5"/>
  <c r="G202" i="5"/>
  <c r="E202" i="5"/>
  <c r="C202" i="5"/>
  <c r="M200" i="5"/>
  <c r="K200" i="5"/>
  <c r="I200" i="5"/>
  <c r="G200" i="5"/>
  <c r="E200" i="5"/>
  <c r="C200" i="5"/>
  <c r="M199" i="5"/>
  <c r="K199" i="5"/>
  <c r="I199" i="5"/>
  <c r="G199" i="5"/>
  <c r="E199" i="5"/>
  <c r="C199" i="5"/>
  <c r="M198" i="5"/>
  <c r="K198" i="5"/>
  <c r="I198" i="5"/>
  <c r="G198" i="5"/>
  <c r="E198" i="5"/>
  <c r="C198" i="5"/>
  <c r="M197" i="5"/>
  <c r="K197" i="5"/>
  <c r="I197" i="5"/>
  <c r="G197" i="5"/>
  <c r="E197" i="5"/>
  <c r="C197" i="5"/>
  <c r="K196" i="5"/>
  <c r="G196" i="5"/>
  <c r="E196" i="5"/>
  <c r="C196" i="5"/>
  <c r="M195" i="5"/>
  <c r="K195" i="5"/>
  <c r="I195" i="5"/>
  <c r="G195" i="5"/>
  <c r="E195" i="5"/>
  <c r="C195" i="5"/>
  <c r="M194" i="5"/>
  <c r="K194" i="5"/>
  <c r="I194" i="5"/>
  <c r="G194" i="5"/>
  <c r="E194" i="5"/>
  <c r="C194" i="5"/>
  <c r="M192" i="5"/>
  <c r="K192" i="5"/>
  <c r="I192" i="5"/>
  <c r="G192" i="5"/>
  <c r="E192" i="5"/>
  <c r="C192" i="5"/>
  <c r="M191" i="5"/>
  <c r="K191" i="5"/>
  <c r="I191" i="5"/>
  <c r="G191" i="5"/>
  <c r="E191" i="5"/>
  <c r="C191" i="5"/>
  <c r="M190" i="5"/>
  <c r="K190" i="5"/>
  <c r="I190" i="5"/>
  <c r="G190" i="5"/>
  <c r="E190" i="5"/>
  <c r="C190" i="5"/>
  <c r="M189" i="5"/>
  <c r="K189" i="5"/>
  <c r="I189" i="5"/>
  <c r="G189" i="5"/>
  <c r="E189" i="5"/>
  <c r="C189" i="5"/>
  <c r="M187" i="5"/>
  <c r="K187" i="5"/>
  <c r="I187" i="5"/>
  <c r="G187" i="5"/>
  <c r="E187" i="5"/>
  <c r="C187" i="5"/>
  <c r="M177" i="5"/>
  <c r="K177" i="5"/>
  <c r="I177" i="5"/>
  <c r="G177" i="5"/>
  <c r="E177" i="5"/>
  <c r="C177" i="5"/>
  <c r="M173" i="5"/>
  <c r="K173" i="5"/>
  <c r="I173" i="5"/>
  <c r="E173" i="5"/>
  <c r="C173" i="5"/>
  <c r="F172" i="5"/>
  <c r="F201" i="1" s="1"/>
  <c r="M171" i="5"/>
  <c r="K171" i="5"/>
  <c r="I171" i="5"/>
  <c r="G171" i="5"/>
  <c r="E171" i="5"/>
  <c r="C171" i="5"/>
  <c r="M169" i="5"/>
  <c r="K169" i="5"/>
  <c r="I169" i="5"/>
  <c r="G169" i="5"/>
  <c r="E169" i="5"/>
  <c r="C169" i="5"/>
  <c r="L166" i="5"/>
  <c r="J166" i="5"/>
  <c r="H166" i="5"/>
  <c r="F166" i="5"/>
  <c r="D166" i="5"/>
  <c r="B166" i="5"/>
  <c r="M165" i="5"/>
  <c r="K165" i="5"/>
  <c r="I165" i="5"/>
  <c r="C165" i="5"/>
  <c r="M164" i="5"/>
  <c r="K164" i="5"/>
  <c r="I164" i="5"/>
  <c r="G164" i="5"/>
  <c r="E164" i="5"/>
  <c r="C164" i="5"/>
  <c r="L154" i="5"/>
  <c r="M153" i="5" s="1"/>
  <c r="J154" i="5"/>
  <c r="K153" i="5" s="1"/>
  <c r="H154" i="5"/>
  <c r="I152" i="5" s="1"/>
  <c r="F154" i="5"/>
  <c r="G152" i="5" s="1"/>
  <c r="D154" i="5"/>
  <c r="E153" i="5" s="1"/>
  <c r="B154" i="5"/>
  <c r="C152" i="5" s="1"/>
  <c r="I153" i="5"/>
  <c r="C153" i="5"/>
  <c r="K152" i="5"/>
  <c r="M151" i="5"/>
  <c r="K151" i="5"/>
  <c r="I151" i="5"/>
  <c r="G151" i="5"/>
  <c r="E151" i="5"/>
  <c r="C151" i="5"/>
  <c r="L146" i="5"/>
  <c r="M145" i="5" s="1"/>
  <c r="J146" i="5"/>
  <c r="H146" i="5"/>
  <c r="I145" i="5" s="1"/>
  <c r="F146" i="5"/>
  <c r="G144" i="5" s="1"/>
  <c r="D146" i="5"/>
  <c r="E145" i="5" s="1"/>
  <c r="B146" i="5"/>
  <c r="C145" i="5" s="1"/>
  <c r="K145" i="5"/>
  <c r="G145" i="5"/>
  <c r="K144" i="5"/>
  <c r="C144" i="5"/>
  <c r="M143" i="5"/>
  <c r="K143" i="5"/>
  <c r="I143" i="5"/>
  <c r="G143" i="5"/>
  <c r="E143" i="5"/>
  <c r="C143" i="5"/>
  <c r="M142" i="5"/>
  <c r="K142" i="5"/>
  <c r="I142" i="5"/>
  <c r="G142" i="5"/>
  <c r="E142" i="5"/>
  <c r="C142" i="5"/>
  <c r="M141" i="5"/>
  <c r="K141" i="5"/>
  <c r="I141" i="5"/>
  <c r="G141" i="5"/>
  <c r="E141" i="5"/>
  <c r="C141" i="5"/>
  <c r="M140" i="5"/>
  <c r="K140" i="5"/>
  <c r="I140" i="5"/>
  <c r="G140" i="5"/>
  <c r="E140" i="5"/>
  <c r="C140" i="5"/>
  <c r="M139" i="5"/>
  <c r="K139" i="5"/>
  <c r="I139" i="5"/>
  <c r="G139" i="5"/>
  <c r="E139" i="5"/>
  <c r="C139" i="5"/>
  <c r="M138" i="5"/>
  <c r="K138" i="5"/>
  <c r="I138" i="5"/>
  <c r="G138" i="5"/>
  <c r="E138" i="5"/>
  <c r="C138" i="5"/>
  <c r="M137" i="5"/>
  <c r="K137" i="5"/>
  <c r="I137" i="5"/>
  <c r="G137" i="5"/>
  <c r="E137" i="5"/>
  <c r="C137" i="5"/>
  <c r="M135" i="5"/>
  <c r="K135" i="5"/>
  <c r="I135" i="5"/>
  <c r="G135" i="5"/>
  <c r="E135" i="5"/>
  <c r="C135" i="5"/>
  <c r="R128" i="5"/>
  <c r="Q128" i="5"/>
  <c r="O128" i="5"/>
  <c r="N128" i="5"/>
  <c r="L128" i="5"/>
  <c r="K128" i="5"/>
  <c r="I128" i="5"/>
  <c r="H128" i="5"/>
  <c r="F128" i="5"/>
  <c r="E128" i="5"/>
  <c r="C128" i="5"/>
  <c r="B128" i="5"/>
  <c r="R127" i="5"/>
  <c r="Q127" i="5"/>
  <c r="O127" i="5"/>
  <c r="N127" i="5"/>
  <c r="L127" i="5"/>
  <c r="K127" i="5"/>
  <c r="I127" i="5"/>
  <c r="H127" i="5"/>
  <c r="F127" i="5"/>
  <c r="E127" i="5"/>
  <c r="C127" i="5"/>
  <c r="B127" i="5"/>
  <c r="R126" i="5"/>
  <c r="Q126" i="5"/>
  <c r="O126" i="5"/>
  <c r="N126" i="5"/>
  <c r="L126" i="5"/>
  <c r="K126" i="5"/>
  <c r="I126" i="5"/>
  <c r="H126" i="5"/>
  <c r="F126" i="5"/>
  <c r="E126" i="5"/>
  <c r="C126" i="5"/>
  <c r="B126" i="5"/>
  <c r="R125" i="5"/>
  <c r="Q125" i="5"/>
  <c r="O125" i="5"/>
  <c r="N125" i="5"/>
  <c r="L125" i="5"/>
  <c r="K125" i="5"/>
  <c r="I125" i="5"/>
  <c r="H125" i="5"/>
  <c r="F125" i="5"/>
  <c r="E125" i="5"/>
  <c r="C125" i="5"/>
  <c r="B125" i="5"/>
  <c r="R122" i="5"/>
  <c r="Q122" i="5"/>
  <c r="O122" i="5"/>
  <c r="N122" i="5"/>
  <c r="L122" i="5"/>
  <c r="K122" i="5"/>
  <c r="I122" i="5"/>
  <c r="H122" i="5"/>
  <c r="F122" i="5"/>
  <c r="E122" i="5"/>
  <c r="C122" i="5"/>
  <c r="B122" i="5"/>
  <c r="R121" i="5"/>
  <c r="Q121" i="5"/>
  <c r="O121" i="5"/>
  <c r="N121" i="5"/>
  <c r="L121" i="5"/>
  <c r="K121" i="5"/>
  <c r="I121" i="5"/>
  <c r="H121" i="5"/>
  <c r="F121" i="5"/>
  <c r="E121" i="5"/>
  <c r="C121" i="5"/>
  <c r="B121" i="5"/>
  <c r="R120" i="5"/>
  <c r="Q120" i="5"/>
  <c r="O120" i="5"/>
  <c r="N120" i="5"/>
  <c r="L120" i="5"/>
  <c r="K120" i="5"/>
  <c r="I120" i="5"/>
  <c r="H120" i="5"/>
  <c r="F120" i="5"/>
  <c r="E120" i="5"/>
  <c r="C120" i="5"/>
  <c r="B120" i="5"/>
  <c r="S116" i="5"/>
  <c r="P116" i="5"/>
  <c r="M116" i="5"/>
  <c r="J116" i="5"/>
  <c r="G116" i="5"/>
  <c r="D116" i="5"/>
  <c r="S115" i="5"/>
  <c r="P115" i="5"/>
  <c r="M115" i="5"/>
  <c r="J115" i="5"/>
  <c r="G115" i="5"/>
  <c r="D115" i="5"/>
  <c r="S114" i="5"/>
  <c r="P114" i="5"/>
  <c r="M114" i="5"/>
  <c r="J114" i="5"/>
  <c r="G114" i="5"/>
  <c r="D114" i="5"/>
  <c r="S113" i="5"/>
  <c r="P113" i="5"/>
  <c r="M113" i="5"/>
  <c r="J113" i="5"/>
  <c r="G113" i="5"/>
  <c r="D113" i="5"/>
  <c r="S112" i="5"/>
  <c r="P112" i="5"/>
  <c r="M112" i="5"/>
  <c r="J112" i="5"/>
  <c r="G112" i="5"/>
  <c r="D112" i="5"/>
  <c r="S111" i="5"/>
  <c r="P111" i="5"/>
  <c r="M111" i="5"/>
  <c r="J111" i="5"/>
  <c r="G111" i="5"/>
  <c r="D111" i="5"/>
  <c r="R110" i="5"/>
  <c r="R123" i="5" s="1"/>
  <c r="Q110" i="5"/>
  <c r="Q124" i="5" s="1"/>
  <c r="O110" i="5"/>
  <c r="O124" i="5" s="1"/>
  <c r="N110" i="5"/>
  <c r="N123" i="5" s="1"/>
  <c r="L110" i="5"/>
  <c r="L124" i="5" s="1"/>
  <c r="K110" i="5"/>
  <c r="K123" i="5" s="1"/>
  <c r="I110" i="5"/>
  <c r="I124" i="5" s="1"/>
  <c r="H110" i="5"/>
  <c r="H124" i="5" s="1"/>
  <c r="F110" i="5"/>
  <c r="F123" i="5" s="1"/>
  <c r="E110" i="5"/>
  <c r="E124" i="5" s="1"/>
  <c r="C110" i="5"/>
  <c r="C123" i="5" s="1"/>
  <c r="B110" i="5"/>
  <c r="B123" i="5" s="1"/>
  <c r="S109" i="5"/>
  <c r="P109" i="5"/>
  <c r="M109" i="5"/>
  <c r="M125" i="5" s="1"/>
  <c r="J109" i="5"/>
  <c r="G109" i="5"/>
  <c r="D109" i="5"/>
  <c r="S108" i="5"/>
  <c r="P108" i="5"/>
  <c r="M108" i="5"/>
  <c r="J108" i="5"/>
  <c r="G108" i="5"/>
  <c r="D108" i="5"/>
  <c r="S107" i="5"/>
  <c r="P107" i="5"/>
  <c r="M107" i="5"/>
  <c r="J107" i="5"/>
  <c r="G107" i="5"/>
  <c r="D107" i="5"/>
  <c r="R101" i="5"/>
  <c r="Q101" i="5"/>
  <c r="Q102" i="5" s="1"/>
  <c r="O101" i="5"/>
  <c r="O129" i="5" s="1"/>
  <c r="N101" i="5"/>
  <c r="L101" i="5"/>
  <c r="K101" i="5"/>
  <c r="K102" i="5" s="1"/>
  <c r="I101" i="5"/>
  <c r="I102" i="5" s="1"/>
  <c r="H101" i="5"/>
  <c r="F101" i="5"/>
  <c r="E101" i="5"/>
  <c r="E129" i="5" s="1"/>
  <c r="C101" i="5"/>
  <c r="C102" i="5" s="1"/>
  <c r="B101" i="5"/>
  <c r="B129" i="5" s="1"/>
  <c r="S100" i="5"/>
  <c r="P100" i="5"/>
  <c r="M100" i="5"/>
  <c r="J100" i="5"/>
  <c r="G100" i="5"/>
  <c r="D100" i="5"/>
  <c r="S99" i="5"/>
  <c r="M313" i="5" s="1"/>
  <c r="P99" i="5"/>
  <c r="M99" i="5"/>
  <c r="I313" i="5" s="1"/>
  <c r="J99" i="5"/>
  <c r="G99" i="5"/>
  <c r="E313" i="5" s="1"/>
  <c r="D99" i="5"/>
  <c r="S93" i="5"/>
  <c r="R93" i="5"/>
  <c r="Q93" i="5"/>
  <c r="P93" i="5"/>
  <c r="O93" i="5"/>
  <c r="N93" i="5"/>
  <c r="M93" i="5"/>
  <c r="L93" i="5"/>
  <c r="K93" i="5"/>
  <c r="G93" i="5"/>
  <c r="F93" i="5"/>
  <c r="E93" i="5"/>
  <c r="D93" i="5"/>
  <c r="C93" i="5"/>
  <c r="B93" i="5"/>
  <c r="J87" i="5"/>
  <c r="I87" i="5"/>
  <c r="H280" i="5" s="1"/>
  <c r="M280" i="5" s="1"/>
  <c r="H87" i="5"/>
  <c r="B280" i="5" s="1"/>
  <c r="M77" i="5"/>
  <c r="L77" i="5"/>
  <c r="K77" i="5"/>
  <c r="J77" i="5"/>
  <c r="I77" i="5"/>
  <c r="H77" i="5"/>
  <c r="G77" i="5"/>
  <c r="F77" i="5"/>
  <c r="E77" i="5"/>
  <c r="D77" i="5"/>
  <c r="C77" i="5"/>
  <c r="B77" i="5"/>
  <c r="M76" i="5"/>
  <c r="L76" i="5"/>
  <c r="K76" i="5"/>
  <c r="J76" i="5"/>
  <c r="I76" i="5"/>
  <c r="H76" i="5"/>
  <c r="G76" i="5"/>
  <c r="F76" i="5"/>
  <c r="E76" i="5"/>
  <c r="D76" i="5"/>
  <c r="C76" i="5"/>
  <c r="B76" i="5"/>
  <c r="S71" i="5"/>
  <c r="R71" i="5"/>
  <c r="K154" i="5" s="1"/>
  <c r="Q71" i="5"/>
  <c r="P71" i="5"/>
  <c r="O71" i="5"/>
  <c r="N71" i="5"/>
  <c r="C154" i="5" s="1"/>
  <c r="M71" i="5"/>
  <c r="L71" i="5"/>
  <c r="K71" i="5"/>
  <c r="J71" i="5"/>
  <c r="I71" i="5"/>
  <c r="H71" i="5"/>
  <c r="G71" i="5"/>
  <c r="F71" i="5"/>
  <c r="E71" i="5"/>
  <c r="D71" i="5"/>
  <c r="C71" i="5"/>
  <c r="B71" i="5"/>
  <c r="S70" i="5"/>
  <c r="R70" i="5"/>
  <c r="Q70" i="5"/>
  <c r="P70" i="5"/>
  <c r="G146" i="5" s="1"/>
  <c r="O70" i="5"/>
  <c r="N70" i="5"/>
  <c r="M70" i="5"/>
  <c r="L70" i="5"/>
  <c r="K70" i="5"/>
  <c r="J70" i="5"/>
  <c r="I70" i="5"/>
  <c r="H70" i="5"/>
  <c r="G70" i="5"/>
  <c r="F70" i="5"/>
  <c r="E70" i="5"/>
  <c r="D70" i="5"/>
  <c r="C70" i="5"/>
  <c r="B70" i="5"/>
  <c r="S65" i="5"/>
  <c r="R65" i="5"/>
  <c r="Q65" i="5"/>
  <c r="P65" i="5"/>
  <c r="O65" i="5"/>
  <c r="N65" i="5"/>
  <c r="S64" i="5"/>
  <c r="R64" i="5"/>
  <c r="Q64" i="5"/>
  <c r="P64" i="5"/>
  <c r="O64" i="5"/>
  <c r="N64" i="5"/>
  <c r="S53" i="5"/>
  <c r="R53" i="5"/>
  <c r="Q53" i="5"/>
  <c r="P53" i="5"/>
  <c r="O53" i="5"/>
  <c r="N53" i="5"/>
  <c r="S52" i="5"/>
  <c r="M201" i="5" s="1"/>
  <c r="R52" i="5"/>
  <c r="K201" i="5" s="1"/>
  <c r="Q52" i="5"/>
  <c r="I201" i="5" s="1"/>
  <c r="P52" i="5"/>
  <c r="G201" i="5" s="1"/>
  <c r="O52" i="5"/>
  <c r="E201" i="5" s="1"/>
  <c r="N52" i="5"/>
  <c r="C201" i="5" s="1"/>
  <c r="J40" i="5"/>
  <c r="S101" i="5" l="1"/>
  <c r="E144" i="5"/>
  <c r="I146" i="5"/>
  <c r="E154" i="5"/>
  <c r="S110" i="5"/>
  <c r="I144" i="5"/>
  <c r="G110" i="5"/>
  <c r="G123" i="5" s="1"/>
  <c r="C178" i="5"/>
  <c r="R76" i="5"/>
  <c r="K146" i="5"/>
  <c r="M152" i="5"/>
  <c r="G154" i="5"/>
  <c r="G126" i="5"/>
  <c r="S126" i="5"/>
  <c r="M127" i="5"/>
  <c r="G128" i="5"/>
  <c r="S128" i="5"/>
  <c r="E152" i="5"/>
  <c r="G122" i="5"/>
  <c r="O76" i="5"/>
  <c r="E146" i="5"/>
  <c r="M146" i="5"/>
  <c r="I163" i="5"/>
  <c r="I154" i="5"/>
  <c r="J101" i="5"/>
  <c r="D265" i="5" s="1"/>
  <c r="L196" i="5"/>
  <c r="M196" i="5" s="1"/>
  <c r="L282" i="5"/>
  <c r="H93" i="5"/>
  <c r="E102" i="5"/>
  <c r="M121" i="5"/>
  <c r="S122" i="5"/>
  <c r="G125" i="5"/>
  <c r="S125" i="5"/>
  <c r="M126" i="5"/>
  <c r="G127" i="5"/>
  <c r="S127" i="5"/>
  <c r="M128" i="5"/>
  <c r="I123" i="5"/>
  <c r="M144" i="5"/>
  <c r="C146" i="5"/>
  <c r="K175" i="5"/>
  <c r="K178" i="5"/>
  <c r="G278" i="5"/>
  <c r="L284" i="5"/>
  <c r="G289" i="5"/>
  <c r="L293" i="5"/>
  <c r="G295" i="5"/>
  <c r="G178" i="5"/>
  <c r="B291" i="5"/>
  <c r="J116" i="1"/>
  <c r="J122" i="1" s="1"/>
  <c r="J93" i="5"/>
  <c r="J110" i="5"/>
  <c r="J124" i="5" s="1"/>
  <c r="J125" i="5"/>
  <c r="S120" i="5"/>
  <c r="Q123" i="5"/>
  <c r="I129" i="5"/>
  <c r="E163" i="5"/>
  <c r="M167" i="5"/>
  <c r="M154" i="5"/>
  <c r="M101" i="5"/>
  <c r="O102" i="5"/>
  <c r="M120" i="5"/>
  <c r="G121" i="5"/>
  <c r="S121" i="5"/>
  <c r="K124" i="5"/>
  <c r="Q129" i="5"/>
  <c r="G153" i="5"/>
  <c r="G173" i="5"/>
  <c r="G174" i="5"/>
  <c r="L278" i="5"/>
  <c r="L289" i="5"/>
  <c r="L291" i="5"/>
  <c r="G293" i="5"/>
  <c r="D125" i="5"/>
  <c r="P125" i="5"/>
  <c r="J126" i="5"/>
  <c r="J128" i="5"/>
  <c r="E123" i="5"/>
  <c r="C175" i="5"/>
  <c r="L300" i="5"/>
  <c r="G302" i="5"/>
  <c r="L304" i="5"/>
  <c r="G300" i="5"/>
  <c r="L302" i="5"/>
  <c r="G304" i="5"/>
  <c r="L306" i="5"/>
  <c r="G306" i="5"/>
  <c r="L295" i="5"/>
  <c r="K136" i="5"/>
  <c r="K176" i="5"/>
  <c r="K204" i="5"/>
  <c r="K205" i="5"/>
  <c r="K206" i="5"/>
  <c r="F291" i="5"/>
  <c r="G291" i="5"/>
  <c r="E265" i="5"/>
  <c r="M129" i="5"/>
  <c r="M102" i="5"/>
  <c r="F280" i="5"/>
  <c r="G280" i="5"/>
  <c r="G265" i="5"/>
  <c r="S102" i="5"/>
  <c r="E206" i="5"/>
  <c r="E204" i="5"/>
  <c r="E205" i="5"/>
  <c r="E176" i="5"/>
  <c r="E136" i="5"/>
  <c r="S123" i="5"/>
  <c r="S124" i="5"/>
  <c r="S129" i="5"/>
  <c r="M175" i="5"/>
  <c r="M178" i="5"/>
  <c r="M174" i="5"/>
  <c r="Q77" i="5"/>
  <c r="F129" i="5"/>
  <c r="F102" i="5"/>
  <c r="N129" i="5"/>
  <c r="N102" i="5"/>
  <c r="M110" i="5"/>
  <c r="M123" i="5" s="1"/>
  <c r="D127" i="5"/>
  <c r="P127" i="5"/>
  <c r="C124" i="5"/>
  <c r="M163" i="5"/>
  <c r="E167" i="5"/>
  <c r="C163" i="5"/>
  <c r="C167" i="5"/>
  <c r="K163" i="5"/>
  <c r="K167" i="5"/>
  <c r="P76" i="5"/>
  <c r="N77" i="5"/>
  <c r="R77" i="5"/>
  <c r="I93" i="5"/>
  <c r="G101" i="5"/>
  <c r="D120" i="5"/>
  <c r="P120" i="5"/>
  <c r="J121" i="5"/>
  <c r="D122" i="5"/>
  <c r="P122" i="5"/>
  <c r="M122" i="5"/>
  <c r="O123" i="5"/>
  <c r="C129" i="5"/>
  <c r="K129" i="5"/>
  <c r="I167" i="5"/>
  <c r="K174" i="5"/>
  <c r="H196" i="5"/>
  <c r="I196" i="5" s="1"/>
  <c r="L280" i="5"/>
  <c r="G282" i="5"/>
  <c r="C313" i="5"/>
  <c r="E175" i="5"/>
  <c r="E178" i="5"/>
  <c r="S76" i="5"/>
  <c r="R129" i="5"/>
  <c r="R102" i="5"/>
  <c r="I178" i="5"/>
  <c r="I174" i="5"/>
  <c r="I175" i="5"/>
  <c r="Q76" i="5"/>
  <c r="O77" i="5"/>
  <c r="S77" i="5"/>
  <c r="J102" i="5"/>
  <c r="D101" i="5"/>
  <c r="B265" i="5" s="1"/>
  <c r="H129" i="5"/>
  <c r="H102" i="5"/>
  <c r="L129" i="5"/>
  <c r="L102" i="5"/>
  <c r="P101" i="5"/>
  <c r="F265" i="5" s="1"/>
  <c r="B102" i="5"/>
  <c r="D126" i="5"/>
  <c r="P126" i="5"/>
  <c r="J127" i="5"/>
  <c r="D128" i="5"/>
  <c r="P128" i="5"/>
  <c r="J129" i="5"/>
  <c r="G120" i="5"/>
  <c r="G313" i="5"/>
  <c r="E174" i="5"/>
  <c r="G167" i="5"/>
  <c r="G163" i="5"/>
  <c r="N76" i="5"/>
  <c r="P77" i="5"/>
  <c r="J123" i="5"/>
  <c r="D121" i="5"/>
  <c r="P121" i="5"/>
  <c r="J122" i="5"/>
  <c r="C174" i="5"/>
  <c r="G175" i="5"/>
  <c r="K313" i="5"/>
  <c r="D110" i="5"/>
  <c r="D123" i="5" s="1"/>
  <c r="P110" i="5"/>
  <c r="P123" i="5" s="1"/>
  <c r="J120" i="5"/>
  <c r="H123" i="5"/>
  <c r="L123" i="5"/>
  <c r="B124" i="5"/>
  <c r="F124" i="5"/>
  <c r="N124" i="5"/>
  <c r="R124" i="5"/>
  <c r="D124" i="5" l="1"/>
  <c r="G124" i="5"/>
  <c r="P124" i="5"/>
  <c r="C265" i="5"/>
  <c r="G102" i="5"/>
  <c r="G136" i="5"/>
  <c r="G206" i="5"/>
  <c r="G176" i="5"/>
  <c r="G204" i="5"/>
  <c r="G205" i="5"/>
  <c r="P129" i="5"/>
  <c r="G264" i="5"/>
  <c r="M172" i="5"/>
  <c r="M166" i="5"/>
  <c r="M170" i="5"/>
  <c r="M168" i="5"/>
  <c r="M162" i="5"/>
  <c r="P102" i="5"/>
  <c r="D129" i="5"/>
  <c r="E264" i="5"/>
  <c r="I172" i="5"/>
  <c r="I166" i="5"/>
  <c r="I170" i="5"/>
  <c r="I168" i="5"/>
  <c r="I162" i="5"/>
  <c r="G162" i="5"/>
  <c r="G170" i="5"/>
  <c r="G168" i="5"/>
  <c r="G165" i="5"/>
  <c r="G172" i="5"/>
  <c r="D264" i="5"/>
  <c r="G166" i="5"/>
  <c r="C264" i="5"/>
  <c r="E168" i="5"/>
  <c r="E166" i="5"/>
  <c r="E162" i="5"/>
  <c r="E172" i="5"/>
  <c r="E170" i="5"/>
  <c r="E165" i="5"/>
  <c r="M206" i="5"/>
  <c r="M204" i="5"/>
  <c r="M205" i="5"/>
  <c r="M176" i="5"/>
  <c r="M136" i="5"/>
  <c r="K170" i="5"/>
  <c r="K168" i="5"/>
  <c r="K162" i="5"/>
  <c r="F264" i="5"/>
  <c r="K166" i="5"/>
  <c r="K172" i="5"/>
  <c r="G129" i="5"/>
  <c r="C136" i="5"/>
  <c r="C205" i="5"/>
  <c r="C206" i="5"/>
  <c r="C176" i="5"/>
  <c r="C204" i="5"/>
  <c r="I205" i="5"/>
  <c r="I176" i="5"/>
  <c r="I206" i="5"/>
  <c r="I204" i="5"/>
  <c r="I136" i="5"/>
  <c r="C172" i="5"/>
  <c r="C170" i="5"/>
  <c r="C168" i="5"/>
  <c r="C162" i="5"/>
  <c r="B264" i="5"/>
  <c r="C166" i="5"/>
  <c r="M124" i="5"/>
  <c r="D102" i="5"/>
  <c r="M304" i="4" l="1"/>
  <c r="L304" i="4"/>
  <c r="H304" i="4"/>
  <c r="G304" i="4"/>
  <c r="F304" i="4"/>
  <c r="B304" i="4"/>
  <c r="M303" i="4"/>
  <c r="L303" i="4"/>
  <c r="H303" i="4"/>
  <c r="G303" i="4"/>
  <c r="F303" i="4"/>
  <c r="B303" i="4"/>
  <c r="M302" i="4"/>
  <c r="L302" i="4"/>
  <c r="H302" i="4"/>
  <c r="G302" i="4"/>
  <c r="F302" i="4"/>
  <c r="B302" i="4"/>
  <c r="M301" i="4"/>
  <c r="L301" i="4"/>
  <c r="H301" i="4"/>
  <c r="G301" i="4"/>
  <c r="F301" i="4"/>
  <c r="B301" i="4"/>
  <c r="H300" i="4"/>
  <c r="L300" i="4" s="1"/>
  <c r="B300" i="4"/>
  <c r="G300" i="4" s="1"/>
  <c r="H299" i="4"/>
  <c r="M299" i="4" s="1"/>
  <c r="B299" i="4"/>
  <c r="M298" i="4"/>
  <c r="L298" i="4"/>
  <c r="H298" i="4"/>
  <c r="G298" i="4"/>
  <c r="F298" i="4"/>
  <c r="B298" i="4"/>
  <c r="H297" i="4"/>
  <c r="M297" i="4" s="1"/>
  <c r="B297" i="4"/>
  <c r="M293" i="4"/>
  <c r="L293" i="4"/>
  <c r="H293" i="4"/>
  <c r="G293" i="4"/>
  <c r="F293" i="4"/>
  <c r="B293" i="4"/>
  <c r="M292" i="4"/>
  <c r="L292" i="4"/>
  <c r="H292" i="4"/>
  <c r="G292" i="4"/>
  <c r="F292" i="4"/>
  <c r="B292" i="4"/>
  <c r="M291" i="4"/>
  <c r="L291" i="4"/>
  <c r="H291" i="4"/>
  <c r="G291" i="4"/>
  <c r="F291" i="4"/>
  <c r="B291" i="4"/>
  <c r="M290" i="4"/>
  <c r="L290" i="4"/>
  <c r="H290" i="4"/>
  <c r="G290" i="4"/>
  <c r="F290" i="4"/>
  <c r="B290" i="4"/>
  <c r="H289" i="4"/>
  <c r="L289" i="4" s="1"/>
  <c r="B289" i="4"/>
  <c r="G289" i="4" s="1"/>
  <c r="H288" i="4"/>
  <c r="M288" i="4" s="1"/>
  <c r="B288" i="4"/>
  <c r="M287" i="4"/>
  <c r="L287" i="4"/>
  <c r="H287" i="4"/>
  <c r="G287" i="4"/>
  <c r="F287" i="4"/>
  <c r="B287" i="4"/>
  <c r="H286" i="4"/>
  <c r="M286" i="4" s="1"/>
  <c r="B286" i="4"/>
  <c r="M282" i="4"/>
  <c r="L282" i="4"/>
  <c r="H282" i="4"/>
  <c r="G282" i="4"/>
  <c r="F282" i="4"/>
  <c r="B282" i="4"/>
  <c r="M281" i="4"/>
  <c r="L281" i="4"/>
  <c r="H281" i="4"/>
  <c r="G281" i="4"/>
  <c r="F281" i="4"/>
  <c r="B281" i="4"/>
  <c r="M280" i="4"/>
  <c r="L280" i="4"/>
  <c r="H280" i="4"/>
  <c r="G280" i="4"/>
  <c r="F280" i="4"/>
  <c r="B280" i="4"/>
  <c r="M279" i="4"/>
  <c r="L279" i="4"/>
  <c r="H279" i="4"/>
  <c r="G279" i="4"/>
  <c r="F279" i="4"/>
  <c r="B279" i="4"/>
  <c r="H278" i="4"/>
  <c r="L278" i="4" s="1"/>
  <c r="B278" i="4"/>
  <c r="G278" i="4" s="1"/>
  <c r="H277" i="4"/>
  <c r="M277" i="4" s="1"/>
  <c r="B277" i="4"/>
  <c r="M276" i="4"/>
  <c r="L276" i="4"/>
  <c r="H276" i="4"/>
  <c r="G276" i="4"/>
  <c r="F276" i="4"/>
  <c r="B276" i="4"/>
  <c r="H275" i="4"/>
  <c r="M275" i="4" s="1"/>
  <c r="B275" i="4"/>
  <c r="M267" i="4"/>
  <c r="K267" i="4"/>
  <c r="I267" i="4"/>
  <c r="G267" i="4"/>
  <c r="E267" i="4"/>
  <c r="C267" i="4"/>
  <c r="M256" i="4"/>
  <c r="L256" i="4"/>
  <c r="K256" i="4"/>
  <c r="J256" i="4"/>
  <c r="I256" i="4"/>
  <c r="H256" i="4"/>
  <c r="G256" i="4"/>
  <c r="F256" i="4"/>
  <c r="E256" i="4"/>
  <c r="D256" i="4"/>
  <c r="C256" i="4"/>
  <c r="B256" i="4"/>
  <c r="L243" i="4"/>
  <c r="J243" i="4"/>
  <c r="K242" i="4" s="1"/>
  <c r="H243" i="4"/>
  <c r="I242" i="4" s="1"/>
  <c r="F243" i="4"/>
  <c r="G242" i="4" s="1"/>
  <c r="D243" i="4"/>
  <c r="B243" i="4"/>
  <c r="C242" i="4" s="1"/>
  <c r="M242" i="4"/>
  <c r="E242" i="4"/>
  <c r="M241" i="4"/>
  <c r="I241" i="4"/>
  <c r="E241" i="4"/>
  <c r="C241" i="4"/>
  <c r="M240" i="4"/>
  <c r="K240" i="4"/>
  <c r="I240" i="4"/>
  <c r="G240" i="4"/>
  <c r="E240" i="4"/>
  <c r="C240" i="4"/>
  <c r="S229" i="4"/>
  <c r="P229" i="4"/>
  <c r="M229" i="4"/>
  <c r="J229" i="4"/>
  <c r="G229" i="4"/>
  <c r="D229" i="4"/>
  <c r="S228" i="4"/>
  <c r="P228" i="4"/>
  <c r="M228" i="4"/>
  <c r="J228" i="4"/>
  <c r="G228" i="4"/>
  <c r="D228" i="4"/>
  <c r="S227" i="4"/>
  <c r="P227" i="4"/>
  <c r="M227" i="4"/>
  <c r="J227" i="4"/>
  <c r="G227" i="4"/>
  <c r="D227" i="4"/>
  <c r="S226" i="4"/>
  <c r="Q226" i="4"/>
  <c r="P226" i="4"/>
  <c r="N226" i="4"/>
  <c r="M226" i="4"/>
  <c r="K226" i="4"/>
  <c r="J226" i="4"/>
  <c r="H226" i="4"/>
  <c r="G226" i="4"/>
  <c r="E226" i="4"/>
  <c r="D226" i="4"/>
  <c r="B226" i="4"/>
  <c r="S225" i="4"/>
  <c r="Q225" i="4"/>
  <c r="P225" i="4"/>
  <c r="N225" i="4"/>
  <c r="M225" i="4"/>
  <c r="K225" i="4"/>
  <c r="J225" i="4"/>
  <c r="H225" i="4"/>
  <c r="G225" i="4"/>
  <c r="E225" i="4"/>
  <c r="D225" i="4"/>
  <c r="B225" i="4"/>
  <c r="S224" i="4"/>
  <c r="Q224" i="4"/>
  <c r="P224" i="4"/>
  <c r="N224" i="4"/>
  <c r="M224" i="4"/>
  <c r="K224" i="4"/>
  <c r="J224" i="4"/>
  <c r="H224" i="4"/>
  <c r="G224" i="4"/>
  <c r="E224" i="4"/>
  <c r="D224" i="4"/>
  <c r="B224" i="4"/>
  <c r="S223" i="4"/>
  <c r="Q223" i="4"/>
  <c r="P223" i="4"/>
  <c r="N223" i="4"/>
  <c r="M223" i="4"/>
  <c r="K223" i="4"/>
  <c r="J223" i="4"/>
  <c r="H223" i="4"/>
  <c r="G223" i="4"/>
  <c r="E223" i="4"/>
  <c r="D223" i="4"/>
  <c r="B223" i="4"/>
  <c r="S222" i="4"/>
  <c r="P222" i="4"/>
  <c r="M222" i="4"/>
  <c r="J222" i="4"/>
  <c r="G222" i="4"/>
  <c r="D222" i="4"/>
  <c r="S221" i="4"/>
  <c r="P221" i="4"/>
  <c r="M221" i="4"/>
  <c r="J221" i="4"/>
  <c r="G221" i="4"/>
  <c r="D221" i="4"/>
  <c r="S220" i="4"/>
  <c r="P220" i="4"/>
  <c r="M220" i="4"/>
  <c r="J220" i="4"/>
  <c r="G220" i="4"/>
  <c r="D220" i="4"/>
  <c r="S219" i="4"/>
  <c r="P219" i="4"/>
  <c r="M219" i="4"/>
  <c r="J219" i="4"/>
  <c r="G219" i="4"/>
  <c r="D219" i="4"/>
  <c r="S218" i="4"/>
  <c r="Q218" i="4"/>
  <c r="P218" i="4"/>
  <c r="N218" i="4"/>
  <c r="M218" i="4"/>
  <c r="K218" i="4"/>
  <c r="J218" i="4"/>
  <c r="H218" i="4"/>
  <c r="G218" i="4"/>
  <c r="E218" i="4"/>
  <c r="D218" i="4"/>
  <c r="B218" i="4"/>
  <c r="S217" i="4"/>
  <c r="Q217" i="4"/>
  <c r="P217" i="4"/>
  <c r="N217" i="4"/>
  <c r="M217" i="4"/>
  <c r="K217" i="4"/>
  <c r="J217" i="4"/>
  <c r="H217" i="4"/>
  <c r="G217" i="4"/>
  <c r="E217" i="4"/>
  <c r="D217" i="4"/>
  <c r="B217" i="4"/>
  <c r="S216" i="4"/>
  <c r="Q216" i="4"/>
  <c r="P216" i="4"/>
  <c r="N216" i="4"/>
  <c r="M216" i="4"/>
  <c r="K216" i="4"/>
  <c r="J216" i="4"/>
  <c r="H216" i="4"/>
  <c r="G216" i="4"/>
  <c r="E216" i="4"/>
  <c r="D216" i="4"/>
  <c r="B216" i="4"/>
  <c r="S215" i="4"/>
  <c r="Q215" i="4"/>
  <c r="P215" i="4"/>
  <c r="N215" i="4"/>
  <c r="M215" i="4"/>
  <c r="K215" i="4"/>
  <c r="J215" i="4"/>
  <c r="H215" i="4"/>
  <c r="G215" i="4"/>
  <c r="E215" i="4"/>
  <c r="D215" i="4"/>
  <c r="B215" i="4"/>
  <c r="S214" i="4"/>
  <c r="P214" i="4"/>
  <c r="M214" i="4"/>
  <c r="J214" i="4"/>
  <c r="G214" i="4"/>
  <c r="D214" i="4"/>
  <c r="S213" i="4"/>
  <c r="P213" i="4"/>
  <c r="M213" i="4"/>
  <c r="J213" i="4"/>
  <c r="G213" i="4"/>
  <c r="D213" i="4"/>
  <c r="S212" i="4"/>
  <c r="P212" i="4"/>
  <c r="M212" i="4"/>
  <c r="J212" i="4"/>
  <c r="G212" i="4"/>
  <c r="D212" i="4"/>
  <c r="S211" i="4"/>
  <c r="P211" i="4"/>
  <c r="M211" i="4"/>
  <c r="J211" i="4"/>
  <c r="G211" i="4"/>
  <c r="D211" i="4"/>
  <c r="M205" i="4"/>
  <c r="K205" i="4"/>
  <c r="I205" i="4"/>
  <c r="G205" i="4"/>
  <c r="E205" i="4"/>
  <c r="C205" i="4"/>
  <c r="M204" i="4"/>
  <c r="K204" i="4"/>
  <c r="I204" i="4"/>
  <c r="G204" i="4"/>
  <c r="E204" i="4"/>
  <c r="C204" i="4"/>
  <c r="M200" i="4"/>
  <c r="K200" i="4"/>
  <c r="I200" i="4"/>
  <c r="G200" i="4"/>
  <c r="E200" i="4"/>
  <c r="C200" i="4"/>
  <c r="M199" i="4"/>
  <c r="K199" i="4"/>
  <c r="I199" i="4"/>
  <c r="G199" i="4"/>
  <c r="E199" i="4"/>
  <c r="C199" i="4"/>
  <c r="M197" i="4"/>
  <c r="K197" i="4"/>
  <c r="I197" i="4"/>
  <c r="G197" i="4"/>
  <c r="E197" i="4"/>
  <c r="C197" i="4"/>
  <c r="M196" i="4"/>
  <c r="K196" i="4"/>
  <c r="I196" i="4"/>
  <c r="G196" i="4"/>
  <c r="E196" i="4"/>
  <c r="C196" i="4"/>
  <c r="M195" i="4"/>
  <c r="K195" i="4"/>
  <c r="I195" i="4"/>
  <c r="G195" i="4"/>
  <c r="E195" i="4"/>
  <c r="C195" i="4"/>
  <c r="M194" i="4"/>
  <c r="K194" i="4"/>
  <c r="I194" i="4"/>
  <c r="G194" i="4"/>
  <c r="E194" i="4"/>
  <c r="C194" i="4"/>
  <c r="M193" i="4"/>
  <c r="K193" i="4"/>
  <c r="I193" i="4"/>
  <c r="G193" i="4"/>
  <c r="E193" i="4"/>
  <c r="C193" i="4"/>
  <c r="M192" i="4"/>
  <c r="K192" i="4"/>
  <c r="I192" i="4"/>
  <c r="G192" i="4"/>
  <c r="E192" i="4"/>
  <c r="C192" i="4"/>
  <c r="M191" i="4"/>
  <c r="K191" i="4"/>
  <c r="I191" i="4"/>
  <c r="G191" i="4"/>
  <c r="E191" i="4"/>
  <c r="C191" i="4"/>
  <c r="M189" i="4"/>
  <c r="K189" i="4"/>
  <c r="I189" i="4"/>
  <c r="G189" i="4"/>
  <c r="E189" i="4"/>
  <c r="C189" i="4"/>
  <c r="M188" i="4"/>
  <c r="K188" i="4"/>
  <c r="I188" i="4"/>
  <c r="G188" i="4"/>
  <c r="E188" i="4"/>
  <c r="C188" i="4"/>
  <c r="M187" i="4"/>
  <c r="K187" i="4"/>
  <c r="I187" i="4"/>
  <c r="G187" i="4"/>
  <c r="E187" i="4"/>
  <c r="C187" i="4"/>
  <c r="M186" i="4"/>
  <c r="K186" i="4"/>
  <c r="I186" i="4"/>
  <c r="G186" i="4"/>
  <c r="E186" i="4"/>
  <c r="C186" i="4"/>
  <c r="M184" i="4"/>
  <c r="K184" i="4"/>
  <c r="I184" i="4"/>
  <c r="G184" i="4"/>
  <c r="E184" i="4"/>
  <c r="C184" i="4"/>
  <c r="M174" i="4"/>
  <c r="K174" i="4"/>
  <c r="I174" i="4"/>
  <c r="G174" i="4"/>
  <c r="E174" i="4"/>
  <c r="C174" i="4"/>
  <c r="M170" i="4"/>
  <c r="K170" i="4"/>
  <c r="I170" i="4"/>
  <c r="G170" i="4"/>
  <c r="E170" i="4"/>
  <c r="C170" i="4"/>
  <c r="M168" i="4"/>
  <c r="K168" i="4"/>
  <c r="I168" i="4"/>
  <c r="G168" i="4"/>
  <c r="E168" i="4"/>
  <c r="C168" i="4"/>
  <c r="M166" i="4"/>
  <c r="K166" i="4"/>
  <c r="I166" i="4"/>
  <c r="G166" i="4"/>
  <c r="E166" i="4"/>
  <c r="C166" i="4"/>
  <c r="L163" i="4"/>
  <c r="J163" i="4"/>
  <c r="H163" i="4"/>
  <c r="F163" i="4"/>
  <c r="D163" i="4"/>
  <c r="B163" i="4"/>
  <c r="L151" i="4"/>
  <c r="M150" i="4" s="1"/>
  <c r="J151" i="4"/>
  <c r="K149" i="4" s="1"/>
  <c r="H151" i="4"/>
  <c r="F151" i="4"/>
  <c r="G150" i="4" s="1"/>
  <c r="D151" i="4"/>
  <c r="E149" i="4" s="1"/>
  <c r="B151" i="4"/>
  <c r="C149" i="4" s="1"/>
  <c r="I150" i="4"/>
  <c r="I149" i="4"/>
  <c r="M148" i="4"/>
  <c r="K148" i="4"/>
  <c r="I148" i="4"/>
  <c r="G148" i="4"/>
  <c r="E148" i="4"/>
  <c r="C148" i="4"/>
  <c r="L143" i="4"/>
  <c r="M141" i="4" s="1"/>
  <c r="J143" i="4"/>
  <c r="H143" i="4"/>
  <c r="F143" i="4"/>
  <c r="G141" i="4" s="1"/>
  <c r="D143" i="4"/>
  <c r="E141" i="4" s="1"/>
  <c r="B143" i="4"/>
  <c r="K142" i="4"/>
  <c r="G142" i="4"/>
  <c r="C142" i="4"/>
  <c r="K141" i="4"/>
  <c r="C141" i="4"/>
  <c r="M140" i="4"/>
  <c r="K140" i="4"/>
  <c r="I140" i="4"/>
  <c r="G140" i="4"/>
  <c r="E140" i="4"/>
  <c r="C140" i="4"/>
  <c r="M139" i="4"/>
  <c r="K139" i="4"/>
  <c r="I139" i="4"/>
  <c r="G139" i="4"/>
  <c r="E139" i="4"/>
  <c r="C139" i="4"/>
  <c r="M138" i="4"/>
  <c r="K138" i="4"/>
  <c r="I138" i="4"/>
  <c r="G138" i="4"/>
  <c r="E138" i="4"/>
  <c r="C138" i="4"/>
  <c r="M137" i="4"/>
  <c r="K137" i="4"/>
  <c r="I137" i="4"/>
  <c r="G137" i="4"/>
  <c r="E137" i="4"/>
  <c r="C137" i="4"/>
  <c r="M136" i="4"/>
  <c r="K136" i="4"/>
  <c r="I136" i="4"/>
  <c r="G136" i="4"/>
  <c r="E136" i="4"/>
  <c r="C136" i="4"/>
  <c r="M135" i="4"/>
  <c r="K135" i="4"/>
  <c r="I135" i="4"/>
  <c r="G135" i="4"/>
  <c r="E135" i="4"/>
  <c r="C135" i="4"/>
  <c r="M134" i="4"/>
  <c r="K134" i="4"/>
  <c r="I134" i="4"/>
  <c r="G134" i="4"/>
  <c r="E134" i="4"/>
  <c r="C134" i="4"/>
  <c r="M133" i="4"/>
  <c r="K133" i="4"/>
  <c r="I133" i="4"/>
  <c r="G133" i="4"/>
  <c r="E133" i="4"/>
  <c r="C133" i="4"/>
  <c r="M132" i="4"/>
  <c r="K132" i="4"/>
  <c r="I132" i="4"/>
  <c r="G132" i="4"/>
  <c r="E132" i="4"/>
  <c r="C132" i="4"/>
  <c r="R125" i="4"/>
  <c r="Q125" i="4"/>
  <c r="O125" i="4"/>
  <c r="N125" i="4"/>
  <c r="L125" i="4"/>
  <c r="K125" i="4"/>
  <c r="I125" i="4"/>
  <c r="H125" i="4"/>
  <c r="F125" i="4"/>
  <c r="E125" i="4"/>
  <c r="C125" i="4"/>
  <c r="B125" i="4"/>
  <c r="R124" i="4"/>
  <c r="Q124" i="4"/>
  <c r="O124" i="4"/>
  <c r="N124" i="4"/>
  <c r="L124" i="4"/>
  <c r="K124" i="4"/>
  <c r="I124" i="4"/>
  <c r="H124" i="4"/>
  <c r="F124" i="4"/>
  <c r="E124" i="4"/>
  <c r="C124" i="4"/>
  <c r="B124" i="4"/>
  <c r="R123" i="4"/>
  <c r="Q123" i="4"/>
  <c r="O123" i="4"/>
  <c r="N123" i="4"/>
  <c r="L123" i="4"/>
  <c r="K123" i="4"/>
  <c r="I123" i="4"/>
  <c r="H123" i="4"/>
  <c r="F123" i="4"/>
  <c r="E123" i="4"/>
  <c r="C123" i="4"/>
  <c r="B123" i="4"/>
  <c r="R122" i="4"/>
  <c r="Q122" i="4"/>
  <c r="O122" i="4"/>
  <c r="N122" i="4"/>
  <c r="L122" i="4"/>
  <c r="K122" i="4"/>
  <c r="I122" i="4"/>
  <c r="H122" i="4"/>
  <c r="F122" i="4"/>
  <c r="E122" i="4"/>
  <c r="C122" i="4"/>
  <c r="B122" i="4"/>
  <c r="R119" i="4"/>
  <c r="Q119" i="4"/>
  <c r="O119" i="4"/>
  <c r="N119" i="4"/>
  <c r="L119" i="4"/>
  <c r="K119" i="4"/>
  <c r="I119" i="4"/>
  <c r="H119" i="4"/>
  <c r="F119" i="4"/>
  <c r="E119" i="4"/>
  <c r="C119" i="4"/>
  <c r="B119" i="4"/>
  <c r="R118" i="4"/>
  <c r="Q118" i="4"/>
  <c r="O118" i="4"/>
  <c r="N118" i="4"/>
  <c r="L118" i="4"/>
  <c r="K118" i="4"/>
  <c r="I118" i="4"/>
  <c r="H118" i="4"/>
  <c r="F118" i="4"/>
  <c r="E118" i="4"/>
  <c r="C118" i="4"/>
  <c r="B118" i="4"/>
  <c r="R117" i="4"/>
  <c r="Q117" i="4"/>
  <c r="O117" i="4"/>
  <c r="N117" i="4"/>
  <c r="L117" i="4"/>
  <c r="K117" i="4"/>
  <c r="I117" i="4"/>
  <c r="H117" i="4"/>
  <c r="F117" i="4"/>
  <c r="E117" i="4"/>
  <c r="C117" i="4"/>
  <c r="B117" i="4"/>
  <c r="S113" i="4"/>
  <c r="P113" i="4"/>
  <c r="M113" i="4"/>
  <c r="J113" i="4"/>
  <c r="G113" i="4"/>
  <c r="D113" i="4"/>
  <c r="S112" i="4"/>
  <c r="P112" i="4"/>
  <c r="M112" i="4"/>
  <c r="J112" i="4"/>
  <c r="G112" i="4"/>
  <c r="D112" i="4"/>
  <c r="S111" i="4"/>
  <c r="P111" i="4"/>
  <c r="M111" i="4"/>
  <c r="J111" i="4"/>
  <c r="G111" i="4"/>
  <c r="D111" i="4"/>
  <c r="S110" i="4"/>
  <c r="P110" i="4"/>
  <c r="M110" i="4"/>
  <c r="J110" i="4"/>
  <c r="G110" i="4"/>
  <c r="D110" i="4"/>
  <c r="S109" i="4"/>
  <c r="P109" i="4"/>
  <c r="M109" i="4"/>
  <c r="J109" i="4"/>
  <c r="G109" i="4"/>
  <c r="S108" i="4"/>
  <c r="P108" i="4"/>
  <c r="M108" i="4"/>
  <c r="J108" i="4"/>
  <c r="G108" i="4"/>
  <c r="D108" i="4"/>
  <c r="R107" i="4"/>
  <c r="R120" i="4" s="1"/>
  <c r="Q107" i="4"/>
  <c r="Q120" i="4" s="1"/>
  <c r="O107" i="4"/>
  <c r="O121" i="4" s="1"/>
  <c r="N107" i="4"/>
  <c r="N120" i="4" s="1"/>
  <c r="L107" i="4"/>
  <c r="L121" i="4" s="1"/>
  <c r="K107" i="4"/>
  <c r="K121" i="4" s="1"/>
  <c r="I107" i="4"/>
  <c r="I120" i="4" s="1"/>
  <c r="H107" i="4"/>
  <c r="H121" i="4" s="1"/>
  <c r="F107" i="4"/>
  <c r="F120" i="4" s="1"/>
  <c r="E107" i="4"/>
  <c r="E120" i="4" s="1"/>
  <c r="C107" i="4"/>
  <c r="C121" i="4" s="1"/>
  <c r="B107" i="4"/>
  <c r="B120" i="4" s="1"/>
  <c r="S106" i="4"/>
  <c r="P106" i="4"/>
  <c r="M106" i="4"/>
  <c r="J106" i="4"/>
  <c r="G106" i="4"/>
  <c r="D106" i="4"/>
  <c r="S105" i="4"/>
  <c r="P105" i="4"/>
  <c r="M105" i="4"/>
  <c r="J105" i="4"/>
  <c r="G105" i="4"/>
  <c r="D105" i="4"/>
  <c r="S104" i="4"/>
  <c r="P104" i="4"/>
  <c r="M104" i="4"/>
  <c r="J104" i="4"/>
  <c r="G104" i="4"/>
  <c r="D104" i="4"/>
  <c r="R98" i="4"/>
  <c r="R126" i="4" s="1"/>
  <c r="Q98" i="4"/>
  <c r="O98" i="4"/>
  <c r="O126" i="4" s="1"/>
  <c r="N98" i="4"/>
  <c r="N126" i="4" s="1"/>
  <c r="L98" i="4"/>
  <c r="L99" i="4" s="1"/>
  <c r="K98" i="4"/>
  <c r="K126" i="4" s="1"/>
  <c r="I98" i="4"/>
  <c r="H98" i="4"/>
  <c r="H126" i="4" s="1"/>
  <c r="F98" i="4"/>
  <c r="F126" i="4" s="1"/>
  <c r="E98" i="4"/>
  <c r="C98" i="4"/>
  <c r="C126" i="4" s="1"/>
  <c r="B98" i="4"/>
  <c r="B126" i="4" s="1"/>
  <c r="S97" i="4"/>
  <c r="P97" i="4"/>
  <c r="M97" i="4"/>
  <c r="J97" i="4"/>
  <c r="G97" i="4"/>
  <c r="D97" i="4"/>
  <c r="S96" i="4"/>
  <c r="M310" i="4" s="1"/>
  <c r="P96" i="4"/>
  <c r="M96" i="4"/>
  <c r="I310" i="4" s="1"/>
  <c r="J96" i="4"/>
  <c r="G310" i="4" s="1"/>
  <c r="G96" i="4"/>
  <c r="E310" i="4" s="1"/>
  <c r="D96" i="4"/>
  <c r="C310" i="4" s="1"/>
  <c r="S90" i="4"/>
  <c r="R90" i="4"/>
  <c r="Q90" i="4"/>
  <c r="P90" i="4"/>
  <c r="O90" i="4"/>
  <c r="N90" i="4"/>
  <c r="M90" i="4"/>
  <c r="L90" i="4"/>
  <c r="K90" i="4"/>
  <c r="J90" i="4"/>
  <c r="I90" i="4"/>
  <c r="H90" i="4"/>
  <c r="G90" i="4"/>
  <c r="F90" i="4"/>
  <c r="E90" i="4"/>
  <c r="D90" i="4"/>
  <c r="C90" i="4"/>
  <c r="B90" i="4"/>
  <c r="M74" i="4"/>
  <c r="L74" i="4"/>
  <c r="K74" i="4"/>
  <c r="J74" i="4"/>
  <c r="I74" i="4"/>
  <c r="H74" i="4"/>
  <c r="G74" i="4"/>
  <c r="F74" i="4"/>
  <c r="E74" i="4"/>
  <c r="D74" i="4"/>
  <c r="C74" i="4"/>
  <c r="B74" i="4"/>
  <c r="M73" i="4"/>
  <c r="L73" i="4"/>
  <c r="K73" i="4"/>
  <c r="J73" i="4"/>
  <c r="I73" i="4"/>
  <c r="H73" i="4"/>
  <c r="G73" i="4"/>
  <c r="F73" i="4"/>
  <c r="E73" i="4"/>
  <c r="D73" i="4"/>
  <c r="C73" i="4"/>
  <c r="B73" i="4"/>
  <c r="S68" i="4"/>
  <c r="R68" i="4"/>
  <c r="K161" i="4" s="1"/>
  <c r="Q68" i="4"/>
  <c r="I161" i="4" s="1"/>
  <c r="P68" i="4"/>
  <c r="O68" i="4"/>
  <c r="N68" i="4"/>
  <c r="C161" i="4" s="1"/>
  <c r="M68" i="4"/>
  <c r="L68" i="4"/>
  <c r="J68" i="4"/>
  <c r="I68" i="4"/>
  <c r="H68" i="4"/>
  <c r="G68" i="4"/>
  <c r="F68" i="4"/>
  <c r="E68" i="4"/>
  <c r="D68" i="4"/>
  <c r="G160" i="4" s="1"/>
  <c r="C68" i="4"/>
  <c r="B68" i="4"/>
  <c r="S67" i="4"/>
  <c r="R67" i="4"/>
  <c r="Q67" i="4"/>
  <c r="P67" i="4"/>
  <c r="O67" i="4"/>
  <c r="N67" i="4"/>
  <c r="M67" i="4"/>
  <c r="L67" i="4"/>
  <c r="J67" i="4"/>
  <c r="I67" i="4"/>
  <c r="H67" i="4"/>
  <c r="G67" i="4"/>
  <c r="M175" i="4" s="1"/>
  <c r="F67" i="4"/>
  <c r="E67" i="4"/>
  <c r="D67" i="4"/>
  <c r="C67" i="4"/>
  <c r="B67" i="4"/>
  <c r="S62" i="4"/>
  <c r="R62" i="4"/>
  <c r="Q62" i="4"/>
  <c r="P62" i="4"/>
  <c r="O62" i="4"/>
  <c r="N62" i="4"/>
  <c r="S61" i="4"/>
  <c r="R61" i="4"/>
  <c r="Q61" i="4"/>
  <c r="P61" i="4"/>
  <c r="O61" i="4"/>
  <c r="N61" i="4"/>
  <c r="S50" i="4"/>
  <c r="R50" i="4"/>
  <c r="Q50" i="4"/>
  <c r="P50" i="4"/>
  <c r="O50" i="4"/>
  <c r="N50" i="4"/>
  <c r="S49" i="4"/>
  <c r="M198" i="4" s="1"/>
  <c r="R49" i="4"/>
  <c r="K198" i="4" s="1"/>
  <c r="Q49" i="4"/>
  <c r="I198" i="4" s="1"/>
  <c r="P49" i="4"/>
  <c r="G198" i="4" s="1"/>
  <c r="O49" i="4"/>
  <c r="E198" i="4" s="1"/>
  <c r="N49" i="4"/>
  <c r="C198" i="4" s="1"/>
  <c r="F289" i="4" l="1"/>
  <c r="L297" i="4"/>
  <c r="K164" i="4"/>
  <c r="D118" i="4"/>
  <c r="G123" i="4"/>
  <c r="S123" i="4"/>
  <c r="G125" i="4"/>
  <c r="S125" i="4"/>
  <c r="L275" i="4"/>
  <c r="N99" i="4"/>
  <c r="P122" i="4"/>
  <c r="E150" i="4"/>
  <c r="G241" i="4"/>
  <c r="F278" i="4"/>
  <c r="L288" i="4"/>
  <c r="F300" i="4"/>
  <c r="J107" i="4"/>
  <c r="J121" i="4" s="1"/>
  <c r="M124" i="4"/>
  <c r="R99" i="4"/>
  <c r="M119" i="4"/>
  <c r="D124" i="4"/>
  <c r="B99" i="4"/>
  <c r="M123" i="4"/>
  <c r="G124" i="4"/>
  <c r="S124" i="4"/>
  <c r="M125" i="4"/>
  <c r="D98" i="4"/>
  <c r="B262" i="4" s="1"/>
  <c r="C99" i="4"/>
  <c r="G117" i="4"/>
  <c r="S117" i="4"/>
  <c r="M118" i="4"/>
  <c r="G119" i="4"/>
  <c r="S119" i="4"/>
  <c r="E121" i="4"/>
  <c r="E161" i="4"/>
  <c r="Q73" i="4"/>
  <c r="I173" i="4" s="1"/>
  <c r="K143" i="4"/>
  <c r="P74" i="4"/>
  <c r="G159" i="4" s="1"/>
  <c r="K99" i="4"/>
  <c r="D107" i="4"/>
  <c r="D120" i="4" s="1"/>
  <c r="P107" i="4"/>
  <c r="P120" i="4" s="1"/>
  <c r="D119" i="4"/>
  <c r="P119" i="4"/>
  <c r="H120" i="4"/>
  <c r="B121" i="4"/>
  <c r="N121" i="4"/>
  <c r="D122" i="4"/>
  <c r="M149" i="4"/>
  <c r="M278" i="4"/>
  <c r="M289" i="4"/>
  <c r="M300" i="4"/>
  <c r="G122" i="4"/>
  <c r="S122" i="4"/>
  <c r="K120" i="4"/>
  <c r="Q121" i="4"/>
  <c r="I151" i="4"/>
  <c r="C143" i="4"/>
  <c r="P98" i="4"/>
  <c r="F262" i="4" s="1"/>
  <c r="O99" i="4"/>
  <c r="J117" i="4"/>
  <c r="P118" i="4"/>
  <c r="J122" i="4"/>
  <c r="D123" i="4"/>
  <c r="P123" i="4"/>
  <c r="D125" i="4"/>
  <c r="P125" i="4"/>
  <c r="L120" i="4"/>
  <c r="F121" i="4"/>
  <c r="E172" i="4"/>
  <c r="M161" i="4"/>
  <c r="D99" i="4"/>
  <c r="F99" i="4"/>
  <c r="M107" i="4"/>
  <c r="M120" i="4" s="1"/>
  <c r="G107" i="4"/>
  <c r="G120" i="4" s="1"/>
  <c r="S107" i="4"/>
  <c r="S120" i="4" s="1"/>
  <c r="P121" i="4"/>
  <c r="I121" i="4"/>
  <c r="P124" i="4"/>
  <c r="D126" i="4"/>
  <c r="K310" i="4"/>
  <c r="K175" i="4"/>
  <c r="K171" i="4"/>
  <c r="R73" i="4"/>
  <c r="K172" i="4"/>
  <c r="I203" i="4"/>
  <c r="C175" i="4"/>
  <c r="C171" i="4"/>
  <c r="E171" i="4"/>
  <c r="C172" i="4"/>
  <c r="N73" i="4"/>
  <c r="G171" i="4"/>
  <c r="P73" i="4"/>
  <c r="I160" i="4"/>
  <c r="Q74" i="4"/>
  <c r="I164" i="4"/>
  <c r="S73" i="4"/>
  <c r="G143" i="4"/>
  <c r="G118" i="4"/>
  <c r="G172" i="4"/>
  <c r="E164" i="4"/>
  <c r="O74" i="4"/>
  <c r="M164" i="4"/>
  <c r="S74" i="4"/>
  <c r="G161" i="4"/>
  <c r="I126" i="4"/>
  <c r="I99" i="4"/>
  <c r="M122" i="4"/>
  <c r="M117" i="4"/>
  <c r="S118" i="4"/>
  <c r="R121" i="4"/>
  <c r="P126" i="4"/>
  <c r="G151" i="4"/>
  <c r="G149" i="4"/>
  <c r="G162" i="4"/>
  <c r="G167" i="4"/>
  <c r="E175" i="4"/>
  <c r="F288" i="4"/>
  <c r="G288" i="4"/>
  <c r="F297" i="4"/>
  <c r="G297" i="4"/>
  <c r="I175" i="4"/>
  <c r="I171" i="4"/>
  <c r="G164" i="4"/>
  <c r="O73" i="4"/>
  <c r="E126" i="4"/>
  <c r="E99" i="4"/>
  <c r="G98" i="4"/>
  <c r="S121" i="4"/>
  <c r="O120" i="4"/>
  <c r="J125" i="4"/>
  <c r="M143" i="4"/>
  <c r="M142" i="4"/>
  <c r="C151" i="4"/>
  <c r="C150" i="4"/>
  <c r="M151" i="4"/>
  <c r="E160" i="4"/>
  <c r="G163" i="4"/>
  <c r="G169" i="4"/>
  <c r="I172" i="4"/>
  <c r="G175" i="4"/>
  <c r="L277" i="4"/>
  <c r="L286" i="4"/>
  <c r="F299" i="4"/>
  <c r="G299" i="4"/>
  <c r="L126" i="4"/>
  <c r="I143" i="4"/>
  <c r="I141" i="4"/>
  <c r="F275" i="4"/>
  <c r="G275" i="4"/>
  <c r="M172" i="4"/>
  <c r="N74" i="4"/>
  <c r="C160" i="4"/>
  <c r="R74" i="4"/>
  <c r="K163" i="4" s="1"/>
  <c r="K160" i="4"/>
  <c r="H99" i="4"/>
  <c r="J98" i="4"/>
  <c r="D262" i="4" s="1"/>
  <c r="M98" i="4"/>
  <c r="E262" i="4" s="1"/>
  <c r="Q126" i="4"/>
  <c r="Q99" i="4"/>
  <c r="S98" i="4"/>
  <c r="J118" i="4"/>
  <c r="J124" i="4"/>
  <c r="J119" i="4"/>
  <c r="C120" i="4"/>
  <c r="J123" i="4"/>
  <c r="I142" i="4"/>
  <c r="E143" i="4"/>
  <c r="E142" i="4"/>
  <c r="E151" i="4"/>
  <c r="K151" i="4"/>
  <c r="K150" i="4"/>
  <c r="M160" i="4"/>
  <c r="C164" i="4"/>
  <c r="G165" i="4"/>
  <c r="M171" i="4"/>
  <c r="K241" i="4"/>
  <c r="D261" i="4"/>
  <c r="F277" i="4"/>
  <c r="G277" i="4"/>
  <c r="F286" i="4"/>
  <c r="G286" i="4"/>
  <c r="L299" i="4"/>
  <c r="D117" i="4"/>
  <c r="P117" i="4"/>
  <c r="J120" i="4" l="1"/>
  <c r="G121" i="4"/>
  <c r="I201" i="4"/>
  <c r="M126" i="4"/>
  <c r="I202" i="4"/>
  <c r="M121" i="4"/>
  <c r="P99" i="4"/>
  <c r="D121" i="4"/>
  <c r="G262" i="4"/>
  <c r="S99" i="4"/>
  <c r="C262" i="4"/>
  <c r="G99" i="4"/>
  <c r="E202" i="4"/>
  <c r="E173" i="4"/>
  <c r="E201" i="4"/>
  <c r="E203" i="4"/>
  <c r="M159" i="4"/>
  <c r="M167" i="4"/>
  <c r="M162" i="4"/>
  <c r="G261" i="4"/>
  <c r="M165" i="4"/>
  <c r="M169" i="4"/>
  <c r="M163" i="4"/>
  <c r="J126" i="4"/>
  <c r="B261" i="4"/>
  <c r="C169" i="4"/>
  <c r="C167" i="4"/>
  <c r="C165" i="4"/>
  <c r="C162" i="4"/>
  <c r="C159" i="4"/>
  <c r="C163" i="4"/>
  <c r="E261" i="4"/>
  <c r="I169" i="4"/>
  <c r="I167" i="4"/>
  <c r="I165" i="4"/>
  <c r="I162" i="4"/>
  <c r="I163" i="4"/>
  <c r="I159" i="4"/>
  <c r="C203" i="4"/>
  <c r="C201" i="4"/>
  <c r="C173" i="4"/>
  <c r="C202" i="4"/>
  <c r="K203" i="4"/>
  <c r="K201" i="4"/>
  <c r="K173" i="4"/>
  <c r="K202" i="4"/>
  <c r="E159" i="4"/>
  <c r="E167" i="4"/>
  <c r="E162" i="4"/>
  <c r="C261" i="4"/>
  <c r="E165" i="4"/>
  <c r="E169" i="4"/>
  <c r="E163" i="4"/>
  <c r="S126" i="4"/>
  <c r="F261" i="4"/>
  <c r="K169" i="4"/>
  <c r="K167" i="4"/>
  <c r="K165" i="4"/>
  <c r="K162" i="4"/>
  <c r="K159" i="4"/>
  <c r="J99" i="4"/>
  <c r="M99" i="4"/>
  <c r="M202" i="4"/>
  <c r="M203" i="4"/>
  <c r="M173" i="4"/>
  <c r="M201" i="4"/>
  <c r="G202" i="4"/>
  <c r="G201" i="4"/>
  <c r="G203" i="4"/>
  <c r="G173" i="4"/>
  <c r="G126" i="4"/>
  <c r="M304" i="3" l="1"/>
  <c r="L304" i="3"/>
  <c r="H304" i="3"/>
  <c r="G304" i="3"/>
  <c r="F304" i="3"/>
  <c r="B304" i="3"/>
  <c r="H303" i="3"/>
  <c r="M303" i="3" s="1"/>
  <c r="B303" i="3"/>
  <c r="F303" i="3" s="1"/>
  <c r="H302" i="3"/>
  <c r="L302" i="3" s="1"/>
  <c r="B302" i="3"/>
  <c r="G302" i="3" s="1"/>
  <c r="M301" i="3"/>
  <c r="L301" i="3"/>
  <c r="H301" i="3"/>
  <c r="G301" i="3"/>
  <c r="F301" i="3"/>
  <c r="B301" i="3"/>
  <c r="M300" i="3"/>
  <c r="L300" i="3"/>
  <c r="H300" i="3"/>
  <c r="G300" i="3"/>
  <c r="F300" i="3"/>
  <c r="B300" i="3"/>
  <c r="H299" i="3"/>
  <c r="M299" i="3" s="1"/>
  <c r="G299" i="3"/>
  <c r="B299" i="3"/>
  <c r="F299" i="3" s="1"/>
  <c r="H298" i="3"/>
  <c r="L298" i="3" s="1"/>
  <c r="B298" i="3"/>
  <c r="G298" i="3" s="1"/>
  <c r="M297" i="3"/>
  <c r="L297" i="3"/>
  <c r="H297" i="3"/>
  <c r="G297" i="3"/>
  <c r="F297" i="3"/>
  <c r="B297" i="3"/>
  <c r="M293" i="3"/>
  <c r="L293" i="3"/>
  <c r="H293" i="3"/>
  <c r="G293" i="3"/>
  <c r="F293" i="3"/>
  <c r="B293" i="3"/>
  <c r="H292" i="3"/>
  <c r="M292" i="3" s="1"/>
  <c r="B292" i="3"/>
  <c r="F292" i="3" s="1"/>
  <c r="H291" i="3"/>
  <c r="L291" i="3" s="1"/>
  <c r="B291" i="3"/>
  <c r="G291" i="3" s="1"/>
  <c r="M290" i="3"/>
  <c r="L290" i="3"/>
  <c r="H290" i="3"/>
  <c r="G290" i="3"/>
  <c r="F290" i="3"/>
  <c r="B290" i="3"/>
  <c r="M289" i="3"/>
  <c r="L289" i="3"/>
  <c r="H289" i="3"/>
  <c r="G289" i="3"/>
  <c r="F289" i="3"/>
  <c r="B289" i="3"/>
  <c r="H288" i="3"/>
  <c r="M288" i="3" s="1"/>
  <c r="B288" i="3"/>
  <c r="F288" i="3" s="1"/>
  <c r="H287" i="3"/>
  <c r="L287" i="3" s="1"/>
  <c r="B287" i="3"/>
  <c r="G287" i="3" s="1"/>
  <c r="M286" i="3"/>
  <c r="L286" i="3"/>
  <c r="H286" i="3"/>
  <c r="G286" i="3"/>
  <c r="F286" i="3"/>
  <c r="B286" i="3"/>
  <c r="M282" i="3"/>
  <c r="L282" i="3"/>
  <c r="H282" i="3"/>
  <c r="G282" i="3"/>
  <c r="F282" i="3"/>
  <c r="B282" i="3"/>
  <c r="H281" i="3"/>
  <c r="M281" i="3" s="1"/>
  <c r="B281" i="3"/>
  <c r="H280" i="3"/>
  <c r="M280" i="3" s="1"/>
  <c r="B280" i="3"/>
  <c r="G280" i="3" s="1"/>
  <c r="M279" i="3"/>
  <c r="L279" i="3"/>
  <c r="H279" i="3"/>
  <c r="G279" i="3"/>
  <c r="F279" i="3"/>
  <c r="B279" i="3"/>
  <c r="M278" i="3"/>
  <c r="L278" i="3"/>
  <c r="H278" i="3"/>
  <c r="G278" i="3"/>
  <c r="F278" i="3"/>
  <c r="B278" i="3"/>
  <c r="M277" i="3"/>
  <c r="H277" i="3"/>
  <c r="L277" i="3" s="1"/>
  <c r="B277" i="3"/>
  <c r="H276" i="3"/>
  <c r="L276" i="3" s="1"/>
  <c r="B276" i="3"/>
  <c r="G276" i="3" s="1"/>
  <c r="M275" i="3"/>
  <c r="L275" i="3"/>
  <c r="H275" i="3"/>
  <c r="G275" i="3"/>
  <c r="F275" i="3"/>
  <c r="B275" i="3"/>
  <c r="M267" i="3"/>
  <c r="K267" i="3"/>
  <c r="I267" i="3"/>
  <c r="G267" i="3"/>
  <c r="E267" i="3"/>
  <c r="C267" i="3"/>
  <c r="M256" i="3"/>
  <c r="L256" i="3"/>
  <c r="K256" i="3"/>
  <c r="J256" i="3"/>
  <c r="I256" i="3"/>
  <c r="H256" i="3"/>
  <c r="G256" i="3"/>
  <c r="F256" i="3"/>
  <c r="E256" i="3"/>
  <c r="D256" i="3"/>
  <c r="C256" i="3"/>
  <c r="B256" i="3"/>
  <c r="L243" i="3"/>
  <c r="J243" i="3"/>
  <c r="H243" i="3"/>
  <c r="F243" i="3"/>
  <c r="D243" i="3"/>
  <c r="E242" i="3" s="1"/>
  <c r="B243" i="3"/>
  <c r="C242" i="3" s="1"/>
  <c r="I242" i="3"/>
  <c r="G242" i="3"/>
  <c r="M241" i="3"/>
  <c r="K241" i="3"/>
  <c r="I241" i="3"/>
  <c r="G241" i="3"/>
  <c r="E241" i="3"/>
  <c r="C241" i="3"/>
  <c r="I240" i="3"/>
  <c r="G240" i="3"/>
  <c r="E240" i="3"/>
  <c r="C240" i="3"/>
  <c r="S229" i="3"/>
  <c r="P229" i="3"/>
  <c r="M229" i="3"/>
  <c r="J229" i="3"/>
  <c r="G229" i="3"/>
  <c r="D229" i="3"/>
  <c r="S228" i="3"/>
  <c r="P228" i="3"/>
  <c r="M228" i="3"/>
  <c r="J228" i="3"/>
  <c r="G228" i="3"/>
  <c r="D228" i="3"/>
  <c r="S227" i="3"/>
  <c r="P227" i="3"/>
  <c r="M227" i="3"/>
  <c r="J227" i="3"/>
  <c r="G227" i="3"/>
  <c r="D227" i="3"/>
  <c r="S226" i="3"/>
  <c r="Q226" i="3"/>
  <c r="P226" i="3"/>
  <c r="N226" i="3"/>
  <c r="M226" i="3"/>
  <c r="K226" i="3"/>
  <c r="J226" i="3"/>
  <c r="H226" i="3"/>
  <c r="G226" i="3"/>
  <c r="E226" i="3"/>
  <c r="D226" i="3"/>
  <c r="B226" i="3"/>
  <c r="S225" i="3"/>
  <c r="Q225" i="3"/>
  <c r="P225" i="3"/>
  <c r="N225" i="3"/>
  <c r="M225" i="3"/>
  <c r="K225" i="3"/>
  <c r="J225" i="3"/>
  <c r="H225" i="3"/>
  <c r="G225" i="3"/>
  <c r="E225" i="3"/>
  <c r="D225" i="3"/>
  <c r="B225" i="3"/>
  <c r="S224" i="3"/>
  <c r="Q224" i="3"/>
  <c r="P224" i="3"/>
  <c r="N224" i="3"/>
  <c r="M224" i="3"/>
  <c r="K224" i="3"/>
  <c r="J224" i="3"/>
  <c r="H224" i="3"/>
  <c r="G224" i="3"/>
  <c r="E224" i="3"/>
  <c r="D224" i="3"/>
  <c r="B224" i="3"/>
  <c r="S223" i="3"/>
  <c r="Q223" i="3"/>
  <c r="P223" i="3"/>
  <c r="N223" i="3"/>
  <c r="M223" i="3"/>
  <c r="K223" i="3"/>
  <c r="J223" i="3"/>
  <c r="H223" i="3"/>
  <c r="G223" i="3"/>
  <c r="E223" i="3"/>
  <c r="D223" i="3"/>
  <c r="B223" i="3"/>
  <c r="S222" i="3"/>
  <c r="P222" i="3"/>
  <c r="M222" i="3"/>
  <c r="J222" i="3"/>
  <c r="G222" i="3"/>
  <c r="D222" i="3"/>
  <c r="S221" i="3"/>
  <c r="P221" i="3"/>
  <c r="M221" i="3"/>
  <c r="J221" i="3"/>
  <c r="G221" i="3"/>
  <c r="D221" i="3"/>
  <c r="S220" i="3"/>
  <c r="P220" i="3"/>
  <c r="M220" i="3"/>
  <c r="J220" i="3"/>
  <c r="G220" i="3"/>
  <c r="D220" i="3"/>
  <c r="S219" i="3"/>
  <c r="P219" i="3"/>
  <c r="M219" i="3"/>
  <c r="J219" i="3"/>
  <c r="G219" i="3"/>
  <c r="D219" i="3"/>
  <c r="S218" i="3"/>
  <c r="Q218" i="3"/>
  <c r="P218" i="3"/>
  <c r="N218" i="3"/>
  <c r="M218" i="3"/>
  <c r="K218" i="3"/>
  <c r="J218" i="3"/>
  <c r="H218" i="3"/>
  <c r="G218" i="3"/>
  <c r="E218" i="3"/>
  <c r="D218" i="3"/>
  <c r="B218" i="3"/>
  <c r="S217" i="3"/>
  <c r="Q217" i="3"/>
  <c r="P217" i="3"/>
  <c r="N217" i="3"/>
  <c r="M217" i="3"/>
  <c r="K217" i="3"/>
  <c r="J217" i="3"/>
  <c r="H217" i="3"/>
  <c r="G217" i="3"/>
  <c r="E217" i="3"/>
  <c r="D217" i="3"/>
  <c r="B217" i="3"/>
  <c r="S216" i="3"/>
  <c r="Q216" i="3"/>
  <c r="P216" i="3"/>
  <c r="N216" i="3"/>
  <c r="M216" i="3"/>
  <c r="K216" i="3"/>
  <c r="J216" i="3"/>
  <c r="H216" i="3"/>
  <c r="G216" i="3"/>
  <c r="E216" i="3"/>
  <c r="D216" i="3"/>
  <c r="B216" i="3"/>
  <c r="S215" i="3"/>
  <c r="Q215" i="3"/>
  <c r="P215" i="3"/>
  <c r="N215" i="3"/>
  <c r="M215" i="3"/>
  <c r="K215" i="3"/>
  <c r="J215" i="3"/>
  <c r="H215" i="3"/>
  <c r="G215" i="3"/>
  <c r="E215" i="3"/>
  <c r="D215" i="3"/>
  <c r="B215" i="3"/>
  <c r="S214" i="3"/>
  <c r="P214" i="3"/>
  <c r="M214" i="3"/>
  <c r="J214" i="3"/>
  <c r="G214" i="3"/>
  <c r="D214" i="3"/>
  <c r="S213" i="3"/>
  <c r="P213" i="3"/>
  <c r="M213" i="3"/>
  <c r="J213" i="3"/>
  <c r="G213" i="3"/>
  <c r="D213" i="3"/>
  <c r="S212" i="3"/>
  <c r="P212" i="3"/>
  <c r="M212" i="3"/>
  <c r="J212" i="3"/>
  <c r="G212" i="3"/>
  <c r="D212" i="3"/>
  <c r="S211" i="3"/>
  <c r="P211" i="3"/>
  <c r="M211" i="3"/>
  <c r="J211" i="3"/>
  <c r="G211" i="3"/>
  <c r="D211" i="3"/>
  <c r="M205" i="3"/>
  <c r="K205" i="3"/>
  <c r="I205" i="3"/>
  <c r="G205" i="3"/>
  <c r="E205" i="3"/>
  <c r="C205" i="3"/>
  <c r="M204" i="3"/>
  <c r="K204" i="3"/>
  <c r="I204" i="3"/>
  <c r="G204" i="3"/>
  <c r="E204" i="3"/>
  <c r="C204" i="3"/>
  <c r="M200" i="3"/>
  <c r="K200" i="3"/>
  <c r="I200" i="3"/>
  <c r="G200" i="3"/>
  <c r="E200" i="3"/>
  <c r="C200" i="3"/>
  <c r="M199" i="3"/>
  <c r="K199" i="3"/>
  <c r="I199" i="3"/>
  <c r="G199" i="3"/>
  <c r="E199" i="3"/>
  <c r="C199" i="3"/>
  <c r="M197" i="3"/>
  <c r="K197" i="3"/>
  <c r="I197" i="3"/>
  <c r="G197" i="3"/>
  <c r="E197" i="3"/>
  <c r="C197" i="3"/>
  <c r="M196" i="3"/>
  <c r="K196" i="3"/>
  <c r="I196" i="3"/>
  <c r="G196" i="3"/>
  <c r="E196" i="3"/>
  <c r="C196" i="3"/>
  <c r="M195" i="3"/>
  <c r="K195" i="3"/>
  <c r="I195" i="3"/>
  <c r="G195" i="3"/>
  <c r="E195" i="3"/>
  <c r="C195" i="3"/>
  <c r="M194" i="3"/>
  <c r="K194" i="3"/>
  <c r="I194" i="3"/>
  <c r="G194" i="3"/>
  <c r="E194" i="3"/>
  <c r="C194" i="3"/>
  <c r="I193" i="3"/>
  <c r="G193" i="3"/>
  <c r="E193" i="3"/>
  <c r="C193" i="3"/>
  <c r="M192" i="3"/>
  <c r="K192" i="3"/>
  <c r="I192" i="3"/>
  <c r="G192" i="3"/>
  <c r="E192" i="3"/>
  <c r="C192" i="3"/>
  <c r="M191" i="3"/>
  <c r="K191" i="3"/>
  <c r="I191" i="3"/>
  <c r="G191" i="3"/>
  <c r="E191" i="3"/>
  <c r="C191" i="3"/>
  <c r="M189" i="3"/>
  <c r="K189" i="3"/>
  <c r="I189" i="3"/>
  <c r="G189" i="3"/>
  <c r="E189" i="3"/>
  <c r="C189" i="3"/>
  <c r="I188" i="3"/>
  <c r="G188" i="3"/>
  <c r="E188" i="3"/>
  <c r="C188" i="3"/>
  <c r="M187" i="3"/>
  <c r="K187" i="3"/>
  <c r="I187" i="3"/>
  <c r="G187" i="3"/>
  <c r="E187" i="3"/>
  <c r="C187" i="3"/>
  <c r="M186" i="3"/>
  <c r="K186" i="3"/>
  <c r="I186" i="3"/>
  <c r="G186" i="3"/>
  <c r="E186" i="3"/>
  <c r="C186" i="3"/>
  <c r="M184" i="3"/>
  <c r="K184" i="3"/>
  <c r="I184" i="3"/>
  <c r="G184" i="3"/>
  <c r="E184" i="3"/>
  <c r="C184" i="3"/>
  <c r="M174" i="3"/>
  <c r="K174" i="3"/>
  <c r="I174" i="3"/>
  <c r="G174" i="3"/>
  <c r="E174" i="3"/>
  <c r="C174" i="3"/>
  <c r="M170" i="3"/>
  <c r="K170" i="3"/>
  <c r="I170" i="3"/>
  <c r="G170" i="3"/>
  <c r="E170" i="3"/>
  <c r="C170" i="3"/>
  <c r="M168" i="3"/>
  <c r="K168" i="3"/>
  <c r="I168" i="3"/>
  <c r="G168" i="3"/>
  <c r="E168" i="3"/>
  <c r="C168" i="3"/>
  <c r="M166" i="3"/>
  <c r="K166" i="3"/>
  <c r="I166" i="3"/>
  <c r="G166" i="3"/>
  <c r="E166" i="3"/>
  <c r="C166" i="3"/>
  <c r="L163" i="3"/>
  <c r="J163" i="3"/>
  <c r="H163" i="3"/>
  <c r="F163" i="3"/>
  <c r="D163" i="3"/>
  <c r="B163" i="3"/>
  <c r="G162" i="3"/>
  <c r="I161" i="3"/>
  <c r="L151" i="3"/>
  <c r="M150" i="3" s="1"/>
  <c r="J151" i="3"/>
  <c r="K150" i="3" s="1"/>
  <c r="H151" i="3"/>
  <c r="F151" i="3"/>
  <c r="G149" i="3" s="1"/>
  <c r="D151" i="3"/>
  <c r="E149" i="3" s="1"/>
  <c r="B151" i="3"/>
  <c r="C150" i="3" s="1"/>
  <c r="I150" i="3"/>
  <c r="I149" i="3"/>
  <c r="M148" i="3"/>
  <c r="K148" i="3"/>
  <c r="I148" i="3"/>
  <c r="G148" i="3"/>
  <c r="E148" i="3"/>
  <c r="C148" i="3"/>
  <c r="L143" i="3"/>
  <c r="M141" i="3" s="1"/>
  <c r="J143" i="3"/>
  <c r="K142" i="3" s="1"/>
  <c r="H143" i="3"/>
  <c r="F143" i="3"/>
  <c r="G141" i="3" s="1"/>
  <c r="D143" i="3"/>
  <c r="E142" i="3" s="1"/>
  <c r="B143" i="3"/>
  <c r="C142" i="3" s="1"/>
  <c r="M140" i="3"/>
  <c r="K140" i="3"/>
  <c r="I140" i="3"/>
  <c r="G140" i="3"/>
  <c r="E140" i="3"/>
  <c r="C140" i="3"/>
  <c r="M139" i="3"/>
  <c r="K139" i="3"/>
  <c r="I139" i="3"/>
  <c r="G139" i="3"/>
  <c r="E139" i="3"/>
  <c r="C139" i="3"/>
  <c r="M138" i="3"/>
  <c r="K138" i="3"/>
  <c r="I138" i="3"/>
  <c r="G138" i="3"/>
  <c r="E138" i="3"/>
  <c r="C138" i="3"/>
  <c r="M137" i="3"/>
  <c r="K137" i="3"/>
  <c r="I137" i="3"/>
  <c r="G137" i="3"/>
  <c r="E137" i="3"/>
  <c r="C137" i="3"/>
  <c r="M136" i="3"/>
  <c r="K136" i="3"/>
  <c r="I136" i="3"/>
  <c r="G136" i="3"/>
  <c r="E136" i="3"/>
  <c r="C136" i="3"/>
  <c r="M135" i="3"/>
  <c r="K135" i="3"/>
  <c r="I135" i="3"/>
  <c r="G135" i="3"/>
  <c r="E135" i="3"/>
  <c r="C135" i="3"/>
  <c r="E134" i="3"/>
  <c r="C134" i="3"/>
  <c r="E133" i="3"/>
  <c r="C133" i="3"/>
  <c r="M132" i="3"/>
  <c r="K132" i="3"/>
  <c r="I132" i="3"/>
  <c r="G132" i="3"/>
  <c r="E132" i="3"/>
  <c r="C132" i="3"/>
  <c r="R125" i="3"/>
  <c r="Q125" i="3"/>
  <c r="O125" i="3"/>
  <c r="N125" i="3"/>
  <c r="L125" i="3"/>
  <c r="K125" i="3"/>
  <c r="I125" i="3"/>
  <c r="H125" i="3"/>
  <c r="F125" i="3"/>
  <c r="E125" i="3"/>
  <c r="C125" i="3"/>
  <c r="B125" i="3"/>
  <c r="R124" i="3"/>
  <c r="Q124" i="3"/>
  <c r="O124" i="3"/>
  <c r="N124" i="3"/>
  <c r="L124" i="3"/>
  <c r="K124" i="3"/>
  <c r="I124" i="3"/>
  <c r="H124" i="3"/>
  <c r="F124" i="3"/>
  <c r="E124" i="3"/>
  <c r="C124" i="3"/>
  <c r="B124" i="3"/>
  <c r="R123" i="3"/>
  <c r="Q123" i="3"/>
  <c r="O123" i="3"/>
  <c r="N123" i="3"/>
  <c r="L123" i="3"/>
  <c r="K123" i="3"/>
  <c r="I123" i="3"/>
  <c r="H123" i="3"/>
  <c r="F123" i="3"/>
  <c r="E123" i="3"/>
  <c r="C123" i="3"/>
  <c r="B123" i="3"/>
  <c r="R122" i="3"/>
  <c r="Q122" i="3"/>
  <c r="O122" i="3"/>
  <c r="N122" i="3"/>
  <c r="L122" i="3"/>
  <c r="K122" i="3"/>
  <c r="I122" i="3"/>
  <c r="H122" i="3"/>
  <c r="F122" i="3"/>
  <c r="E122" i="3"/>
  <c r="C122" i="3"/>
  <c r="B122" i="3"/>
  <c r="R119" i="3"/>
  <c r="Q119" i="3"/>
  <c r="O119" i="3"/>
  <c r="N119" i="3"/>
  <c r="L119" i="3"/>
  <c r="K119" i="3"/>
  <c r="I119" i="3"/>
  <c r="H119" i="3"/>
  <c r="F119" i="3"/>
  <c r="E119" i="3"/>
  <c r="C119" i="3"/>
  <c r="B119" i="3"/>
  <c r="R118" i="3"/>
  <c r="Q118" i="3"/>
  <c r="O118" i="3"/>
  <c r="N118" i="3"/>
  <c r="L118" i="3"/>
  <c r="K118" i="3"/>
  <c r="I118" i="3"/>
  <c r="H118" i="3"/>
  <c r="F118" i="3"/>
  <c r="E118" i="3"/>
  <c r="C118" i="3"/>
  <c r="B118" i="3"/>
  <c r="R117" i="3"/>
  <c r="Q117" i="3"/>
  <c r="O117" i="3"/>
  <c r="N117" i="3"/>
  <c r="L117" i="3"/>
  <c r="K117" i="3"/>
  <c r="I117" i="3"/>
  <c r="H117" i="3"/>
  <c r="F117" i="3"/>
  <c r="E117" i="3"/>
  <c r="C117" i="3"/>
  <c r="B117" i="3"/>
  <c r="S113" i="3"/>
  <c r="P113" i="3"/>
  <c r="M113" i="3"/>
  <c r="J113" i="3"/>
  <c r="G113" i="3"/>
  <c r="D113" i="3"/>
  <c r="S112" i="3"/>
  <c r="P112" i="3"/>
  <c r="M112" i="3"/>
  <c r="J112" i="3"/>
  <c r="G112" i="3"/>
  <c r="D112" i="3"/>
  <c r="S111" i="3"/>
  <c r="P111" i="3"/>
  <c r="M111" i="3"/>
  <c r="J111" i="3"/>
  <c r="G111" i="3"/>
  <c r="D111" i="3"/>
  <c r="S110" i="3"/>
  <c r="P110" i="3"/>
  <c r="M110" i="3"/>
  <c r="J110" i="3"/>
  <c r="G110" i="3"/>
  <c r="D110" i="3"/>
  <c r="S109" i="3"/>
  <c r="P109" i="3"/>
  <c r="M109" i="3"/>
  <c r="J109" i="3"/>
  <c r="G109" i="3"/>
  <c r="D109" i="3"/>
  <c r="S108" i="3"/>
  <c r="P108" i="3"/>
  <c r="M108" i="3"/>
  <c r="J108" i="3"/>
  <c r="G108" i="3"/>
  <c r="D108" i="3"/>
  <c r="R107" i="3"/>
  <c r="R120" i="3" s="1"/>
  <c r="Q107" i="3"/>
  <c r="Q120" i="3" s="1"/>
  <c r="O107" i="3"/>
  <c r="O121" i="3" s="1"/>
  <c r="N107" i="3"/>
  <c r="N120" i="3" s="1"/>
  <c r="L107" i="3"/>
  <c r="L121" i="3" s="1"/>
  <c r="K107" i="3"/>
  <c r="K121" i="3" s="1"/>
  <c r="I107" i="3"/>
  <c r="I120" i="3" s="1"/>
  <c r="H107" i="3"/>
  <c r="H121" i="3" s="1"/>
  <c r="F107" i="3"/>
  <c r="F120" i="3" s="1"/>
  <c r="E107" i="3"/>
  <c r="E120" i="3" s="1"/>
  <c r="C107" i="3"/>
  <c r="C121" i="3" s="1"/>
  <c r="B107" i="3"/>
  <c r="B120" i="3" s="1"/>
  <c r="S106" i="3"/>
  <c r="P106" i="3"/>
  <c r="M106" i="3"/>
  <c r="J106" i="3"/>
  <c r="G106" i="3"/>
  <c r="D106" i="3"/>
  <c r="S105" i="3"/>
  <c r="P105" i="3"/>
  <c r="M105" i="3"/>
  <c r="J105" i="3"/>
  <c r="G105" i="3"/>
  <c r="D105" i="3"/>
  <c r="S104" i="3"/>
  <c r="P104" i="3"/>
  <c r="M104" i="3"/>
  <c r="J104" i="3"/>
  <c r="J107" i="3" s="1"/>
  <c r="G104" i="3"/>
  <c r="D104" i="3"/>
  <c r="R98" i="3"/>
  <c r="Q98" i="3"/>
  <c r="O98" i="3"/>
  <c r="O126" i="3" s="1"/>
  <c r="N98" i="3"/>
  <c r="L98" i="3"/>
  <c r="L126" i="3" s="1"/>
  <c r="K98" i="3"/>
  <c r="K126" i="3" s="1"/>
  <c r="I98" i="3"/>
  <c r="H98" i="3"/>
  <c r="H126" i="3" s="1"/>
  <c r="F98" i="3"/>
  <c r="E98" i="3"/>
  <c r="C98" i="3"/>
  <c r="C126" i="3" s="1"/>
  <c r="B98" i="3"/>
  <c r="S97" i="3"/>
  <c r="P97" i="3"/>
  <c r="M97" i="3"/>
  <c r="J97" i="3"/>
  <c r="G97" i="3"/>
  <c r="D97" i="3"/>
  <c r="S96" i="3"/>
  <c r="M310" i="3" s="1"/>
  <c r="P96" i="3"/>
  <c r="K310" i="3" s="1"/>
  <c r="M96" i="3"/>
  <c r="J96" i="3"/>
  <c r="G96" i="3"/>
  <c r="E310" i="3" s="1"/>
  <c r="D96" i="3"/>
  <c r="C310" i="3" s="1"/>
  <c r="S90" i="3"/>
  <c r="R90" i="3"/>
  <c r="Q90" i="3"/>
  <c r="P90" i="3"/>
  <c r="O90" i="3"/>
  <c r="N90" i="3"/>
  <c r="M90" i="3"/>
  <c r="L90" i="3"/>
  <c r="K90" i="3"/>
  <c r="J90" i="3"/>
  <c r="I90" i="3"/>
  <c r="H90" i="3"/>
  <c r="G90" i="3"/>
  <c r="F90" i="3"/>
  <c r="E90" i="3"/>
  <c r="D90" i="3"/>
  <c r="C90" i="3"/>
  <c r="B90" i="3"/>
  <c r="M74" i="3"/>
  <c r="L74" i="3"/>
  <c r="K74" i="3"/>
  <c r="J74" i="3"/>
  <c r="I74" i="3"/>
  <c r="H74" i="3"/>
  <c r="G74" i="3"/>
  <c r="F74" i="3"/>
  <c r="E74" i="3"/>
  <c r="D74" i="3"/>
  <c r="C74" i="3"/>
  <c r="B74" i="3"/>
  <c r="M73" i="3"/>
  <c r="L73" i="3"/>
  <c r="K73" i="3"/>
  <c r="J73" i="3"/>
  <c r="I73" i="3"/>
  <c r="H73" i="3"/>
  <c r="G73" i="3"/>
  <c r="F73" i="3"/>
  <c r="E73" i="3"/>
  <c r="D73" i="3"/>
  <c r="C73" i="3"/>
  <c r="B73" i="3"/>
  <c r="S68" i="3"/>
  <c r="M161" i="3" s="1"/>
  <c r="R68" i="3"/>
  <c r="Q68" i="3"/>
  <c r="P68" i="3"/>
  <c r="O68" i="3"/>
  <c r="N68" i="3"/>
  <c r="M68" i="3"/>
  <c r="L68" i="3"/>
  <c r="K68" i="3"/>
  <c r="J68" i="3"/>
  <c r="I68" i="3"/>
  <c r="H68" i="3"/>
  <c r="G68" i="3"/>
  <c r="F68" i="3"/>
  <c r="E68" i="3"/>
  <c r="D68" i="3"/>
  <c r="G160" i="3" s="1"/>
  <c r="C68" i="3"/>
  <c r="B68" i="3"/>
  <c r="S67" i="3"/>
  <c r="R67" i="3"/>
  <c r="Q67" i="3"/>
  <c r="P67" i="3"/>
  <c r="O67" i="3"/>
  <c r="N67" i="3"/>
  <c r="M67" i="3"/>
  <c r="L67" i="3"/>
  <c r="K67" i="3"/>
  <c r="J67" i="3"/>
  <c r="I67" i="3"/>
  <c r="H67" i="3"/>
  <c r="G67" i="3"/>
  <c r="F67" i="3"/>
  <c r="K172" i="3" s="1"/>
  <c r="E67" i="3"/>
  <c r="D67" i="3"/>
  <c r="C67" i="3"/>
  <c r="B67" i="3"/>
  <c r="E171" i="3" s="1"/>
  <c r="S62" i="3"/>
  <c r="R62" i="3"/>
  <c r="Q62" i="3"/>
  <c r="P62" i="3"/>
  <c r="O62" i="3"/>
  <c r="N62" i="3"/>
  <c r="S61" i="3"/>
  <c r="R61" i="3"/>
  <c r="Q61" i="3"/>
  <c r="P61" i="3"/>
  <c r="O61" i="3"/>
  <c r="N61" i="3"/>
  <c r="S50" i="3"/>
  <c r="R50" i="3"/>
  <c r="Q50" i="3"/>
  <c r="P50" i="3"/>
  <c r="O50" i="3"/>
  <c r="N50" i="3"/>
  <c r="S49" i="3"/>
  <c r="M198" i="3" s="1"/>
  <c r="R49" i="3"/>
  <c r="K198" i="3" s="1"/>
  <c r="Q49" i="3"/>
  <c r="I198" i="3" s="1"/>
  <c r="P49" i="3"/>
  <c r="G198" i="3" s="1"/>
  <c r="O49" i="3"/>
  <c r="E198" i="3" s="1"/>
  <c r="N49" i="3"/>
  <c r="C198" i="3" s="1"/>
  <c r="C161" i="3" l="1"/>
  <c r="K151" i="3"/>
  <c r="G303" i="3"/>
  <c r="E150" i="3"/>
  <c r="E175" i="3"/>
  <c r="I164" i="3"/>
  <c r="M107" i="3"/>
  <c r="M119" i="3"/>
  <c r="G288" i="3"/>
  <c r="F280" i="3"/>
  <c r="G292" i="3"/>
  <c r="G107" i="3"/>
  <c r="G121" i="3" s="1"/>
  <c r="G142" i="3"/>
  <c r="I171" i="3"/>
  <c r="E164" i="3"/>
  <c r="M164" i="3"/>
  <c r="I143" i="3"/>
  <c r="J123" i="3"/>
  <c r="D124" i="3"/>
  <c r="P124" i="3"/>
  <c r="J125" i="3"/>
  <c r="C141" i="3"/>
  <c r="K149" i="3"/>
  <c r="M276" i="3"/>
  <c r="M287" i="3"/>
  <c r="M291" i="3"/>
  <c r="M298" i="3"/>
  <c r="M302" i="3"/>
  <c r="O99" i="3"/>
  <c r="G175" i="3"/>
  <c r="C164" i="3"/>
  <c r="K161" i="3"/>
  <c r="M98" i="3"/>
  <c r="E262" i="3" s="1"/>
  <c r="M121" i="3"/>
  <c r="G122" i="3"/>
  <c r="S122" i="3"/>
  <c r="G124" i="3"/>
  <c r="C149" i="3"/>
  <c r="E161" i="3"/>
  <c r="L99" i="3"/>
  <c r="D118" i="3"/>
  <c r="P118" i="3"/>
  <c r="J119" i="3"/>
  <c r="F276" i="3"/>
  <c r="F287" i="3"/>
  <c r="F291" i="3"/>
  <c r="F298" i="3"/>
  <c r="F302" i="3"/>
  <c r="K160" i="3"/>
  <c r="K99" i="3"/>
  <c r="G117" i="3"/>
  <c r="S117" i="3"/>
  <c r="G119" i="3"/>
  <c r="S119" i="3"/>
  <c r="J117" i="3"/>
  <c r="B121" i="3"/>
  <c r="M149" i="3"/>
  <c r="G171" i="3"/>
  <c r="P73" i="3"/>
  <c r="G133" i="3" s="1"/>
  <c r="J120" i="3"/>
  <c r="M123" i="3"/>
  <c r="S124" i="3"/>
  <c r="M125" i="3"/>
  <c r="E121" i="3"/>
  <c r="N121" i="3"/>
  <c r="K164" i="3"/>
  <c r="C172" i="3"/>
  <c r="J193" i="3"/>
  <c r="K193" i="3" s="1"/>
  <c r="L193" i="3" s="1"/>
  <c r="R74" i="3"/>
  <c r="K163" i="3" s="1"/>
  <c r="C99" i="3"/>
  <c r="S118" i="3"/>
  <c r="J122" i="3"/>
  <c r="D123" i="3"/>
  <c r="P123" i="3"/>
  <c r="J124" i="3"/>
  <c r="D125" i="3"/>
  <c r="P125" i="3"/>
  <c r="C120" i="3"/>
  <c r="F121" i="3"/>
  <c r="Q121" i="3"/>
  <c r="E141" i="3"/>
  <c r="G143" i="3"/>
  <c r="L280" i="3"/>
  <c r="L281" i="3"/>
  <c r="L288" i="3"/>
  <c r="L292" i="3"/>
  <c r="L299" i="3"/>
  <c r="L303" i="3"/>
  <c r="G172" i="3"/>
  <c r="C160" i="3"/>
  <c r="H99" i="3"/>
  <c r="D117" i="3"/>
  <c r="P117" i="3"/>
  <c r="J118" i="3"/>
  <c r="D119" i="3"/>
  <c r="P119" i="3"/>
  <c r="P107" i="3"/>
  <c r="P120" i="3" s="1"/>
  <c r="G123" i="3"/>
  <c r="S123" i="3"/>
  <c r="G125" i="3"/>
  <c r="S125" i="3"/>
  <c r="O120" i="3"/>
  <c r="I121" i="3"/>
  <c r="R121" i="3"/>
  <c r="M142" i="3"/>
  <c r="I172" i="3"/>
  <c r="E160" i="3"/>
  <c r="M160" i="3"/>
  <c r="N74" i="3"/>
  <c r="I310" i="3"/>
  <c r="M99" i="3"/>
  <c r="F126" i="3"/>
  <c r="F99" i="3"/>
  <c r="D107" i="3"/>
  <c r="D120" i="3" s="1"/>
  <c r="P122" i="3"/>
  <c r="G150" i="3"/>
  <c r="C151" i="3"/>
  <c r="I151" i="3"/>
  <c r="G173" i="3"/>
  <c r="G203" i="3"/>
  <c r="K242" i="3"/>
  <c r="K240" i="3"/>
  <c r="F281" i="3"/>
  <c r="G281" i="3"/>
  <c r="R73" i="3"/>
  <c r="P74" i="3"/>
  <c r="G161" i="3"/>
  <c r="O73" i="3"/>
  <c r="Q74" i="3"/>
  <c r="I163" i="3" s="1"/>
  <c r="B126" i="3"/>
  <c r="B99" i="3"/>
  <c r="D98" i="3"/>
  <c r="Q126" i="3"/>
  <c r="Q99" i="3"/>
  <c r="S98" i="3"/>
  <c r="M118" i="3"/>
  <c r="S107" i="3"/>
  <c r="S120" i="3" s="1"/>
  <c r="G118" i="3"/>
  <c r="H120" i="3"/>
  <c r="E143" i="3"/>
  <c r="K143" i="3"/>
  <c r="E151" i="3"/>
  <c r="I160" i="3"/>
  <c r="E172" i="3"/>
  <c r="I175" i="3"/>
  <c r="M242" i="3"/>
  <c r="M240" i="3"/>
  <c r="M175" i="3"/>
  <c r="M171" i="3"/>
  <c r="G134" i="3"/>
  <c r="G202" i="3"/>
  <c r="F261" i="3"/>
  <c r="K169" i="3"/>
  <c r="K167" i="3"/>
  <c r="K165" i="3"/>
  <c r="K162" i="3"/>
  <c r="I126" i="3"/>
  <c r="I99" i="3"/>
  <c r="R126" i="3"/>
  <c r="R99" i="3"/>
  <c r="P121" i="3"/>
  <c r="K120" i="3"/>
  <c r="D122" i="3"/>
  <c r="K159" i="3"/>
  <c r="G201" i="3"/>
  <c r="F277" i="3"/>
  <c r="G277" i="3"/>
  <c r="S73" i="3"/>
  <c r="E126" i="3"/>
  <c r="E99" i="3"/>
  <c r="G98" i="3"/>
  <c r="J98" i="3"/>
  <c r="D262" i="3" s="1"/>
  <c r="N126" i="3"/>
  <c r="N99" i="3"/>
  <c r="P98" i="3"/>
  <c r="M120" i="3"/>
  <c r="M122" i="3"/>
  <c r="M124" i="3"/>
  <c r="M126" i="3"/>
  <c r="M117" i="3"/>
  <c r="L120" i="3"/>
  <c r="J121" i="3"/>
  <c r="C143" i="3"/>
  <c r="I142" i="3"/>
  <c r="I141" i="3"/>
  <c r="M143" i="3"/>
  <c r="G151" i="3"/>
  <c r="M151" i="3"/>
  <c r="M172" i="3"/>
  <c r="J188" i="3"/>
  <c r="Q73" i="3"/>
  <c r="O74" i="3"/>
  <c r="S74" i="3"/>
  <c r="G164" i="3"/>
  <c r="C171" i="3"/>
  <c r="K171" i="3"/>
  <c r="C175" i="3"/>
  <c r="K175" i="3"/>
  <c r="G310" i="3"/>
  <c r="N73" i="3"/>
  <c r="G120" i="3" l="1"/>
  <c r="D121" i="3"/>
  <c r="K188" i="3"/>
  <c r="L188" i="3" s="1"/>
  <c r="J220" i="1"/>
  <c r="S121" i="3"/>
  <c r="M193" i="3"/>
  <c r="G262" i="3"/>
  <c r="S99" i="3"/>
  <c r="S126" i="3"/>
  <c r="G261" i="3"/>
  <c r="M169" i="3"/>
  <c r="M167" i="3"/>
  <c r="M165" i="3"/>
  <c r="M162" i="3"/>
  <c r="M159" i="3"/>
  <c r="J99" i="3"/>
  <c r="C203" i="3"/>
  <c r="C201" i="3"/>
  <c r="C173" i="3"/>
  <c r="C202" i="3"/>
  <c r="C261" i="3"/>
  <c r="E169" i="3"/>
  <c r="E167" i="3"/>
  <c r="E165" i="3"/>
  <c r="E162" i="3"/>
  <c r="E159" i="3"/>
  <c r="E163" i="3"/>
  <c r="P126" i="3"/>
  <c r="F262" i="3"/>
  <c r="P99" i="3"/>
  <c r="G126" i="3"/>
  <c r="C262" i="3"/>
  <c r="G99" i="3"/>
  <c r="M203" i="3"/>
  <c r="M201" i="3"/>
  <c r="M173" i="3"/>
  <c r="M134" i="3"/>
  <c r="M202" i="3"/>
  <c r="M133" i="3"/>
  <c r="J126" i="3"/>
  <c r="M163" i="3"/>
  <c r="D126" i="3"/>
  <c r="B262" i="3"/>
  <c r="D99" i="3"/>
  <c r="E203" i="3"/>
  <c r="E201" i="3"/>
  <c r="E173" i="3"/>
  <c r="E202" i="3"/>
  <c r="I202" i="3"/>
  <c r="I133" i="3"/>
  <c r="I201" i="3"/>
  <c r="I203" i="3"/>
  <c r="I173" i="3"/>
  <c r="I134" i="3"/>
  <c r="G159" i="3"/>
  <c r="D261" i="3"/>
  <c r="G169" i="3"/>
  <c r="G167" i="3"/>
  <c r="G165" i="3"/>
  <c r="I159" i="3"/>
  <c r="E261" i="3"/>
  <c r="I169" i="3"/>
  <c r="I167" i="3"/>
  <c r="I165" i="3"/>
  <c r="I162" i="3"/>
  <c r="K133" i="3"/>
  <c r="K203" i="3"/>
  <c r="K201" i="3"/>
  <c r="K173" i="3"/>
  <c r="K202" i="3"/>
  <c r="K134" i="3"/>
  <c r="B261" i="3"/>
  <c r="C169" i="3"/>
  <c r="C167" i="3"/>
  <c r="C165" i="3"/>
  <c r="C162" i="3"/>
  <c r="C163" i="3"/>
  <c r="C159" i="3"/>
  <c r="G163" i="3"/>
  <c r="M188" i="3" l="1"/>
  <c r="L220" i="1"/>
  <c r="J290" i="2"/>
  <c r="J333" i="1" s="1"/>
  <c r="D290" i="2"/>
  <c r="D333" i="1" s="1"/>
  <c r="J288" i="2"/>
  <c r="J331" i="1" s="1"/>
  <c r="D288" i="2"/>
  <c r="D331" i="1" s="1"/>
  <c r="J277" i="2"/>
  <c r="J320" i="1" s="1"/>
  <c r="I290" i="2"/>
  <c r="I333" i="1" s="1"/>
  <c r="C290" i="2"/>
  <c r="C333" i="1" s="1"/>
  <c r="I288" i="2"/>
  <c r="I331" i="1" s="1"/>
  <c r="C288" i="2"/>
  <c r="C331" i="1" s="1"/>
  <c r="J279" i="2"/>
  <c r="J322" i="1" s="1"/>
  <c r="I279" i="2"/>
  <c r="I322" i="1" s="1"/>
  <c r="I277" i="2"/>
  <c r="I320" i="1" s="1"/>
  <c r="I73" i="2" l="1"/>
  <c r="I116" i="1" s="1"/>
  <c r="H73" i="2"/>
  <c r="H116" i="1" s="1"/>
  <c r="I75" i="2" l="1"/>
  <c r="I118" i="1" s="1"/>
  <c r="H75" i="2"/>
  <c r="H118" i="1" s="1"/>
  <c r="J26" i="2"/>
  <c r="N81" i="1" l="1"/>
  <c r="O81" i="1"/>
  <c r="P81" i="1"/>
  <c r="Q81" i="1"/>
  <c r="R81" i="1"/>
  <c r="S81" i="1"/>
  <c r="N82" i="1"/>
  <c r="O82" i="1"/>
  <c r="P82" i="1"/>
  <c r="Q82" i="1"/>
  <c r="R82" i="1"/>
  <c r="S82" i="1"/>
  <c r="N93" i="1"/>
  <c r="O93" i="1"/>
  <c r="P93" i="1"/>
  <c r="Q93" i="1"/>
  <c r="R93" i="1"/>
  <c r="S93" i="1"/>
  <c r="M336" i="1" l="1"/>
  <c r="L336" i="1"/>
  <c r="H336" i="1"/>
  <c r="G336" i="1"/>
  <c r="F336" i="1"/>
  <c r="B336" i="1"/>
  <c r="H335" i="1"/>
  <c r="M335" i="1" s="1"/>
  <c r="B335" i="1"/>
  <c r="F335" i="1" s="1"/>
  <c r="H334" i="1"/>
  <c r="M334" i="1" s="1"/>
  <c r="B334" i="1"/>
  <c r="F334" i="1" s="1"/>
  <c r="H333" i="1"/>
  <c r="M333" i="1" s="1"/>
  <c r="B333" i="1"/>
  <c r="F333" i="1" s="1"/>
  <c r="H332" i="1"/>
  <c r="M332" i="1" s="1"/>
  <c r="B332" i="1"/>
  <c r="F332" i="1" s="1"/>
  <c r="H331" i="1"/>
  <c r="M331" i="1" s="1"/>
  <c r="B331" i="1"/>
  <c r="F331" i="1" s="1"/>
  <c r="H330" i="1"/>
  <c r="M330" i="1" s="1"/>
  <c r="B330" i="1"/>
  <c r="F330" i="1" s="1"/>
  <c r="H329" i="1"/>
  <c r="M329" i="1" s="1"/>
  <c r="B329" i="1"/>
  <c r="F329" i="1" s="1"/>
  <c r="M325" i="1"/>
  <c r="L325" i="1"/>
  <c r="H325" i="1"/>
  <c r="G325" i="1"/>
  <c r="F325" i="1"/>
  <c r="B325" i="1"/>
  <c r="H324" i="1"/>
  <c r="M324" i="1" s="1"/>
  <c r="B324" i="1"/>
  <c r="F324" i="1" s="1"/>
  <c r="H323" i="1"/>
  <c r="M323" i="1" s="1"/>
  <c r="B323" i="1"/>
  <c r="G323" i="1" s="1"/>
  <c r="H322" i="1"/>
  <c r="M322" i="1" s="1"/>
  <c r="B322" i="1"/>
  <c r="F322" i="1" s="1"/>
  <c r="H321" i="1"/>
  <c r="M321" i="1" s="1"/>
  <c r="B321" i="1"/>
  <c r="F321" i="1" s="1"/>
  <c r="H320" i="1"/>
  <c r="M320" i="1" s="1"/>
  <c r="B320" i="1"/>
  <c r="F320" i="1" s="1"/>
  <c r="H319" i="1"/>
  <c r="M319" i="1" s="1"/>
  <c r="B319" i="1"/>
  <c r="G319" i="1" s="1"/>
  <c r="H318" i="1"/>
  <c r="M318" i="1" s="1"/>
  <c r="F318" i="1"/>
  <c r="M314" i="1"/>
  <c r="L314" i="1"/>
  <c r="H314" i="1"/>
  <c r="G314" i="1"/>
  <c r="F314" i="1"/>
  <c r="B314" i="1"/>
  <c r="H313" i="1"/>
  <c r="M313" i="1" s="1"/>
  <c r="B313" i="1"/>
  <c r="F313" i="1" s="1"/>
  <c r="H312" i="1"/>
  <c r="M312" i="1" s="1"/>
  <c r="B312" i="1"/>
  <c r="G312" i="1" s="1"/>
  <c r="H311" i="1"/>
  <c r="M311" i="1" s="1"/>
  <c r="B311" i="1"/>
  <c r="F311" i="1" s="1"/>
  <c r="H310" i="1"/>
  <c r="L310" i="1" s="1"/>
  <c r="B310" i="1"/>
  <c r="G310" i="1" s="1"/>
  <c r="H309" i="1"/>
  <c r="M309" i="1" s="1"/>
  <c r="B309" i="1"/>
  <c r="F309" i="1" s="1"/>
  <c r="H308" i="1"/>
  <c r="M308" i="1" s="1"/>
  <c r="B308" i="1"/>
  <c r="G308" i="1" s="1"/>
  <c r="H307" i="1"/>
  <c r="M307" i="1" s="1"/>
  <c r="B307" i="1"/>
  <c r="F307" i="1" s="1"/>
  <c r="M299" i="1"/>
  <c r="K299" i="1"/>
  <c r="I299" i="1"/>
  <c r="G299" i="1"/>
  <c r="E299" i="1"/>
  <c r="C299" i="1"/>
  <c r="M288" i="1"/>
  <c r="L288" i="1"/>
  <c r="K288" i="1"/>
  <c r="J288" i="1"/>
  <c r="I288" i="1"/>
  <c r="H288" i="1"/>
  <c r="G288" i="1"/>
  <c r="F288" i="1"/>
  <c r="E288" i="1"/>
  <c r="D288" i="1"/>
  <c r="C288" i="1"/>
  <c r="B288" i="1"/>
  <c r="L275" i="1"/>
  <c r="M274" i="1" s="1"/>
  <c r="J275" i="1"/>
  <c r="K273" i="1" s="1"/>
  <c r="H275" i="1"/>
  <c r="I274" i="1" s="1"/>
  <c r="F275" i="1"/>
  <c r="G274" i="1" s="1"/>
  <c r="D275" i="1"/>
  <c r="E272" i="1" s="1"/>
  <c r="B275" i="1"/>
  <c r="C274" i="1" s="1"/>
  <c r="S261" i="1"/>
  <c r="P261" i="1"/>
  <c r="M261" i="1"/>
  <c r="J261" i="1"/>
  <c r="G261" i="1"/>
  <c r="D261" i="1"/>
  <c r="S260" i="1"/>
  <c r="P260" i="1"/>
  <c r="M260" i="1"/>
  <c r="J260" i="1"/>
  <c r="G260" i="1"/>
  <c r="D260" i="1"/>
  <c r="S259" i="1"/>
  <c r="P259" i="1"/>
  <c r="M259" i="1"/>
  <c r="J259" i="1"/>
  <c r="G259" i="1"/>
  <c r="D259" i="1"/>
  <c r="Q258" i="1"/>
  <c r="S258" i="1" s="1"/>
  <c r="N258" i="1"/>
  <c r="P258" i="1" s="1"/>
  <c r="K258" i="1"/>
  <c r="M258" i="1" s="1"/>
  <c r="H258" i="1"/>
  <c r="J258" i="1" s="1"/>
  <c r="E258" i="1"/>
  <c r="G258" i="1" s="1"/>
  <c r="B258" i="1"/>
  <c r="D258" i="1" s="1"/>
  <c r="Q257" i="1"/>
  <c r="S257" i="1" s="1"/>
  <c r="N257" i="1"/>
  <c r="P257" i="1" s="1"/>
  <c r="K257" i="1"/>
  <c r="M257" i="1" s="1"/>
  <c r="H257" i="1"/>
  <c r="J257" i="1" s="1"/>
  <c r="E257" i="1"/>
  <c r="G257" i="1" s="1"/>
  <c r="B257" i="1"/>
  <c r="D257" i="1" s="1"/>
  <c r="Q256" i="1"/>
  <c r="S256" i="1" s="1"/>
  <c r="N256" i="1"/>
  <c r="P256" i="1" s="1"/>
  <c r="K256" i="1"/>
  <c r="M256" i="1" s="1"/>
  <c r="H256" i="1"/>
  <c r="J256" i="1" s="1"/>
  <c r="E256" i="1"/>
  <c r="G256" i="1" s="1"/>
  <c r="B256" i="1"/>
  <c r="D256" i="1" s="1"/>
  <c r="Q255" i="1"/>
  <c r="S255" i="1" s="1"/>
  <c r="N255" i="1"/>
  <c r="P255" i="1" s="1"/>
  <c r="K255" i="1"/>
  <c r="M255" i="1" s="1"/>
  <c r="H255" i="1"/>
  <c r="J255" i="1" s="1"/>
  <c r="E255" i="1"/>
  <c r="G255" i="1" s="1"/>
  <c r="B255" i="1"/>
  <c r="D255" i="1" s="1"/>
  <c r="S254" i="1"/>
  <c r="P254" i="1"/>
  <c r="M254" i="1"/>
  <c r="J254" i="1"/>
  <c r="G254" i="1"/>
  <c r="D254" i="1"/>
  <c r="S253" i="1"/>
  <c r="P253" i="1"/>
  <c r="M253" i="1"/>
  <c r="J253" i="1"/>
  <c r="G253" i="1"/>
  <c r="D253" i="1"/>
  <c r="S252" i="1"/>
  <c r="P252" i="1"/>
  <c r="M252" i="1"/>
  <c r="J252" i="1"/>
  <c r="G252" i="1"/>
  <c r="D252" i="1"/>
  <c r="S251" i="1"/>
  <c r="P251" i="1"/>
  <c r="M251" i="1"/>
  <c r="J251" i="1"/>
  <c r="G251" i="1"/>
  <c r="D251" i="1"/>
  <c r="S250" i="1"/>
  <c r="Q250" i="1"/>
  <c r="P250" i="1"/>
  <c r="N250" i="1"/>
  <c r="M250" i="1"/>
  <c r="K250" i="1"/>
  <c r="J250" i="1"/>
  <c r="H250" i="1"/>
  <c r="G250" i="1"/>
  <c r="E250" i="1"/>
  <c r="D250" i="1"/>
  <c r="B250" i="1"/>
  <c r="S249" i="1"/>
  <c r="Q249" i="1"/>
  <c r="P249" i="1"/>
  <c r="N249" i="1"/>
  <c r="M249" i="1"/>
  <c r="K249" i="1"/>
  <c r="J249" i="1"/>
  <c r="H249" i="1"/>
  <c r="G249" i="1"/>
  <c r="E249" i="1"/>
  <c r="D249" i="1"/>
  <c r="B249" i="1"/>
  <c r="S248" i="1"/>
  <c r="P248" i="1"/>
  <c r="M248" i="1"/>
  <c r="J248" i="1"/>
  <c r="G248" i="1"/>
  <c r="D248" i="1"/>
  <c r="Q247" i="1"/>
  <c r="S247" i="1" s="1"/>
  <c r="N247" i="1"/>
  <c r="P247" i="1" s="1"/>
  <c r="K247" i="1"/>
  <c r="M247" i="1" s="1"/>
  <c r="H247" i="1"/>
  <c r="J247" i="1" s="1"/>
  <c r="E247" i="1"/>
  <c r="G247" i="1" s="1"/>
  <c r="B247" i="1"/>
  <c r="D247" i="1" s="1"/>
  <c r="S246" i="1"/>
  <c r="P246" i="1"/>
  <c r="M246" i="1"/>
  <c r="J246" i="1"/>
  <c r="G246" i="1"/>
  <c r="D246" i="1"/>
  <c r="S245" i="1"/>
  <c r="P245" i="1"/>
  <c r="M245" i="1"/>
  <c r="J245" i="1"/>
  <c r="G245" i="1"/>
  <c r="D245" i="1"/>
  <c r="S244" i="1"/>
  <c r="P244" i="1"/>
  <c r="M244" i="1"/>
  <c r="J244" i="1"/>
  <c r="G244" i="1"/>
  <c r="D244" i="1"/>
  <c r="S243" i="1"/>
  <c r="P243" i="1"/>
  <c r="M243" i="1"/>
  <c r="J243" i="1"/>
  <c r="G243" i="1"/>
  <c r="D243" i="1"/>
  <c r="M237" i="1"/>
  <c r="K237" i="1"/>
  <c r="I237" i="1"/>
  <c r="G237" i="1"/>
  <c r="E237" i="1"/>
  <c r="C237" i="1"/>
  <c r="M236" i="1"/>
  <c r="K236" i="1"/>
  <c r="I236" i="1"/>
  <c r="G236" i="1"/>
  <c r="E236" i="1"/>
  <c r="C236" i="1"/>
  <c r="M232" i="1"/>
  <c r="K232" i="1"/>
  <c r="I232" i="1"/>
  <c r="G232" i="1"/>
  <c r="E232" i="1"/>
  <c r="C232" i="1"/>
  <c r="M231" i="1"/>
  <c r="K231" i="1"/>
  <c r="I231" i="1"/>
  <c r="G231" i="1"/>
  <c r="E231" i="1"/>
  <c r="C231" i="1"/>
  <c r="M229" i="1"/>
  <c r="K229" i="1"/>
  <c r="I229" i="1"/>
  <c r="G229" i="1"/>
  <c r="E229" i="1"/>
  <c r="C229" i="1"/>
  <c r="M228" i="1"/>
  <c r="K228" i="1"/>
  <c r="I228" i="1"/>
  <c r="G228" i="1"/>
  <c r="E228" i="1"/>
  <c r="C228" i="1"/>
  <c r="M227" i="1"/>
  <c r="K227" i="1"/>
  <c r="I227" i="1"/>
  <c r="G227" i="1"/>
  <c r="E227" i="1"/>
  <c r="C227" i="1"/>
  <c r="M226" i="1"/>
  <c r="K226" i="1"/>
  <c r="I226" i="1"/>
  <c r="G226" i="1"/>
  <c r="E226" i="1"/>
  <c r="C226" i="1"/>
  <c r="I225" i="1"/>
  <c r="G225" i="1"/>
  <c r="E225" i="1"/>
  <c r="C225" i="1"/>
  <c r="M224" i="1"/>
  <c r="K224" i="1"/>
  <c r="I224" i="1"/>
  <c r="G224" i="1"/>
  <c r="E224" i="1"/>
  <c r="C224" i="1"/>
  <c r="M223" i="1"/>
  <c r="K223" i="1"/>
  <c r="I223" i="1"/>
  <c r="G223" i="1"/>
  <c r="E223" i="1"/>
  <c r="C223" i="1"/>
  <c r="M221" i="1"/>
  <c r="K221" i="1"/>
  <c r="I221" i="1"/>
  <c r="G221" i="1"/>
  <c r="E221" i="1"/>
  <c r="C221" i="1"/>
  <c r="I220" i="1"/>
  <c r="G220" i="1"/>
  <c r="E220" i="1"/>
  <c r="C220" i="1"/>
  <c r="M219" i="1"/>
  <c r="K219" i="1"/>
  <c r="I219" i="1"/>
  <c r="G219" i="1"/>
  <c r="E219" i="1"/>
  <c r="C219" i="1"/>
  <c r="M218" i="1"/>
  <c r="K218" i="1"/>
  <c r="I218" i="1"/>
  <c r="G218" i="1"/>
  <c r="E218" i="1"/>
  <c r="C218" i="1"/>
  <c r="M216" i="1"/>
  <c r="K216" i="1"/>
  <c r="I216" i="1"/>
  <c r="G216" i="1"/>
  <c r="E216" i="1"/>
  <c r="C216" i="1"/>
  <c r="M206" i="1"/>
  <c r="K206" i="1"/>
  <c r="I206" i="1"/>
  <c r="G206" i="1"/>
  <c r="E206" i="1"/>
  <c r="C206" i="1"/>
  <c r="M202" i="1"/>
  <c r="K202" i="1"/>
  <c r="I202" i="1"/>
  <c r="G202" i="1"/>
  <c r="E202" i="1"/>
  <c r="C202" i="1"/>
  <c r="M200" i="1"/>
  <c r="K200" i="1"/>
  <c r="I200" i="1"/>
  <c r="G200" i="1"/>
  <c r="E200" i="1"/>
  <c r="C200" i="1"/>
  <c r="M198" i="1"/>
  <c r="K198" i="1"/>
  <c r="I198" i="1"/>
  <c r="G198" i="1"/>
  <c r="E198" i="1"/>
  <c r="C198" i="1"/>
  <c r="L195" i="1"/>
  <c r="J195" i="1"/>
  <c r="H195" i="1"/>
  <c r="F195" i="1"/>
  <c r="D195" i="1"/>
  <c r="B195" i="1"/>
  <c r="L183" i="1"/>
  <c r="M182" i="1" s="1"/>
  <c r="J183" i="1"/>
  <c r="H183" i="1"/>
  <c r="I181" i="1" s="1"/>
  <c r="F183" i="1"/>
  <c r="G182" i="1" s="1"/>
  <c r="D183" i="1"/>
  <c r="E181" i="1" s="1"/>
  <c r="B183" i="1"/>
  <c r="C181" i="1" s="1"/>
  <c r="I182" i="1"/>
  <c r="M180" i="1"/>
  <c r="K180" i="1"/>
  <c r="I180" i="1"/>
  <c r="G180" i="1"/>
  <c r="E180" i="1"/>
  <c r="C180" i="1"/>
  <c r="L175" i="1"/>
  <c r="J175" i="1"/>
  <c r="K174" i="1" s="1"/>
  <c r="H175" i="1"/>
  <c r="F175" i="1"/>
  <c r="G174" i="1" s="1"/>
  <c r="D175" i="1"/>
  <c r="B175" i="1"/>
  <c r="C173" i="1" s="1"/>
  <c r="M172" i="1"/>
  <c r="K172" i="1"/>
  <c r="I172" i="1"/>
  <c r="G172" i="1"/>
  <c r="E172" i="1"/>
  <c r="C172" i="1"/>
  <c r="M171" i="1"/>
  <c r="K171" i="1"/>
  <c r="I171" i="1"/>
  <c r="G171" i="1"/>
  <c r="E171" i="1"/>
  <c r="C171" i="1"/>
  <c r="M170" i="1"/>
  <c r="K170" i="1"/>
  <c r="I170" i="1"/>
  <c r="G170" i="1"/>
  <c r="E170" i="1"/>
  <c r="C170" i="1"/>
  <c r="M169" i="1"/>
  <c r="K169" i="1"/>
  <c r="I169" i="1"/>
  <c r="G169" i="1"/>
  <c r="E169" i="1"/>
  <c r="C169" i="1"/>
  <c r="M168" i="1"/>
  <c r="K168" i="1"/>
  <c r="I168" i="1"/>
  <c r="G168" i="1"/>
  <c r="E168" i="1"/>
  <c r="C168" i="1"/>
  <c r="M167" i="1"/>
  <c r="K167" i="1"/>
  <c r="I167" i="1"/>
  <c r="G167" i="1"/>
  <c r="E167" i="1"/>
  <c r="C167" i="1"/>
  <c r="M164" i="1"/>
  <c r="K164" i="1"/>
  <c r="I164" i="1"/>
  <c r="G164" i="1"/>
  <c r="E164" i="1"/>
  <c r="C164" i="1"/>
  <c r="R157" i="1"/>
  <c r="Q157" i="1"/>
  <c r="O157" i="1"/>
  <c r="N157" i="1"/>
  <c r="L157" i="1"/>
  <c r="K157" i="1"/>
  <c r="I157" i="1"/>
  <c r="F157" i="1"/>
  <c r="E157" i="1"/>
  <c r="C157" i="1"/>
  <c r="B157" i="1"/>
  <c r="R156" i="1"/>
  <c r="Q156" i="1"/>
  <c r="O156" i="1"/>
  <c r="N156" i="1"/>
  <c r="L156" i="1"/>
  <c r="K156" i="1"/>
  <c r="I156" i="1"/>
  <c r="H156" i="1"/>
  <c r="F156" i="1"/>
  <c r="E156" i="1"/>
  <c r="C156" i="1"/>
  <c r="B156" i="1"/>
  <c r="R155" i="1"/>
  <c r="Q155" i="1"/>
  <c r="O155" i="1"/>
  <c r="N155" i="1"/>
  <c r="L155" i="1"/>
  <c r="K155" i="1"/>
  <c r="I155" i="1"/>
  <c r="H155" i="1"/>
  <c r="F155" i="1"/>
  <c r="E155" i="1"/>
  <c r="C155" i="1"/>
  <c r="B155" i="1"/>
  <c r="R154" i="1"/>
  <c r="Q154" i="1"/>
  <c r="O154" i="1"/>
  <c r="N154" i="1"/>
  <c r="L154" i="1"/>
  <c r="K154" i="1"/>
  <c r="I154" i="1"/>
  <c r="H154" i="1"/>
  <c r="F154" i="1"/>
  <c r="E154" i="1"/>
  <c r="C154" i="1"/>
  <c r="B154" i="1"/>
  <c r="R151" i="1"/>
  <c r="Q151" i="1"/>
  <c r="O151" i="1"/>
  <c r="N151" i="1"/>
  <c r="L151" i="1"/>
  <c r="K151" i="1"/>
  <c r="I151" i="1"/>
  <c r="H151" i="1"/>
  <c r="F151" i="1"/>
  <c r="E151" i="1"/>
  <c r="C151" i="1"/>
  <c r="B151" i="1"/>
  <c r="R150" i="1"/>
  <c r="Q150" i="1"/>
  <c r="O150" i="1"/>
  <c r="N150" i="1"/>
  <c r="L150" i="1"/>
  <c r="K150" i="1"/>
  <c r="I150" i="1"/>
  <c r="H150" i="1"/>
  <c r="F150" i="1"/>
  <c r="E150" i="1"/>
  <c r="C150" i="1"/>
  <c r="B150" i="1"/>
  <c r="R149" i="1"/>
  <c r="Q149" i="1"/>
  <c r="O149" i="1"/>
  <c r="N149" i="1"/>
  <c r="L149" i="1"/>
  <c r="K149" i="1"/>
  <c r="I149" i="1"/>
  <c r="H149" i="1"/>
  <c r="F149" i="1"/>
  <c r="E149" i="1"/>
  <c r="C149" i="1"/>
  <c r="B149" i="1"/>
  <c r="S145" i="1"/>
  <c r="P145" i="1"/>
  <c r="M145" i="1"/>
  <c r="J145" i="1"/>
  <c r="G145" i="1"/>
  <c r="D145" i="1"/>
  <c r="S144" i="1"/>
  <c r="P144" i="1"/>
  <c r="M144" i="1"/>
  <c r="J144" i="1"/>
  <c r="G144" i="1"/>
  <c r="D144" i="1"/>
  <c r="S143" i="1"/>
  <c r="P143" i="1"/>
  <c r="M143" i="1"/>
  <c r="J143" i="1"/>
  <c r="G143" i="1"/>
  <c r="D143" i="1"/>
  <c r="S142" i="1"/>
  <c r="P142" i="1"/>
  <c r="M142" i="1"/>
  <c r="J142" i="1"/>
  <c r="G142" i="1"/>
  <c r="D142" i="1"/>
  <c r="S141" i="1"/>
  <c r="P141" i="1"/>
  <c r="M141" i="1"/>
  <c r="J141" i="1"/>
  <c r="G141" i="1"/>
  <c r="D141" i="1"/>
  <c r="S140" i="1"/>
  <c r="P140" i="1"/>
  <c r="M140" i="1"/>
  <c r="J140" i="1"/>
  <c r="G140" i="1"/>
  <c r="D140" i="1"/>
  <c r="R139" i="1"/>
  <c r="R152" i="1" s="1"/>
  <c r="Q139" i="1"/>
  <c r="Q152" i="1" s="1"/>
  <c r="O139" i="1"/>
  <c r="O153" i="1" s="1"/>
  <c r="N139" i="1"/>
  <c r="N152" i="1" s="1"/>
  <c r="L139" i="1"/>
  <c r="L153" i="1" s="1"/>
  <c r="K139" i="1"/>
  <c r="K153" i="1" s="1"/>
  <c r="I139" i="1"/>
  <c r="I152" i="1" s="1"/>
  <c r="H139" i="1"/>
  <c r="H152" i="1" s="1"/>
  <c r="F139" i="1"/>
  <c r="F152" i="1" s="1"/>
  <c r="E139" i="1"/>
  <c r="E152" i="1" s="1"/>
  <c r="C139" i="1"/>
  <c r="C153" i="1" s="1"/>
  <c r="B139" i="1"/>
  <c r="B152" i="1" s="1"/>
  <c r="S138" i="1"/>
  <c r="P138" i="1"/>
  <c r="M138" i="1"/>
  <c r="J138" i="1"/>
  <c r="G138" i="1"/>
  <c r="D138" i="1"/>
  <c r="S137" i="1"/>
  <c r="P137" i="1"/>
  <c r="M137" i="1"/>
  <c r="J137" i="1"/>
  <c r="G137" i="1"/>
  <c r="D137" i="1"/>
  <c r="S136" i="1"/>
  <c r="P136" i="1"/>
  <c r="M136" i="1"/>
  <c r="J136" i="1"/>
  <c r="G136" i="1"/>
  <c r="D136" i="1"/>
  <c r="R130" i="1"/>
  <c r="R158" i="1" s="1"/>
  <c r="Q130" i="1"/>
  <c r="Q158" i="1" s="1"/>
  <c r="O130" i="1"/>
  <c r="O158" i="1" s="1"/>
  <c r="N130" i="1"/>
  <c r="N158" i="1" s="1"/>
  <c r="L130" i="1"/>
  <c r="L158" i="1" s="1"/>
  <c r="K130" i="1"/>
  <c r="K158" i="1" s="1"/>
  <c r="I130" i="1"/>
  <c r="I158" i="1" s="1"/>
  <c r="H130" i="1"/>
  <c r="H158" i="1" s="1"/>
  <c r="F130" i="1"/>
  <c r="F158" i="1" s="1"/>
  <c r="E130" i="1"/>
  <c r="E158" i="1" s="1"/>
  <c r="C130" i="1"/>
  <c r="C158" i="1" s="1"/>
  <c r="B130" i="1"/>
  <c r="B158" i="1" s="1"/>
  <c r="S129" i="1"/>
  <c r="P129" i="1"/>
  <c r="M129" i="1"/>
  <c r="J129" i="1"/>
  <c r="G129" i="1"/>
  <c r="D129" i="1"/>
  <c r="S128" i="1"/>
  <c r="M342" i="1" s="1"/>
  <c r="P128" i="1"/>
  <c r="K342" i="1" s="1"/>
  <c r="M128" i="1"/>
  <c r="I342" i="1" s="1"/>
  <c r="J128" i="1"/>
  <c r="J149" i="1" s="1"/>
  <c r="G128" i="1"/>
  <c r="E342" i="1" s="1"/>
  <c r="D128" i="1"/>
  <c r="C342" i="1" s="1"/>
  <c r="S122" i="1"/>
  <c r="R122" i="1"/>
  <c r="Q122" i="1"/>
  <c r="P122" i="1"/>
  <c r="O122" i="1"/>
  <c r="N122" i="1"/>
  <c r="M122" i="1"/>
  <c r="L122" i="1"/>
  <c r="K122" i="1"/>
  <c r="I122" i="1"/>
  <c r="H122" i="1"/>
  <c r="G122" i="1"/>
  <c r="F122" i="1"/>
  <c r="E122" i="1"/>
  <c r="D122" i="1"/>
  <c r="C122" i="1"/>
  <c r="B122" i="1"/>
  <c r="M106" i="1"/>
  <c r="L106" i="1"/>
  <c r="K106" i="1"/>
  <c r="J106" i="1"/>
  <c r="I106" i="1"/>
  <c r="H106" i="1"/>
  <c r="G106" i="1"/>
  <c r="F106" i="1"/>
  <c r="E106" i="1"/>
  <c r="D106" i="1"/>
  <c r="C106" i="1"/>
  <c r="B106" i="1"/>
  <c r="M105" i="1"/>
  <c r="L105" i="1"/>
  <c r="K105" i="1"/>
  <c r="J105" i="1"/>
  <c r="I105" i="1"/>
  <c r="H105" i="1"/>
  <c r="G105" i="1"/>
  <c r="F105" i="1"/>
  <c r="E105" i="1"/>
  <c r="D105" i="1"/>
  <c r="C105" i="1"/>
  <c r="B105" i="1"/>
  <c r="S100" i="1"/>
  <c r="R100" i="1"/>
  <c r="Q100" i="1"/>
  <c r="P100" i="1"/>
  <c r="O100" i="1"/>
  <c r="N100" i="1"/>
  <c r="M100" i="1"/>
  <c r="L100" i="1"/>
  <c r="K100" i="1"/>
  <c r="J100" i="1"/>
  <c r="I100" i="1"/>
  <c r="H100" i="1"/>
  <c r="G100" i="1"/>
  <c r="F100" i="1"/>
  <c r="E100" i="1"/>
  <c r="D100" i="1"/>
  <c r="C100" i="1"/>
  <c r="B100" i="1"/>
  <c r="S99" i="1"/>
  <c r="R99" i="1"/>
  <c r="Q99" i="1"/>
  <c r="P99" i="1"/>
  <c r="O99" i="1"/>
  <c r="N99" i="1"/>
  <c r="M99" i="1"/>
  <c r="L99" i="1"/>
  <c r="K99" i="1"/>
  <c r="J99" i="1"/>
  <c r="I99" i="1"/>
  <c r="H99" i="1"/>
  <c r="G99" i="1"/>
  <c r="F99" i="1"/>
  <c r="E99" i="1"/>
  <c r="D99" i="1"/>
  <c r="C99" i="1"/>
  <c r="B99" i="1"/>
  <c r="S94" i="1"/>
  <c r="R94" i="1"/>
  <c r="Q94" i="1"/>
  <c r="P94" i="1"/>
  <c r="O94" i="1"/>
  <c r="N94" i="1"/>
  <c r="M230" i="1"/>
  <c r="K230" i="1"/>
  <c r="I230" i="1"/>
  <c r="G230" i="1"/>
  <c r="E230" i="1"/>
  <c r="C230" i="1"/>
  <c r="M272" i="1" l="1"/>
  <c r="K272" i="1"/>
  <c r="G192" i="1"/>
  <c r="G193" i="1"/>
  <c r="G273" i="1"/>
  <c r="P154" i="1"/>
  <c r="D154" i="1"/>
  <c r="J139" i="1"/>
  <c r="J153" i="1" s="1"/>
  <c r="I192" i="1"/>
  <c r="G272" i="1"/>
  <c r="E196" i="1"/>
  <c r="M196" i="1"/>
  <c r="L308" i="1"/>
  <c r="G196" i="1"/>
  <c r="L312" i="1"/>
  <c r="C196" i="1"/>
  <c r="K196" i="1"/>
  <c r="G321" i="1"/>
  <c r="M310" i="1"/>
  <c r="F308" i="1"/>
  <c r="F310" i="1"/>
  <c r="F312" i="1"/>
  <c r="F319" i="1"/>
  <c r="F323" i="1"/>
  <c r="G330" i="1"/>
  <c r="L332" i="1"/>
  <c r="L334" i="1"/>
  <c r="I193" i="1"/>
  <c r="I196" i="1"/>
  <c r="C193" i="1"/>
  <c r="K193" i="1"/>
  <c r="E193" i="1"/>
  <c r="M193" i="1"/>
  <c r="L319" i="1"/>
  <c r="L330" i="1"/>
  <c r="G332" i="1"/>
  <c r="G334" i="1"/>
  <c r="L321" i="1"/>
  <c r="L323" i="1"/>
  <c r="I273" i="1"/>
  <c r="L309" i="1"/>
  <c r="L318" i="1"/>
  <c r="L322" i="1"/>
  <c r="L329" i="1"/>
  <c r="L331" i="1"/>
  <c r="L335" i="1"/>
  <c r="E192" i="1"/>
  <c r="M192" i="1"/>
  <c r="E273" i="1"/>
  <c r="E274" i="1"/>
  <c r="G307" i="1"/>
  <c r="G309" i="1"/>
  <c r="G311" i="1"/>
  <c r="G313" i="1"/>
  <c r="G318" i="1"/>
  <c r="G320" i="1"/>
  <c r="G322" i="1"/>
  <c r="G324" i="1"/>
  <c r="G329" i="1"/>
  <c r="G331" i="1"/>
  <c r="G333" i="1"/>
  <c r="G335" i="1"/>
  <c r="G342" i="1"/>
  <c r="L307" i="1"/>
  <c r="L311" i="1"/>
  <c r="L313" i="1"/>
  <c r="L320" i="1"/>
  <c r="L324" i="1"/>
  <c r="L333" i="1"/>
  <c r="C192" i="1"/>
  <c r="K192" i="1"/>
  <c r="C272" i="1"/>
  <c r="C273" i="1"/>
  <c r="M273" i="1"/>
  <c r="K274" i="1"/>
  <c r="I272" i="1"/>
  <c r="D150" i="1"/>
  <c r="K173" i="1"/>
  <c r="E204" i="1"/>
  <c r="Q106" i="1"/>
  <c r="I195" i="1" s="1"/>
  <c r="G173" i="1"/>
  <c r="C204" i="1"/>
  <c r="K204" i="1"/>
  <c r="C175" i="1"/>
  <c r="K175" i="1"/>
  <c r="P106" i="1"/>
  <c r="G199" i="1" s="1"/>
  <c r="M204" i="1"/>
  <c r="I183" i="1"/>
  <c r="C174" i="1"/>
  <c r="G149" i="1"/>
  <c r="S149" i="1"/>
  <c r="G151" i="1"/>
  <c r="S151" i="1"/>
  <c r="G156" i="1"/>
  <c r="S156" i="1"/>
  <c r="H131" i="1"/>
  <c r="D139" i="1"/>
  <c r="D152" i="1" s="1"/>
  <c r="P139" i="1"/>
  <c r="P152" i="1" s="1"/>
  <c r="J155" i="1"/>
  <c r="J157" i="1"/>
  <c r="E182" i="1"/>
  <c r="J151" i="1"/>
  <c r="G207" i="1"/>
  <c r="G175" i="1"/>
  <c r="R106" i="1"/>
  <c r="F293" i="1" s="1"/>
  <c r="P156" i="1"/>
  <c r="L131" i="1"/>
  <c r="J154" i="1"/>
  <c r="P155" i="1"/>
  <c r="J156" i="1"/>
  <c r="P157" i="1"/>
  <c r="I207" i="1"/>
  <c r="O106" i="1"/>
  <c r="S106" i="1"/>
  <c r="M195" i="1" s="1"/>
  <c r="E183" i="1"/>
  <c r="M183" i="1"/>
  <c r="C131" i="1"/>
  <c r="O131" i="1"/>
  <c r="M139" i="1"/>
  <c r="M152" i="1" s="1"/>
  <c r="G150" i="1"/>
  <c r="S150" i="1"/>
  <c r="M151" i="1"/>
  <c r="M154" i="1"/>
  <c r="G155" i="1"/>
  <c r="S155" i="1"/>
  <c r="M156" i="1"/>
  <c r="G157" i="1"/>
  <c r="S157" i="1"/>
  <c r="I153" i="1"/>
  <c r="M181" i="1"/>
  <c r="J150" i="1"/>
  <c r="B153" i="1"/>
  <c r="N153" i="1"/>
  <c r="E175" i="1"/>
  <c r="M175" i="1"/>
  <c r="C183" i="1"/>
  <c r="K183" i="1"/>
  <c r="K225" i="1"/>
  <c r="M225" i="1" s="1"/>
  <c r="K131" i="1"/>
  <c r="M150" i="1"/>
  <c r="G154" i="1"/>
  <c r="S154" i="1"/>
  <c r="M155" i="1"/>
  <c r="M157" i="1"/>
  <c r="E153" i="1"/>
  <c r="Q153" i="1"/>
  <c r="N106" i="1"/>
  <c r="M130" i="1"/>
  <c r="E294" i="1" s="1"/>
  <c r="D155" i="1"/>
  <c r="D157" i="1"/>
  <c r="F153" i="1"/>
  <c r="R153" i="1"/>
  <c r="I175" i="1"/>
  <c r="K181" i="1"/>
  <c r="G183" i="1"/>
  <c r="K220" i="1"/>
  <c r="M220" i="1" s="1"/>
  <c r="P153" i="1"/>
  <c r="P105" i="1"/>
  <c r="L152" i="1"/>
  <c r="N105" i="1"/>
  <c r="R105" i="1"/>
  <c r="D130" i="1"/>
  <c r="B294" i="1" s="1"/>
  <c r="P130" i="1"/>
  <c r="B131" i="1"/>
  <c r="F131" i="1"/>
  <c r="N131" i="1"/>
  <c r="R131" i="1"/>
  <c r="D149" i="1"/>
  <c r="P149" i="1"/>
  <c r="D151" i="1"/>
  <c r="P151" i="1"/>
  <c r="H153" i="1"/>
  <c r="G181" i="1"/>
  <c r="C182" i="1"/>
  <c r="K182" i="1"/>
  <c r="C203" i="1"/>
  <c r="K203" i="1"/>
  <c r="G204" i="1"/>
  <c r="C207" i="1"/>
  <c r="K207" i="1"/>
  <c r="O105" i="1"/>
  <c r="G139" i="1"/>
  <c r="G152" i="1" s="1"/>
  <c r="S139" i="1"/>
  <c r="S152" i="1" s="1"/>
  <c r="M149" i="1"/>
  <c r="C152" i="1"/>
  <c r="K152" i="1"/>
  <c r="O152" i="1"/>
  <c r="E173" i="1"/>
  <c r="M173" i="1"/>
  <c r="I174" i="1"/>
  <c r="E203" i="1"/>
  <c r="M203" i="1"/>
  <c r="I204" i="1"/>
  <c r="E207" i="1"/>
  <c r="M207" i="1"/>
  <c r="P150" i="1"/>
  <c r="D156" i="1"/>
  <c r="G203" i="1"/>
  <c r="S105" i="1"/>
  <c r="J130" i="1"/>
  <c r="D294" i="1" s="1"/>
  <c r="Q105" i="1"/>
  <c r="G130" i="1"/>
  <c r="S130" i="1"/>
  <c r="E131" i="1"/>
  <c r="I131" i="1"/>
  <c r="Q131" i="1"/>
  <c r="I173" i="1"/>
  <c r="E174" i="1"/>
  <c r="M174" i="1"/>
  <c r="I203" i="1"/>
  <c r="D293" i="1" l="1"/>
  <c r="S158" i="1"/>
  <c r="G294" i="1"/>
  <c r="P131" i="1"/>
  <c r="F294" i="1"/>
  <c r="G158" i="1"/>
  <c r="C294" i="1"/>
  <c r="G201" i="1"/>
  <c r="G195" i="1"/>
  <c r="G166" i="1"/>
  <c r="G165" i="1"/>
  <c r="C199" i="1"/>
  <c r="C194" i="1"/>
  <c r="C191" i="1"/>
  <c r="M165" i="1"/>
  <c r="M166" i="1"/>
  <c r="C165" i="1"/>
  <c r="C166" i="1"/>
  <c r="E201" i="1"/>
  <c r="E191" i="1"/>
  <c r="E194" i="1"/>
  <c r="K197" i="1"/>
  <c r="K194" i="1"/>
  <c r="K191" i="1"/>
  <c r="C195" i="1"/>
  <c r="I197" i="1"/>
  <c r="I191" i="1"/>
  <c r="I194" i="1"/>
  <c r="I166" i="1"/>
  <c r="I165" i="1"/>
  <c r="E165" i="1"/>
  <c r="E166" i="1"/>
  <c r="K166" i="1"/>
  <c r="K165" i="1"/>
  <c r="G293" i="1"/>
  <c r="M194" i="1"/>
  <c r="M191" i="1"/>
  <c r="G197" i="1"/>
  <c r="G191" i="1"/>
  <c r="G194" i="1"/>
  <c r="E195" i="1"/>
  <c r="K195" i="1"/>
  <c r="I199" i="1"/>
  <c r="I201" i="1"/>
  <c r="E293" i="1"/>
  <c r="K201" i="1"/>
  <c r="C293" i="1"/>
  <c r="D153" i="1"/>
  <c r="E197" i="1"/>
  <c r="K199" i="1"/>
  <c r="E199" i="1"/>
  <c r="M197" i="1"/>
  <c r="M153" i="1"/>
  <c r="J152" i="1"/>
  <c r="M158" i="1"/>
  <c r="C201" i="1"/>
  <c r="M199" i="1"/>
  <c r="B293" i="1"/>
  <c r="M201" i="1"/>
  <c r="C197" i="1"/>
  <c r="M131" i="1"/>
  <c r="D158" i="1"/>
  <c r="I235" i="1"/>
  <c r="I233" i="1"/>
  <c r="I205" i="1"/>
  <c r="I234" i="1"/>
  <c r="P158" i="1"/>
  <c r="G153" i="1"/>
  <c r="G235" i="1"/>
  <c r="G233" i="1"/>
  <c r="G205" i="1"/>
  <c r="G234" i="1"/>
  <c r="S131" i="1"/>
  <c r="M234" i="1"/>
  <c r="M235" i="1"/>
  <c r="M233" i="1"/>
  <c r="M205" i="1"/>
  <c r="E234" i="1"/>
  <c r="E235" i="1"/>
  <c r="E233" i="1"/>
  <c r="E205" i="1"/>
  <c r="K234" i="1"/>
  <c r="K235" i="1"/>
  <c r="K233" i="1"/>
  <c r="K205" i="1"/>
  <c r="J158" i="1"/>
  <c r="G131" i="1"/>
  <c r="D131" i="1"/>
  <c r="C234" i="1"/>
  <c r="C235" i="1"/>
  <c r="C233" i="1"/>
  <c r="C205" i="1"/>
  <c r="S153" i="1"/>
  <c r="J131" i="1"/>
  <c r="M293" i="2" l="1"/>
  <c r="L293" i="2"/>
  <c r="H293" i="2"/>
  <c r="G293" i="2"/>
  <c r="F293" i="2"/>
  <c r="B293" i="2"/>
  <c r="M292" i="2"/>
  <c r="L292" i="2"/>
  <c r="H292" i="2"/>
  <c r="G292" i="2"/>
  <c r="F292" i="2"/>
  <c r="B292" i="2"/>
  <c r="M291" i="2"/>
  <c r="L291" i="2"/>
  <c r="H291" i="2"/>
  <c r="G291" i="2"/>
  <c r="F291" i="2"/>
  <c r="B291" i="2"/>
  <c r="H290" i="2"/>
  <c r="M290" i="2" s="1"/>
  <c r="B290" i="2"/>
  <c r="G290" i="2" s="1"/>
  <c r="M289" i="2"/>
  <c r="L289" i="2"/>
  <c r="H289" i="2"/>
  <c r="G289" i="2"/>
  <c r="F289" i="2"/>
  <c r="B289" i="2"/>
  <c r="H288" i="2"/>
  <c r="M288" i="2" s="1"/>
  <c r="B288" i="2"/>
  <c r="G288" i="2" s="1"/>
  <c r="M287" i="2"/>
  <c r="L287" i="2"/>
  <c r="H287" i="2"/>
  <c r="G287" i="2"/>
  <c r="F287" i="2"/>
  <c r="B287" i="2"/>
  <c r="M286" i="2"/>
  <c r="L286" i="2"/>
  <c r="H286" i="2"/>
  <c r="G286" i="2"/>
  <c r="F286" i="2"/>
  <c r="B286" i="2"/>
  <c r="M282" i="2"/>
  <c r="L282" i="2"/>
  <c r="H282" i="2"/>
  <c r="G282" i="2"/>
  <c r="F282" i="2"/>
  <c r="B282" i="2"/>
  <c r="M281" i="2"/>
  <c r="L281" i="2"/>
  <c r="H281" i="2"/>
  <c r="G281" i="2"/>
  <c r="F281" i="2"/>
  <c r="B281" i="2"/>
  <c r="M280" i="2"/>
  <c r="L280" i="2"/>
  <c r="H280" i="2"/>
  <c r="G280" i="2"/>
  <c r="F280" i="2"/>
  <c r="B280" i="2"/>
  <c r="H279" i="2"/>
  <c r="M279" i="2" s="1"/>
  <c r="B279" i="2"/>
  <c r="G279" i="2" s="1"/>
  <c r="M278" i="2"/>
  <c r="L278" i="2"/>
  <c r="H278" i="2"/>
  <c r="G278" i="2"/>
  <c r="F278" i="2"/>
  <c r="B278" i="2"/>
  <c r="H277" i="2"/>
  <c r="M277" i="2" s="1"/>
  <c r="B277" i="2"/>
  <c r="G277" i="2" s="1"/>
  <c r="M276" i="2"/>
  <c r="L276" i="2"/>
  <c r="H276" i="2"/>
  <c r="G276" i="2"/>
  <c r="F276" i="2"/>
  <c r="B276" i="2"/>
  <c r="M275" i="2"/>
  <c r="L275" i="2"/>
  <c r="H275" i="2"/>
  <c r="G275" i="2"/>
  <c r="F275" i="2"/>
  <c r="B275" i="2"/>
  <c r="M271" i="2"/>
  <c r="L271" i="2"/>
  <c r="H271" i="2"/>
  <c r="G271" i="2"/>
  <c r="F271" i="2"/>
  <c r="B271" i="2"/>
  <c r="M270" i="2"/>
  <c r="L270" i="2"/>
  <c r="H270" i="2"/>
  <c r="G270" i="2"/>
  <c r="F270" i="2"/>
  <c r="B270" i="2"/>
  <c r="M269" i="2"/>
  <c r="L269" i="2"/>
  <c r="H269" i="2"/>
  <c r="G269" i="2"/>
  <c r="F269" i="2"/>
  <c r="B269" i="2"/>
  <c r="H268" i="2"/>
  <c r="M268" i="2" s="1"/>
  <c r="B268" i="2"/>
  <c r="G268" i="2" s="1"/>
  <c r="M267" i="2"/>
  <c r="L267" i="2"/>
  <c r="H267" i="2"/>
  <c r="G267" i="2"/>
  <c r="F267" i="2"/>
  <c r="B267" i="2"/>
  <c r="H266" i="2"/>
  <c r="M266" i="2" s="1"/>
  <c r="B266" i="2"/>
  <c r="G266" i="2" s="1"/>
  <c r="M265" i="2"/>
  <c r="L265" i="2"/>
  <c r="H265" i="2"/>
  <c r="G265" i="2"/>
  <c r="F265" i="2"/>
  <c r="B265" i="2"/>
  <c r="M264" i="2"/>
  <c r="L264" i="2"/>
  <c r="H264" i="2"/>
  <c r="G264" i="2"/>
  <c r="F264" i="2"/>
  <c r="B264" i="2"/>
  <c r="M256" i="2"/>
  <c r="K256" i="2"/>
  <c r="I256" i="2"/>
  <c r="G256" i="2"/>
  <c r="E256" i="2"/>
  <c r="C256" i="2"/>
  <c r="M245" i="2"/>
  <c r="L245" i="2"/>
  <c r="K245" i="2"/>
  <c r="J245" i="2"/>
  <c r="I245" i="2"/>
  <c r="H245" i="2"/>
  <c r="G245" i="2"/>
  <c r="F245" i="2"/>
  <c r="E245" i="2"/>
  <c r="D245" i="2"/>
  <c r="C245" i="2"/>
  <c r="B245" i="2"/>
  <c r="L232" i="2"/>
  <c r="M230" i="2" s="1"/>
  <c r="J232" i="2"/>
  <c r="K229" i="2" s="1"/>
  <c r="H232" i="2"/>
  <c r="I230" i="2" s="1"/>
  <c r="F232" i="2"/>
  <c r="G231" i="2" s="1"/>
  <c r="D232" i="2"/>
  <c r="B232" i="2"/>
  <c r="C229" i="2" s="1"/>
  <c r="E231" i="2"/>
  <c r="C231" i="2"/>
  <c r="E230" i="2"/>
  <c r="E229" i="2"/>
  <c r="S218" i="2"/>
  <c r="P218" i="2"/>
  <c r="M218" i="2"/>
  <c r="J218" i="2"/>
  <c r="G218" i="2"/>
  <c r="D218" i="2"/>
  <c r="S217" i="2"/>
  <c r="P217" i="2"/>
  <c r="M217" i="2"/>
  <c r="J217" i="2"/>
  <c r="G217" i="2"/>
  <c r="D217" i="2"/>
  <c r="S216" i="2"/>
  <c r="P216" i="2"/>
  <c r="M216" i="2"/>
  <c r="J216" i="2"/>
  <c r="G216" i="2"/>
  <c r="D216" i="2"/>
  <c r="Q215" i="2"/>
  <c r="S215" i="2" s="1"/>
  <c r="N215" i="2"/>
  <c r="P215" i="2" s="1"/>
  <c r="K215" i="2"/>
  <c r="M215" i="2" s="1"/>
  <c r="H215" i="2"/>
  <c r="J215" i="2" s="1"/>
  <c r="E215" i="2"/>
  <c r="G215" i="2" s="1"/>
  <c r="B215" i="2"/>
  <c r="D215" i="2" s="1"/>
  <c r="Q214" i="2"/>
  <c r="S214" i="2" s="1"/>
  <c r="N214" i="2"/>
  <c r="P214" i="2" s="1"/>
  <c r="K214" i="2"/>
  <c r="M214" i="2" s="1"/>
  <c r="J214" i="2"/>
  <c r="H214" i="2"/>
  <c r="E214" i="2"/>
  <c r="G214" i="2" s="1"/>
  <c r="B214" i="2"/>
  <c r="D214" i="2" s="1"/>
  <c r="Q213" i="2"/>
  <c r="S213" i="2" s="1"/>
  <c r="N213" i="2"/>
  <c r="P213" i="2" s="1"/>
  <c r="K213" i="2"/>
  <c r="M213" i="2" s="1"/>
  <c r="H213" i="2"/>
  <c r="J213" i="2" s="1"/>
  <c r="E213" i="2"/>
  <c r="G213" i="2" s="1"/>
  <c r="B213" i="2"/>
  <c r="D213" i="2" s="1"/>
  <c r="Q212" i="2"/>
  <c r="S212" i="2" s="1"/>
  <c r="N212" i="2"/>
  <c r="P212" i="2" s="1"/>
  <c r="K212" i="2"/>
  <c r="M212" i="2" s="1"/>
  <c r="H212" i="2"/>
  <c r="J212" i="2" s="1"/>
  <c r="E212" i="2"/>
  <c r="G212" i="2" s="1"/>
  <c r="B212" i="2"/>
  <c r="D212" i="2" s="1"/>
  <c r="S211" i="2"/>
  <c r="P211" i="2"/>
  <c r="M211" i="2"/>
  <c r="J211" i="2"/>
  <c r="G211" i="2"/>
  <c r="D211" i="2"/>
  <c r="S210" i="2"/>
  <c r="P210" i="2"/>
  <c r="M210" i="2"/>
  <c r="J210" i="2"/>
  <c r="G210" i="2"/>
  <c r="D210" i="2"/>
  <c r="S209" i="2"/>
  <c r="P209" i="2"/>
  <c r="M209" i="2"/>
  <c r="J209" i="2"/>
  <c r="G209" i="2"/>
  <c r="D209" i="2"/>
  <c r="S208" i="2"/>
  <c r="P208" i="2"/>
  <c r="M208" i="2"/>
  <c r="J208" i="2"/>
  <c r="G208" i="2"/>
  <c r="D208" i="2"/>
  <c r="S207" i="2"/>
  <c r="Q207" i="2"/>
  <c r="P207" i="2"/>
  <c r="N207" i="2"/>
  <c r="M207" i="2"/>
  <c r="K207" i="2"/>
  <c r="J207" i="2"/>
  <c r="H207" i="2"/>
  <c r="G207" i="2"/>
  <c r="E207" i="2"/>
  <c r="D207" i="2"/>
  <c r="B207" i="2"/>
  <c r="S206" i="2"/>
  <c r="Q206" i="2"/>
  <c r="P206" i="2"/>
  <c r="N206" i="2"/>
  <c r="M206" i="2"/>
  <c r="K206" i="2"/>
  <c r="J206" i="2"/>
  <c r="H206" i="2"/>
  <c r="G206" i="2"/>
  <c r="E206" i="2"/>
  <c r="D206" i="2"/>
  <c r="B206" i="2"/>
  <c r="S205" i="2"/>
  <c r="Q205" i="2"/>
  <c r="P205" i="2"/>
  <c r="N205" i="2"/>
  <c r="M205" i="2"/>
  <c r="K205" i="2"/>
  <c r="J205" i="2"/>
  <c r="H205" i="2"/>
  <c r="G205" i="2"/>
  <c r="E205" i="2"/>
  <c r="D205" i="2"/>
  <c r="B205" i="2"/>
  <c r="S204" i="2"/>
  <c r="Q204" i="2"/>
  <c r="P204" i="2"/>
  <c r="N204" i="2"/>
  <c r="M204" i="2"/>
  <c r="K204" i="2"/>
  <c r="J204" i="2"/>
  <c r="H204" i="2"/>
  <c r="G204" i="2"/>
  <c r="E204" i="2"/>
  <c r="D204" i="2"/>
  <c r="B204" i="2"/>
  <c r="S203" i="2"/>
  <c r="P203" i="2"/>
  <c r="M203" i="2"/>
  <c r="J203" i="2"/>
  <c r="G203" i="2"/>
  <c r="D203" i="2"/>
  <c r="S202" i="2"/>
  <c r="P202" i="2"/>
  <c r="M202" i="2"/>
  <c r="J202" i="2"/>
  <c r="G202" i="2"/>
  <c r="D202" i="2"/>
  <c r="S201" i="2"/>
  <c r="P201" i="2"/>
  <c r="M201" i="2"/>
  <c r="J201" i="2"/>
  <c r="G201" i="2"/>
  <c r="D201" i="2"/>
  <c r="S200" i="2"/>
  <c r="P200" i="2"/>
  <c r="M200" i="2"/>
  <c r="J200" i="2"/>
  <c r="G200" i="2"/>
  <c r="D200" i="2"/>
  <c r="M194" i="2"/>
  <c r="K194" i="2"/>
  <c r="I194" i="2"/>
  <c r="G194" i="2"/>
  <c r="E194" i="2"/>
  <c r="C194" i="2"/>
  <c r="M193" i="2"/>
  <c r="K193" i="2"/>
  <c r="I193" i="2"/>
  <c r="G193" i="2"/>
  <c r="E193" i="2"/>
  <c r="C193" i="2"/>
  <c r="M189" i="2"/>
  <c r="K189" i="2"/>
  <c r="I189" i="2"/>
  <c r="G189" i="2"/>
  <c r="E189" i="2"/>
  <c r="C189" i="2"/>
  <c r="M188" i="2"/>
  <c r="K188" i="2"/>
  <c r="I188" i="2"/>
  <c r="G188" i="2"/>
  <c r="E188" i="2"/>
  <c r="C188" i="2"/>
  <c r="M186" i="2"/>
  <c r="K186" i="2"/>
  <c r="I186" i="2"/>
  <c r="G186" i="2"/>
  <c r="E186" i="2"/>
  <c r="C186" i="2"/>
  <c r="M185" i="2"/>
  <c r="K185" i="2"/>
  <c r="I185" i="2"/>
  <c r="G185" i="2"/>
  <c r="E185" i="2"/>
  <c r="C185" i="2"/>
  <c r="M184" i="2"/>
  <c r="K184" i="2"/>
  <c r="I184" i="2"/>
  <c r="G184" i="2"/>
  <c r="E184" i="2"/>
  <c r="C184" i="2"/>
  <c r="M183" i="2"/>
  <c r="K183" i="2"/>
  <c r="I183" i="2"/>
  <c r="G183" i="2"/>
  <c r="E183" i="2"/>
  <c r="C183" i="2"/>
  <c r="I182" i="2"/>
  <c r="G182" i="2"/>
  <c r="E182" i="2"/>
  <c r="C182" i="2"/>
  <c r="M181" i="2"/>
  <c r="K181" i="2"/>
  <c r="I181" i="2"/>
  <c r="G181" i="2"/>
  <c r="E181" i="2"/>
  <c r="C181" i="2"/>
  <c r="M180" i="2"/>
  <c r="K180" i="2"/>
  <c r="I180" i="2"/>
  <c r="G180" i="2"/>
  <c r="E180" i="2"/>
  <c r="C180" i="2"/>
  <c r="M178" i="2"/>
  <c r="K178" i="2"/>
  <c r="I178" i="2"/>
  <c r="G178" i="2"/>
  <c r="E178" i="2"/>
  <c r="C178" i="2"/>
  <c r="I177" i="2"/>
  <c r="G177" i="2"/>
  <c r="E177" i="2"/>
  <c r="C177" i="2"/>
  <c r="M176" i="2"/>
  <c r="K176" i="2"/>
  <c r="I176" i="2"/>
  <c r="G176" i="2"/>
  <c r="E176" i="2"/>
  <c r="C176" i="2"/>
  <c r="M175" i="2"/>
  <c r="K175" i="2"/>
  <c r="I175" i="2"/>
  <c r="G175" i="2"/>
  <c r="E175" i="2"/>
  <c r="C175" i="2"/>
  <c r="M173" i="2"/>
  <c r="K173" i="2"/>
  <c r="I173" i="2"/>
  <c r="G173" i="2"/>
  <c r="E173" i="2"/>
  <c r="C173" i="2"/>
  <c r="M163" i="2"/>
  <c r="K163" i="2"/>
  <c r="I163" i="2"/>
  <c r="G163" i="2"/>
  <c r="E163" i="2"/>
  <c r="C163" i="2"/>
  <c r="M159" i="2"/>
  <c r="K159" i="2"/>
  <c r="I159" i="2"/>
  <c r="G159" i="2"/>
  <c r="E159" i="2"/>
  <c r="C159" i="2"/>
  <c r="M157" i="2"/>
  <c r="K157" i="2"/>
  <c r="I157" i="2"/>
  <c r="G157" i="2"/>
  <c r="E157" i="2"/>
  <c r="C157" i="2"/>
  <c r="M155" i="2"/>
  <c r="K155" i="2"/>
  <c r="I155" i="2"/>
  <c r="G155" i="2"/>
  <c r="E155" i="2"/>
  <c r="C155" i="2"/>
  <c r="L152" i="2"/>
  <c r="J152" i="2"/>
  <c r="H152" i="2"/>
  <c r="F152" i="2"/>
  <c r="D152" i="2"/>
  <c r="B152" i="2"/>
  <c r="M150" i="2"/>
  <c r="K150" i="2"/>
  <c r="I150" i="2"/>
  <c r="E150" i="2"/>
  <c r="C150" i="2"/>
  <c r="L140" i="2"/>
  <c r="J140" i="2"/>
  <c r="K138" i="2" s="1"/>
  <c r="H140" i="2"/>
  <c r="I138" i="2" s="1"/>
  <c r="F140" i="2"/>
  <c r="D140" i="2"/>
  <c r="E139" i="2" s="1"/>
  <c r="B140" i="2"/>
  <c r="C138" i="2" s="1"/>
  <c r="I139" i="2"/>
  <c r="G139" i="2"/>
  <c r="M137" i="2"/>
  <c r="K137" i="2"/>
  <c r="I137" i="2"/>
  <c r="G137" i="2"/>
  <c r="E137" i="2"/>
  <c r="C137" i="2"/>
  <c r="L132" i="2"/>
  <c r="J132" i="2"/>
  <c r="K130" i="2" s="1"/>
  <c r="H132" i="2"/>
  <c r="F132" i="2"/>
  <c r="G130" i="2" s="1"/>
  <c r="D132" i="2"/>
  <c r="B132" i="2"/>
  <c r="C131" i="2" s="1"/>
  <c r="M129" i="2"/>
  <c r="K129" i="2"/>
  <c r="I129" i="2"/>
  <c r="G129" i="2"/>
  <c r="E129" i="2"/>
  <c r="C129" i="2"/>
  <c r="M128" i="2"/>
  <c r="K128" i="2"/>
  <c r="I128" i="2"/>
  <c r="G128" i="2"/>
  <c r="E128" i="2"/>
  <c r="C128" i="2"/>
  <c r="M127" i="2"/>
  <c r="K127" i="2"/>
  <c r="I127" i="2"/>
  <c r="G127" i="2"/>
  <c r="E127" i="2"/>
  <c r="C127" i="2"/>
  <c r="M126" i="2"/>
  <c r="K126" i="2"/>
  <c r="I126" i="2"/>
  <c r="G126" i="2"/>
  <c r="E126" i="2"/>
  <c r="C126" i="2"/>
  <c r="M125" i="2"/>
  <c r="K125" i="2"/>
  <c r="I125" i="2"/>
  <c r="G125" i="2"/>
  <c r="E125" i="2"/>
  <c r="C125" i="2"/>
  <c r="M124" i="2"/>
  <c r="K124" i="2"/>
  <c r="I124" i="2"/>
  <c r="G124" i="2"/>
  <c r="E124" i="2"/>
  <c r="C124" i="2"/>
  <c r="M123" i="2"/>
  <c r="K123" i="2"/>
  <c r="I123" i="2"/>
  <c r="G123" i="2"/>
  <c r="E123" i="2"/>
  <c r="C123" i="2"/>
  <c r="M122" i="2"/>
  <c r="K122" i="2"/>
  <c r="I122" i="2"/>
  <c r="G122" i="2"/>
  <c r="E122" i="2"/>
  <c r="C122" i="2"/>
  <c r="M121" i="2"/>
  <c r="K121" i="2"/>
  <c r="I121" i="2"/>
  <c r="G121" i="2"/>
  <c r="E121" i="2"/>
  <c r="C121" i="2"/>
  <c r="R114" i="2"/>
  <c r="Q114" i="2"/>
  <c r="O114" i="2"/>
  <c r="N114" i="2"/>
  <c r="L114" i="2"/>
  <c r="K114" i="2"/>
  <c r="I114" i="2"/>
  <c r="H114" i="2"/>
  <c r="F114" i="2"/>
  <c r="E114" i="2"/>
  <c r="C114" i="2"/>
  <c r="B114" i="2"/>
  <c r="R113" i="2"/>
  <c r="Q113" i="2"/>
  <c r="O113" i="2"/>
  <c r="N113" i="2"/>
  <c r="L113" i="2"/>
  <c r="K113" i="2"/>
  <c r="I113" i="2"/>
  <c r="H113" i="2"/>
  <c r="F113" i="2"/>
  <c r="E113" i="2"/>
  <c r="C113" i="2"/>
  <c r="B113" i="2"/>
  <c r="R112" i="2"/>
  <c r="Q112" i="2"/>
  <c r="O112" i="2"/>
  <c r="N112" i="2"/>
  <c r="L112" i="2"/>
  <c r="K112" i="2"/>
  <c r="I112" i="2"/>
  <c r="H112" i="2"/>
  <c r="F112" i="2"/>
  <c r="E112" i="2"/>
  <c r="C112" i="2"/>
  <c r="B112" i="2"/>
  <c r="R111" i="2"/>
  <c r="Q111" i="2"/>
  <c r="O111" i="2"/>
  <c r="N111" i="2"/>
  <c r="L111" i="2"/>
  <c r="K111" i="2"/>
  <c r="I111" i="2"/>
  <c r="H111" i="2"/>
  <c r="F111" i="2"/>
  <c r="E111" i="2"/>
  <c r="C111" i="2"/>
  <c r="B111" i="2"/>
  <c r="R108" i="2"/>
  <c r="Q108" i="2"/>
  <c r="O108" i="2"/>
  <c r="N108" i="2"/>
  <c r="L108" i="2"/>
  <c r="K108" i="2"/>
  <c r="I108" i="2"/>
  <c r="H108" i="2"/>
  <c r="F108" i="2"/>
  <c r="E108" i="2"/>
  <c r="C108" i="2"/>
  <c r="B108" i="2"/>
  <c r="R107" i="2"/>
  <c r="Q107" i="2"/>
  <c r="O107" i="2"/>
  <c r="N107" i="2"/>
  <c r="L107" i="2"/>
  <c r="K107" i="2"/>
  <c r="I107" i="2"/>
  <c r="H107" i="2"/>
  <c r="F107" i="2"/>
  <c r="E107" i="2"/>
  <c r="C107" i="2"/>
  <c r="B107" i="2"/>
  <c r="R106" i="2"/>
  <c r="Q106" i="2"/>
  <c r="O106" i="2"/>
  <c r="N106" i="2"/>
  <c r="L106" i="2"/>
  <c r="K106" i="2"/>
  <c r="I106" i="2"/>
  <c r="H106" i="2"/>
  <c r="F106" i="2"/>
  <c r="E106" i="2"/>
  <c r="C106" i="2"/>
  <c r="B106" i="2"/>
  <c r="S102" i="2"/>
  <c r="P102" i="2"/>
  <c r="M102" i="2"/>
  <c r="J102" i="2"/>
  <c r="G102" i="2"/>
  <c r="D102" i="2"/>
  <c r="S101" i="2"/>
  <c r="P101" i="2"/>
  <c r="M101" i="2"/>
  <c r="J101" i="2"/>
  <c r="G101" i="2"/>
  <c r="D101" i="2"/>
  <c r="S100" i="2"/>
  <c r="P100" i="2"/>
  <c r="M100" i="2"/>
  <c r="J100" i="2"/>
  <c r="G100" i="2"/>
  <c r="D100" i="2"/>
  <c r="S99" i="2"/>
  <c r="P99" i="2"/>
  <c r="M99" i="2"/>
  <c r="J99" i="2"/>
  <c r="G99" i="2"/>
  <c r="D99" i="2"/>
  <c r="S98" i="2"/>
  <c r="P98" i="2"/>
  <c r="M98" i="2"/>
  <c r="J98" i="2"/>
  <c r="G98" i="2"/>
  <c r="D98" i="2"/>
  <c r="S97" i="2"/>
  <c r="P97" i="2"/>
  <c r="M97" i="2"/>
  <c r="J97" i="2"/>
  <c r="G97" i="2"/>
  <c r="D97" i="2"/>
  <c r="R96" i="2"/>
  <c r="R110" i="2" s="1"/>
  <c r="Q96" i="2"/>
  <c r="Q109" i="2" s="1"/>
  <c r="O96" i="2"/>
  <c r="O110" i="2" s="1"/>
  <c r="N96" i="2"/>
  <c r="N110" i="2" s="1"/>
  <c r="L96" i="2"/>
  <c r="L109" i="2" s="1"/>
  <c r="K96" i="2"/>
  <c r="K110" i="2" s="1"/>
  <c r="I96" i="2"/>
  <c r="I109" i="2" s="1"/>
  <c r="H96" i="2"/>
  <c r="H109" i="2" s="1"/>
  <c r="F96" i="2"/>
  <c r="F110" i="2" s="1"/>
  <c r="E96" i="2"/>
  <c r="E109" i="2" s="1"/>
  <c r="C96" i="2"/>
  <c r="C110" i="2" s="1"/>
  <c r="B96" i="2"/>
  <c r="B110" i="2" s="1"/>
  <c r="S95" i="2"/>
  <c r="P95" i="2"/>
  <c r="M95" i="2"/>
  <c r="J95" i="2"/>
  <c r="G95" i="2"/>
  <c r="D95" i="2"/>
  <c r="S94" i="2"/>
  <c r="P94" i="2"/>
  <c r="M94" i="2"/>
  <c r="J94" i="2"/>
  <c r="G94" i="2"/>
  <c r="D94" i="2"/>
  <c r="S93" i="2"/>
  <c r="P93" i="2"/>
  <c r="M93" i="2"/>
  <c r="J93" i="2"/>
  <c r="G93" i="2"/>
  <c r="D93" i="2"/>
  <c r="R87" i="2"/>
  <c r="R115" i="2" s="1"/>
  <c r="Q87" i="2"/>
  <c r="Q115" i="2" s="1"/>
  <c r="O87" i="2"/>
  <c r="O115" i="2" s="1"/>
  <c r="N87" i="2"/>
  <c r="N115" i="2" s="1"/>
  <c r="L87" i="2"/>
  <c r="L115" i="2" s="1"/>
  <c r="K87" i="2"/>
  <c r="K115" i="2" s="1"/>
  <c r="I87" i="2"/>
  <c r="I115" i="2" s="1"/>
  <c r="H87" i="2"/>
  <c r="H115" i="2" s="1"/>
  <c r="F87" i="2"/>
  <c r="F115" i="2" s="1"/>
  <c r="E87" i="2"/>
  <c r="E115" i="2" s="1"/>
  <c r="C87" i="2"/>
  <c r="C115" i="2" s="1"/>
  <c r="B87" i="2"/>
  <c r="B115" i="2" s="1"/>
  <c r="S86" i="2"/>
  <c r="P86" i="2"/>
  <c r="M86" i="2"/>
  <c r="J86" i="2"/>
  <c r="G86" i="2"/>
  <c r="D86" i="2"/>
  <c r="S85" i="2"/>
  <c r="M299" i="2" s="1"/>
  <c r="P85" i="2"/>
  <c r="K299" i="2" s="1"/>
  <c r="M85" i="2"/>
  <c r="I299" i="2" s="1"/>
  <c r="J85" i="2"/>
  <c r="G299" i="2" s="1"/>
  <c r="G85" i="2"/>
  <c r="E299" i="2" s="1"/>
  <c r="D85" i="2"/>
  <c r="C299" i="2" s="1"/>
  <c r="S79" i="2"/>
  <c r="R79" i="2"/>
  <c r="Q79" i="2"/>
  <c r="P79" i="2"/>
  <c r="O79" i="2"/>
  <c r="N79" i="2"/>
  <c r="M79" i="2"/>
  <c r="L79" i="2"/>
  <c r="K79" i="2"/>
  <c r="J79" i="2"/>
  <c r="I79" i="2"/>
  <c r="H79" i="2"/>
  <c r="G79" i="2"/>
  <c r="F79" i="2"/>
  <c r="E79" i="2"/>
  <c r="D79" i="2"/>
  <c r="C79" i="2"/>
  <c r="B79" i="2"/>
  <c r="M63" i="2"/>
  <c r="L63" i="2"/>
  <c r="K63" i="2"/>
  <c r="J63" i="2"/>
  <c r="I63" i="2"/>
  <c r="H63" i="2"/>
  <c r="G63" i="2"/>
  <c r="F63" i="2"/>
  <c r="E63" i="2"/>
  <c r="D63" i="2"/>
  <c r="C63" i="2"/>
  <c r="B63" i="2"/>
  <c r="M62" i="2"/>
  <c r="L62" i="2"/>
  <c r="K62" i="2"/>
  <c r="J62" i="2"/>
  <c r="I62" i="2"/>
  <c r="H62" i="2"/>
  <c r="G62" i="2"/>
  <c r="F62" i="2"/>
  <c r="E62" i="2"/>
  <c r="D62" i="2"/>
  <c r="C62" i="2"/>
  <c r="B62" i="2"/>
  <c r="S57" i="2"/>
  <c r="R57" i="2"/>
  <c r="Q57" i="2"/>
  <c r="P57" i="2"/>
  <c r="G150" i="2" s="1"/>
  <c r="O57" i="2"/>
  <c r="N57" i="2"/>
  <c r="M57" i="2"/>
  <c r="L57" i="2"/>
  <c r="K57" i="2"/>
  <c r="J57" i="2"/>
  <c r="I57" i="2"/>
  <c r="H57" i="2"/>
  <c r="G57" i="2"/>
  <c r="F57" i="2"/>
  <c r="E57" i="2"/>
  <c r="D57" i="2"/>
  <c r="G153" i="2" s="1"/>
  <c r="C57" i="2"/>
  <c r="B57" i="2"/>
  <c r="S56" i="2"/>
  <c r="R56" i="2"/>
  <c r="K132" i="2" s="1"/>
  <c r="Q56" i="2"/>
  <c r="P56" i="2"/>
  <c r="O56" i="2"/>
  <c r="N56" i="2"/>
  <c r="C132" i="2" s="1"/>
  <c r="M56" i="2"/>
  <c r="L56" i="2"/>
  <c r="K56" i="2"/>
  <c r="J56" i="2"/>
  <c r="I56" i="2"/>
  <c r="H56" i="2"/>
  <c r="G56" i="2"/>
  <c r="F56" i="2"/>
  <c r="E56" i="2"/>
  <c r="D56" i="2"/>
  <c r="C56" i="2"/>
  <c r="B56" i="2"/>
  <c r="S51" i="2"/>
  <c r="R51" i="2"/>
  <c r="Q51" i="2"/>
  <c r="P51" i="2"/>
  <c r="O51" i="2"/>
  <c r="N51" i="2"/>
  <c r="S50" i="2"/>
  <c r="R50" i="2"/>
  <c r="Q50" i="2"/>
  <c r="P50" i="2"/>
  <c r="O50" i="2"/>
  <c r="N50" i="2"/>
  <c r="S39" i="2"/>
  <c r="R39" i="2"/>
  <c r="Q39" i="2"/>
  <c r="P39" i="2"/>
  <c r="O39" i="2"/>
  <c r="N39" i="2"/>
  <c r="S38" i="2"/>
  <c r="M187" i="2" s="1"/>
  <c r="R38" i="2"/>
  <c r="K187" i="2" s="1"/>
  <c r="Q38" i="2"/>
  <c r="I187" i="2" s="1"/>
  <c r="P38" i="2"/>
  <c r="G187" i="2" s="1"/>
  <c r="O38" i="2"/>
  <c r="E187" i="2" s="1"/>
  <c r="N38" i="2"/>
  <c r="C187" i="2" s="1"/>
  <c r="L266" i="2" l="1"/>
  <c r="L277" i="2"/>
  <c r="I153" i="2"/>
  <c r="L288" i="2"/>
  <c r="G132" i="2"/>
  <c r="C153" i="2"/>
  <c r="R63" i="2"/>
  <c r="K148" i="2" s="1"/>
  <c r="G229" i="2"/>
  <c r="L268" i="2"/>
  <c r="L290" i="2"/>
  <c r="E153" i="2"/>
  <c r="M153" i="2"/>
  <c r="K230" i="2"/>
  <c r="L279" i="2"/>
  <c r="C149" i="2"/>
  <c r="K149" i="2"/>
  <c r="K151" i="2"/>
  <c r="K153" i="2"/>
  <c r="F266" i="2"/>
  <c r="F268" i="2"/>
  <c r="F277" i="2"/>
  <c r="F279" i="2"/>
  <c r="F288" i="2"/>
  <c r="F290" i="2"/>
  <c r="E149" i="2"/>
  <c r="M149" i="2"/>
  <c r="G149" i="2"/>
  <c r="K152" i="2"/>
  <c r="K231" i="2"/>
  <c r="I149" i="2"/>
  <c r="C230" i="2"/>
  <c r="M231" i="2"/>
  <c r="M229" i="2"/>
  <c r="I231" i="2"/>
  <c r="I229" i="2"/>
  <c r="G230" i="2"/>
  <c r="G131" i="2"/>
  <c r="K131" i="2"/>
  <c r="D96" i="2"/>
  <c r="D110" i="2" s="1"/>
  <c r="S63" i="2"/>
  <c r="M156" i="2" s="1"/>
  <c r="N63" i="2"/>
  <c r="O63" i="2"/>
  <c r="E152" i="2" s="1"/>
  <c r="I164" i="2"/>
  <c r="M96" i="2"/>
  <c r="M109" i="2" s="1"/>
  <c r="P96" i="2"/>
  <c r="P109" i="2" s="1"/>
  <c r="C130" i="2"/>
  <c r="C161" i="2"/>
  <c r="K161" i="2"/>
  <c r="P63" i="2"/>
  <c r="J107" i="2"/>
  <c r="D108" i="2"/>
  <c r="P108" i="2"/>
  <c r="G164" i="2"/>
  <c r="G107" i="2"/>
  <c r="S107" i="2"/>
  <c r="M108" i="2"/>
  <c r="M111" i="2"/>
  <c r="G112" i="2"/>
  <c r="S112" i="2"/>
  <c r="M113" i="2"/>
  <c r="G114" i="2"/>
  <c r="S114" i="2"/>
  <c r="E132" i="2"/>
  <c r="M132" i="2"/>
  <c r="E138" i="2"/>
  <c r="C140" i="2"/>
  <c r="K140" i="2"/>
  <c r="D111" i="2"/>
  <c r="P111" i="2"/>
  <c r="J112" i="2"/>
  <c r="D113" i="2"/>
  <c r="P113" i="2"/>
  <c r="J114" i="2"/>
  <c r="E140" i="2"/>
  <c r="M140" i="2"/>
  <c r="K182" i="2"/>
  <c r="M182" i="2" s="1"/>
  <c r="J87" i="2"/>
  <c r="D251" i="2" s="1"/>
  <c r="G106" i="2"/>
  <c r="S106" i="2"/>
  <c r="M107" i="2"/>
  <c r="G108" i="2"/>
  <c r="S108" i="2"/>
  <c r="G111" i="2"/>
  <c r="S111" i="2"/>
  <c r="M112" i="2"/>
  <c r="G113" i="2"/>
  <c r="S113" i="2"/>
  <c r="M114" i="2"/>
  <c r="I132" i="2"/>
  <c r="G140" i="2"/>
  <c r="E161" i="2"/>
  <c r="M161" i="2"/>
  <c r="Q63" i="2"/>
  <c r="I158" i="2" s="1"/>
  <c r="J106" i="2"/>
  <c r="D107" i="2"/>
  <c r="P107" i="2"/>
  <c r="J108" i="2"/>
  <c r="J111" i="2"/>
  <c r="D112" i="2"/>
  <c r="P112" i="2"/>
  <c r="J113" i="2"/>
  <c r="D114" i="2"/>
  <c r="P114" i="2"/>
  <c r="M138" i="2"/>
  <c r="M139" i="2"/>
  <c r="I140" i="2"/>
  <c r="K177" i="2"/>
  <c r="M177" i="2" s="1"/>
  <c r="C156" i="2"/>
  <c r="F250" i="2"/>
  <c r="K158" i="2"/>
  <c r="K156" i="2"/>
  <c r="K154" i="2"/>
  <c r="C250" i="2"/>
  <c r="E158" i="2"/>
  <c r="E156" i="2"/>
  <c r="E154" i="2"/>
  <c r="M158" i="2"/>
  <c r="G156" i="2"/>
  <c r="N62" i="2"/>
  <c r="R62" i="2"/>
  <c r="D87" i="2"/>
  <c r="B251" i="2" s="1"/>
  <c r="P87" i="2"/>
  <c r="F251" i="2" s="1"/>
  <c r="B88" i="2"/>
  <c r="F88" i="2"/>
  <c r="N88" i="2"/>
  <c r="R88" i="2"/>
  <c r="J96" i="2"/>
  <c r="J109" i="2" s="1"/>
  <c r="D106" i="2"/>
  <c r="P106" i="2"/>
  <c r="B109" i="2"/>
  <c r="F109" i="2"/>
  <c r="N109" i="2"/>
  <c r="R109" i="2"/>
  <c r="H110" i="2"/>
  <c r="L110" i="2"/>
  <c r="G138" i="2"/>
  <c r="C139" i="2"/>
  <c r="K139" i="2"/>
  <c r="C160" i="2"/>
  <c r="K160" i="2"/>
  <c r="G161" i="2"/>
  <c r="C164" i="2"/>
  <c r="K164" i="2"/>
  <c r="O62" i="2"/>
  <c r="S62" i="2"/>
  <c r="M87" i="2"/>
  <c r="E251" i="2" s="1"/>
  <c r="C88" i="2"/>
  <c r="K88" i="2"/>
  <c r="O88" i="2"/>
  <c r="G96" i="2"/>
  <c r="G109" i="2" s="1"/>
  <c r="S96" i="2"/>
  <c r="S109" i="2" s="1"/>
  <c r="M106" i="2"/>
  <c r="C109" i="2"/>
  <c r="K109" i="2"/>
  <c r="O109" i="2"/>
  <c r="E110" i="2"/>
  <c r="I110" i="2"/>
  <c r="Q110" i="2"/>
  <c r="E130" i="2"/>
  <c r="M130" i="2"/>
  <c r="I131" i="2"/>
  <c r="E160" i="2"/>
  <c r="M160" i="2"/>
  <c r="I161" i="2"/>
  <c r="E164" i="2"/>
  <c r="M164" i="2"/>
  <c r="P62" i="2"/>
  <c r="H88" i="2"/>
  <c r="L88" i="2"/>
  <c r="G160" i="2"/>
  <c r="Q62" i="2"/>
  <c r="G87" i="2"/>
  <c r="C251" i="2" s="1"/>
  <c r="S87" i="2"/>
  <c r="G251" i="2" s="1"/>
  <c r="E88" i="2"/>
  <c r="I88" i="2"/>
  <c r="Q88" i="2"/>
  <c r="I130" i="2"/>
  <c r="E131" i="2"/>
  <c r="M131" i="2"/>
  <c r="I160" i="2"/>
  <c r="P110" i="2" l="1"/>
  <c r="E250" i="2"/>
  <c r="I151" i="2"/>
  <c r="I148" i="2"/>
  <c r="G158" i="2"/>
  <c r="G151" i="2"/>
  <c r="G148" i="2"/>
  <c r="C154" i="2"/>
  <c r="C148" i="2"/>
  <c r="C151" i="2"/>
  <c r="C152" i="2"/>
  <c r="G152" i="2"/>
  <c r="M154" i="2"/>
  <c r="M148" i="2"/>
  <c r="M151" i="2"/>
  <c r="G250" i="2"/>
  <c r="I152" i="2"/>
  <c r="E148" i="2"/>
  <c r="E151" i="2"/>
  <c r="M152" i="2"/>
  <c r="M110" i="2"/>
  <c r="J115" i="2"/>
  <c r="D109" i="2"/>
  <c r="C158" i="2"/>
  <c r="B250" i="2"/>
  <c r="D250" i="2"/>
  <c r="G154" i="2"/>
  <c r="I154" i="2"/>
  <c r="I156" i="2"/>
  <c r="P115" i="2"/>
  <c r="M115" i="2"/>
  <c r="G88" i="2"/>
  <c r="G115" i="2"/>
  <c r="G110" i="2"/>
  <c r="J88" i="2"/>
  <c r="I192" i="2"/>
  <c r="I190" i="2"/>
  <c r="I162" i="2"/>
  <c r="I191" i="2"/>
  <c r="C191" i="2"/>
  <c r="C192" i="2"/>
  <c r="C190" i="2"/>
  <c r="C162" i="2"/>
  <c r="J110" i="2"/>
  <c r="D88" i="2"/>
  <c r="S115" i="2"/>
  <c r="S88" i="2"/>
  <c r="S110" i="2"/>
  <c r="M191" i="2"/>
  <c r="M192" i="2"/>
  <c r="M190" i="2"/>
  <c r="M162" i="2"/>
  <c r="E191" i="2"/>
  <c r="E192" i="2"/>
  <c r="E190" i="2"/>
  <c r="E162" i="2"/>
  <c r="K191" i="2"/>
  <c r="K192" i="2"/>
  <c r="K190" i="2"/>
  <c r="K162" i="2"/>
  <c r="D115" i="2"/>
  <c r="P88" i="2"/>
  <c r="M88" i="2"/>
  <c r="G192" i="2"/>
  <c r="G190" i="2"/>
  <c r="G162" i="2"/>
  <c r="G191" i="2"/>
</calcChain>
</file>

<file path=xl/comments1.xml><?xml version="1.0" encoding="utf-8"?>
<comments xmlns="http://schemas.openxmlformats.org/spreadsheetml/2006/main">
  <authors>
    <author>jgc</author>
  </authors>
  <commentList>
    <comment ref="B3" authorId="0" shapeId="0">
      <text>
        <r>
          <rPr>
            <sz val="8"/>
            <color indexed="81"/>
            <rFont val="Tahoma"/>
            <family val="2"/>
          </rPr>
          <t xml:space="preserve">FAVOR DE COLOCAR LOS DATOS DENTRO DE CADA CELDA O CASILLA Y NO MODIFICAR EL FORMATO
</t>
        </r>
      </text>
    </comment>
  </commentList>
</comments>
</file>

<file path=xl/comments2.xml><?xml version="1.0" encoding="utf-8"?>
<comments xmlns="http://schemas.openxmlformats.org/spreadsheetml/2006/main">
  <authors>
    <author>jgc</author>
  </authors>
  <commentList>
    <comment ref="B3" authorId="0" shapeId="0">
      <text>
        <r>
          <rPr>
            <sz val="8"/>
            <color indexed="81"/>
            <rFont val="Tahoma"/>
            <family val="2"/>
          </rPr>
          <t xml:space="preserve">FAVOR DE COLOCAR LOS DATOS DENTRO DE CADA CELDA O CASILLA Y NO MODIFICAR EL FORMATO
</t>
        </r>
      </text>
    </comment>
  </commentList>
</comments>
</file>

<file path=xl/comments3.xml><?xml version="1.0" encoding="utf-8"?>
<comments xmlns="http://schemas.openxmlformats.org/spreadsheetml/2006/main">
  <authors>
    <author>jgc</author>
  </authors>
  <commentList>
    <comment ref="B3" authorId="0" shapeId="0">
      <text>
        <r>
          <rPr>
            <sz val="8"/>
            <color indexed="81"/>
            <rFont val="Tahoma"/>
            <family val="2"/>
          </rPr>
          <t xml:space="preserve">FAVOR DE COLOCAR LOS DATOS DENTRO DE CADA CELDA O CASILLA Y NO MODIFICAR EL FORMATO
</t>
        </r>
      </text>
    </comment>
  </commentList>
</comments>
</file>

<file path=xl/comments4.xml><?xml version="1.0" encoding="utf-8"?>
<comments xmlns="http://schemas.openxmlformats.org/spreadsheetml/2006/main">
  <authors>
    <author>jgc</author>
  </authors>
  <commentList>
    <comment ref="B3" authorId="0" shapeId="0">
      <text>
        <r>
          <rPr>
            <sz val="8"/>
            <color indexed="81"/>
            <rFont val="Tahoma"/>
            <family val="2"/>
          </rPr>
          <t xml:space="preserve">FAVOR DE COLOCAR LOS DATOS DENTRO DE CADA CELDA O CASILLA Y NO MODIFICAR EL FORMATO
</t>
        </r>
      </text>
    </comment>
  </commentList>
</comments>
</file>

<file path=xl/comments5.xml><?xml version="1.0" encoding="utf-8"?>
<comments xmlns="http://schemas.openxmlformats.org/spreadsheetml/2006/main">
  <authors>
    <author>jgc</author>
  </authors>
  <commentList>
    <comment ref="B3" authorId="0" shapeId="0">
      <text>
        <r>
          <rPr>
            <sz val="8"/>
            <color indexed="81"/>
            <rFont val="Tahoma"/>
            <family val="2"/>
          </rPr>
          <t xml:space="preserve">FAVOR DE COLOCAR LOS DATOS DENTRO DE CADA CELDA O CASILLA Y NO MODIFICAR EL FORMATO
</t>
        </r>
      </text>
    </comment>
  </commentList>
</comments>
</file>

<file path=xl/comments6.xml><?xml version="1.0" encoding="utf-8"?>
<comments xmlns="http://schemas.openxmlformats.org/spreadsheetml/2006/main">
  <authors>
    <author>jgc</author>
  </authors>
  <commentList>
    <comment ref="B3" authorId="0" shapeId="0">
      <text>
        <r>
          <rPr>
            <sz val="8"/>
            <color indexed="81"/>
            <rFont val="Tahoma"/>
            <family val="2"/>
          </rPr>
          <t xml:space="preserve">FAVOR DE COLOCAR LOS DATOS DENTRO DE CADA CELDA O CASILLA Y NO MODIFICAR EL FORMATO
</t>
        </r>
      </text>
    </comment>
  </commentList>
</comments>
</file>

<file path=xl/sharedStrings.xml><?xml version="1.0" encoding="utf-8"?>
<sst xmlns="http://schemas.openxmlformats.org/spreadsheetml/2006/main" count="3808" uniqueCount="303">
  <si>
    <t>FORMATO PARA CAPTURAR INFORMACIÓN E INDICADORES BÁSICOS DE LA DES. PFCE 2016-2017</t>
  </si>
  <si>
    <t>Nombre de la Institución:</t>
  </si>
  <si>
    <t>Clave DES</t>
  </si>
  <si>
    <t>Nombre de la DES:</t>
  </si>
  <si>
    <t>Nombre del Campi en donde se encuentra ubicado la DES</t>
  </si>
  <si>
    <t>Disciplinar</t>
  </si>
  <si>
    <t>Multidisciplinar (que cuentan con PE de diferentes áreas del conocimiento)</t>
  </si>
  <si>
    <t>Nombre de las unidades académicas (escuelas, facultades, institutos) que integran la DES:</t>
  </si>
  <si>
    <t>Municipio *</t>
  </si>
  <si>
    <t>Localidad*</t>
  </si>
  <si>
    <t>Clave
Unidad
Académica</t>
  </si>
  <si>
    <t>* Los datos deberán ser presentados conforme al catálogo que elabora el INEGI</t>
  </si>
  <si>
    <t>NOMBRE DEL PROGRAMA EDUCATIVO</t>
  </si>
  <si>
    <t>Reciente creación*</t>
  </si>
  <si>
    <t>Año*</t>
  </si>
  <si>
    <t>Evaluado 
Si = S
No  = N</t>
  </si>
  <si>
    <t>Nivel del PE</t>
  </si>
  <si>
    <t>Matrícula</t>
  </si>
  <si>
    <t>Nivel CIEES</t>
  </si>
  <si>
    <t>Acreditado</t>
  </si>
  <si>
    <t>PNPC</t>
  </si>
  <si>
    <t>Municipio</t>
  </si>
  <si>
    <t>Localidad</t>
  </si>
  <si>
    <t>TSU/PA</t>
  </si>
  <si>
    <t>Licenciatura</t>
  </si>
  <si>
    <t>Especialidad</t>
  </si>
  <si>
    <t>Maestría</t>
  </si>
  <si>
    <t>Doctorado</t>
  </si>
  <si>
    <t>PFC</t>
  </si>
  <si>
    <t>PNP</t>
  </si>
  <si>
    <t>Maestrira</t>
  </si>
  <si>
    <t>Nivel 1</t>
  </si>
  <si>
    <t>Nivel 2</t>
  </si>
  <si>
    <t>Nivel 3</t>
  </si>
  <si>
    <t>Reciente creación</t>
  </si>
  <si>
    <t>En Consolidación</t>
  </si>
  <si>
    <t>Consolidado</t>
  </si>
  <si>
    <t>Competencia Internacional</t>
  </si>
  <si>
    <t>Registrar todos los programas educativos de la DES, indicar la clasificación de los CIEES, si ha sido acreditado o si no ha sido evaluado. Puede ocurrir más de una categoría. Marque con una X</t>
  </si>
  <si>
    <t>PROGRAMAS EDUCATIVOS EVALUABLES</t>
  </si>
  <si>
    <t>Nivel</t>
  </si>
  <si>
    <t>LICENCIATURA</t>
  </si>
  <si>
    <t>ESPECIALIDAD</t>
  </si>
  <si>
    <t>Año</t>
  </si>
  <si>
    <t>Número de PE</t>
  </si>
  <si>
    <t>MAESTRÍA</t>
  </si>
  <si>
    <t>DOCTORADO</t>
  </si>
  <si>
    <t>TOTAL</t>
  </si>
  <si>
    <t>PROGRAMAS EDUCATIVOS NO EVALUABLES</t>
  </si>
  <si>
    <t>PROGRAMAS EDUCATIVOS (EVALUABLES Y NO EVALUABLES)</t>
  </si>
  <si>
    <t>Nota: Las celdas o casillas sombreadas no deben ser llenadas. Son Fórmulas para calcular automaticamente. Favor de no mover o modificar el formato. Introducir los datos sólo en las casillas en blanco.</t>
  </si>
  <si>
    <t>DES multidisciplinar que cuentan con PE en más de una área del conocimiento.</t>
  </si>
  <si>
    <t>Área del Conocimiento</t>
  </si>
  <si>
    <t xml:space="preserve">MATRICULA POR ÁREA DEL CONOCIMIENTO Y TIPO </t>
  </si>
  <si>
    <t>Posgrado</t>
  </si>
  <si>
    <t>Educación</t>
  </si>
  <si>
    <t>Artes y Humanidades</t>
  </si>
  <si>
    <t>Ciencias Sociales, Administración y Derecho</t>
  </si>
  <si>
    <t>Ciencias Naturales, Exactas y de la Computación</t>
  </si>
  <si>
    <t>Ingeniría, Manufactura y Construcción</t>
  </si>
  <si>
    <t>Agronomía y Veterinaria</t>
  </si>
  <si>
    <t>Salud</t>
  </si>
  <si>
    <t>Servicios</t>
  </si>
  <si>
    <t>PERSONAL ACADÉMICO</t>
  </si>
  <si>
    <t>H</t>
  </si>
  <si>
    <t>M</t>
  </si>
  <si>
    <t>T</t>
  </si>
  <si>
    <t>Número de profesores de tiempo completo</t>
  </si>
  <si>
    <t>Número de profesores de tiempo parcial (PMT y PA)</t>
  </si>
  <si>
    <t>Total de profesores</t>
  </si>
  <si>
    <t>% de profesores de tiempo completo</t>
  </si>
  <si>
    <t>Profesores de Tiempo Completo con:</t>
  </si>
  <si>
    <t>Posgrado en el área de su desempeño</t>
  </si>
  <si>
    <t>Doctorado en el área de su desempeño</t>
  </si>
  <si>
    <t>Pertenencia al SNI / SNC</t>
  </si>
  <si>
    <t>Perfil deseable PROMEP, reconocido por la SEP</t>
  </si>
  <si>
    <t>Participación en el programa de tutoría</t>
  </si>
  <si>
    <t>Profesores (PTC, PMT y PA) que reciben capacitación y/o actualización con al menos 40 horas por año</t>
  </si>
  <si>
    <t>% Profesores de Tiempo Completo con:</t>
  </si>
  <si>
    <t>% H</t>
  </si>
  <si>
    <t>% M</t>
  </si>
  <si>
    <t>% T</t>
  </si>
  <si>
    <t>PROGRAMAS EDUCATIVOS</t>
  </si>
  <si>
    <t>Concepto:</t>
  </si>
  <si>
    <t>Núm</t>
  </si>
  <si>
    <t>%</t>
  </si>
  <si>
    <t>Número y % de PE que realizaron estudios de factibilidad para buscar su pertinencia</t>
  </si>
  <si>
    <t>Número y % de PE actualizados</t>
  </si>
  <si>
    <t>Número y % de programas actualizados en los últimos cinco años</t>
  </si>
  <si>
    <t>Número y % de PE de TSU y Licenciatura evaluados por los CIEES</t>
  </si>
  <si>
    <t>Número y % de TSU/PA y LIC en el nivel 1 de los CIEES</t>
  </si>
  <si>
    <t>Número y % de TSU/PA y LIC en el nivel 2 de los CIEES</t>
  </si>
  <si>
    <t>Número y % de TSU/PA y LIC en el nivel 3 de los CIEES</t>
  </si>
  <si>
    <t>Número y % de programas de TSU/PA y licenciatura acreditados</t>
  </si>
  <si>
    <t>Número y % de PE de TSU y Lic.  de calidad*</t>
  </si>
  <si>
    <t>Número y % de programas de posgrado incluidos en el Padrón Nacional de Posgrado (PNP SEP-CONACYT)</t>
  </si>
  <si>
    <t>Número y % de programas reconocios por el Programa de Fomento de la Calidad (PFC)</t>
  </si>
  <si>
    <t>Número y % de programas de posgrado reconocidos por el Programa Nacional de Posgrado de Calidad (PNPC SEP-CONACYT)</t>
  </si>
  <si>
    <t>Concepto</t>
  </si>
  <si>
    <t>Núm.</t>
  </si>
  <si>
    <t>Número y % de matrícula de TSU y Lic. atendida en PE (evaluables) de calidad</t>
  </si>
  <si>
    <t>Número y % de Matrícula de PE de posgrado atendida en PE reconocidos por el Padrón Nacional de Posgrado (PNP SEP-CONACyT)</t>
  </si>
  <si>
    <t>Número y % de Matrícula de PE de posgrado atendida en PE reconocidos por el Programa de Fomento de la Calidad (PFC)</t>
  </si>
  <si>
    <t>Número y % de Matrícula de PE de posgrado atendida en PE reconocios por el Programa Nacional de Posgrado de Calida (PNPC SEP-CONACyT)</t>
  </si>
  <si>
    <t>* Considerar PE de buena calidad, los PE de TSU/PA y LIC que se encuentran en el Nivel 1 del padrón de PE evaluados por los CIEES o acreditados por un organismo reconocido por el COPAES.</t>
  </si>
  <si>
    <t>* Considerar PE de buena calidad, los PE de posgrado que están reconocidos en el Padron Nacional de Posgrado de Calidad o en el Padron de Fomento a la Calidad del CONACYT-SEP</t>
  </si>
  <si>
    <t>PROCESOS EDUCATIVOS</t>
  </si>
  <si>
    <t>Número y % de becas otorgadas por la institución (TSU/PA, LIC. y Posgrado)</t>
  </si>
  <si>
    <t>Número y % de becas otorgadas por el PRONABES (TSU/PA y LIC)</t>
  </si>
  <si>
    <t>Número y % de becas otorgadas por el CONACyT (Esp. Maest. y Doc.)</t>
  </si>
  <si>
    <t>Número y % de becas otorgadas por otros programas o instituciones (TSU/PA, Licenciatura y Posgrado)</t>
  </si>
  <si>
    <t>Total del número de becas</t>
  </si>
  <si>
    <t>Número y % de alumnos que reciben tutoría en PE de TSU/PA y LIC.</t>
  </si>
  <si>
    <t>Número y % de estudiantes realizan movilidad académica nacional</t>
  </si>
  <si>
    <t>Número y % de estudiantes que realizan movilidad nacional y que tiene valor curricular</t>
  </si>
  <si>
    <t>Número y % de estudiantes realizan movilidad académica internacional</t>
  </si>
  <si>
    <t>Número y % de estudiantes que realizan movilidad internacional y que tiene valor curricular</t>
  </si>
  <si>
    <t>Número y % de estudiantes de nuevo ingreso</t>
  </si>
  <si>
    <t>Número y % de estudiantes de nuevo ingreso que reciben cursos de regularización para atender sus deficiencias académicas</t>
  </si>
  <si>
    <t>Número y  % de PE que aplican procesos colegiados de evaluación del aprendizaje</t>
  </si>
  <si>
    <t>Número y % de PE que se actualizaron o incorporaron elementos de enfoques centrados en el estudiante o en el aprendizaje</t>
  </si>
  <si>
    <t>Número y % de PE que tienen  el currículo flexible</t>
  </si>
  <si>
    <t>Número y % de programas educativos con tasa de titulación superior al 70 %</t>
  </si>
  <si>
    <t>Número y % de programas educativos con tasa de retención del 1º. al 2do. año superior al 70 %</t>
  </si>
  <si>
    <t>Número y % de satisfacción de los estudiantes (**)</t>
  </si>
  <si>
    <t>Para obtener el número y porcentaje de estos indicadores se debe considerar el calculo de la tasa de titulación conforme a lo que se indicia en el Anexo I de la Guía.</t>
  </si>
  <si>
    <t>(**) Si se cuenta con este estudio se debe de incluir un texto como ANEXO al ProDES que describa la forma en que se realiza esta actividad. Para obtener el porcentaje de este indicador hay que considerar el total de encuestados entre los que contestaron positivamente.</t>
  </si>
  <si>
    <t>RESULTADOS EDUCATIVOS</t>
  </si>
  <si>
    <t xml:space="preserve">NO. </t>
  </si>
  <si>
    <t>Número y % de PE que aplican el EGEL a estudiantes egresados (Licenciatura)</t>
  </si>
  <si>
    <t>Número y % de estudiantes que aplicaron el EGEL (Licenciatura)</t>
  </si>
  <si>
    <t>Número y % de estudiantes que aprobaron el EGEL (Licenciatura)</t>
  </si>
  <si>
    <t>Número y % de estudiantes que aprobaron y que obtuvieron un resultado satisfactorio en el EGEL (Licenciatura)</t>
  </si>
  <si>
    <t>Número y % de estudiantes que aprobaron y que obtuvieron un resultado sobresaliente en el EGEL (Licenciatura)</t>
  </si>
  <si>
    <t>Número y % de PE que aplican el EGETSU a estudiantes egresados (TSU/PA)</t>
  </si>
  <si>
    <t>Número y % de estudiantes que aplicaron el EGETSU (TSU/PA)</t>
  </si>
  <si>
    <t>Número y % de estudiantes que aprobaron el EGETSU (TSU/PA)</t>
  </si>
  <si>
    <t>Número y % de estudiantes que aprobaron y que obtuvieron un resultado satisfactorio en el EGETSU (TSU/PA)</t>
  </si>
  <si>
    <t>Número y % de estudiantes que aprobaron y que obtuvieron un resultado sobresalientes en el EGETSU (TSU/PA)</t>
  </si>
  <si>
    <t>Número y % de PE de licenciatura/campus con estándar 1 del IDAP del CENEVAL</t>
  </si>
  <si>
    <t>Número y % de PE de licenciatura/campus con estándar 2 del IDAP del CENEVAL</t>
  </si>
  <si>
    <t>Número y % de PE de TSU/PA y licenciatura que se actualizarán incorporando estudios de seguimiento de egresados</t>
  </si>
  <si>
    <t>Número y % de PE posgrado que se actualizarán incorporando estudios de seguimiento de egresados (graduados)</t>
  </si>
  <si>
    <t>Número y % de PE que se actualizarán incorporando estudios de empleadores</t>
  </si>
  <si>
    <t>Número y % de PE que se actualizarán incorporando el servicio social en el plan de estudios</t>
  </si>
  <si>
    <t>Número y % de PE que se actualizarán incorporando la práctica profesional en el plan de estudios</t>
  </si>
  <si>
    <t>Número y % de PE basados en competencias</t>
  </si>
  <si>
    <t>Número y % de PE que incorporan una segunda lengua (preferentemente el inglés) y que es requisito de egreso</t>
  </si>
  <si>
    <t>Número y % de PE que incorporan la temática del medio ambiente y el desarrollo sustentable en sus planes y/o programas de estudio</t>
  </si>
  <si>
    <t>Número y % de PE en los que el 80 % o más de sus egresados consiguieron empleo en menos de seis meses después de egresar</t>
  </si>
  <si>
    <t>Número y % de PE en los que el 80 % o más de sus titulados realizó alguna actividad laboral durante el primer año después de egresar y que coincidió o tuvo relación con sus estudios</t>
  </si>
  <si>
    <t>Conepto</t>
  </si>
  <si>
    <t>M1</t>
  </si>
  <si>
    <t>M2</t>
  </si>
  <si>
    <t>Número y % de la tasa de retención por cohorte generacional del ciclo A; del 1ro. al 2do. Año en TSU/PA .</t>
  </si>
  <si>
    <t>Número y % de la tasa de retención por cohorte generacional del ciclo B; del 1ro. al 2do. Año en TSU/PA .</t>
  </si>
  <si>
    <t>Número y % de egresados (eficiencia terminal) por cohorte generacional del ciclo A; en TSU/PA.</t>
  </si>
  <si>
    <t>Número y % de egresados (eficiencia terminal) por cohorte generacional del ciclo B; en TSU/PA.</t>
  </si>
  <si>
    <t>Número y % de egresados de TSU/PA que consiguieron empleo en menos de seis meses despues de egresar</t>
  </si>
  <si>
    <t>Número y % de estudiantes titulados por cohorte generacional del ciclo A; durante el primer año de egreso de TSU/PA.</t>
  </si>
  <si>
    <t>Número y % de estudiantes titulados por cohorte generacional del ciclo B; durante el primer año de egreso de TSU/PA.</t>
  </si>
  <si>
    <t>Número y % de titulados de TSU/PA que realizó alguna actividad laboral despues de egresar y que coincidió o tuvo relación con sus estudios</t>
  </si>
  <si>
    <t>Número y % de la tasa de retención por cohorte generacional del ciclo A; del 1ro. al 2do. Año en licenciatura.</t>
  </si>
  <si>
    <t>Número y % de la tasa de retención por cohorte generacional del ciclo B; del 1ro. al 2do. Año en licenciatura.</t>
  </si>
  <si>
    <t>Número y % de egresados (eficiencia terminal) por cohorte generacional del ciclo A; en licenciatura.</t>
  </si>
  <si>
    <t>Número y % de egresados (eficiencia terminal) por cohorte generacional del ciclo B; en licenciatura.</t>
  </si>
  <si>
    <t>Número y % de egresados de licenciatura que consiguieron empleo en menos de seis meses despues de egresar</t>
  </si>
  <si>
    <t>Número y % de estudiantes titulados por cohorte generacional del ciclo A; durante el primer año de egreso de licenciatura.</t>
  </si>
  <si>
    <t>Número y % de titulados de licenciatura que realizó alguna actividad laboral despues de egresar y que coincidió o tuvo relación con sus estudios</t>
  </si>
  <si>
    <t>Número y % de satisfacción de los egresados (**)</t>
  </si>
  <si>
    <t>Número y % de opiniones favorables de los resultados de los PE de la DES, de una muestra representativa de la sociedad (**)</t>
  </si>
  <si>
    <t>Número y % de satisfacción de los empleadores sobre el desempeño de los egresados (**)</t>
  </si>
  <si>
    <t>(**) Si se cuenta con este estudio, incluir un texto como ANEXO al documento PFCE que describa la forma en que se realiza esta actividad. Para obtener el porcentaje de este indicador hay que considerar el total de encuestados entre los que contestaron positivamente.</t>
  </si>
  <si>
    <t>M1: Corresponde al número inicial con el que se obtiene el porcentaje de cada concepto.</t>
  </si>
  <si>
    <t>M2: Corresponde al número final con el que se obtiene el porcentaje de cada concepto.</t>
  </si>
  <si>
    <r>
      <t>Cohorte generacional del ciclo A:</t>
    </r>
    <r>
      <rPr>
        <sz val="10"/>
        <rFont val="Arial Narrow"/>
        <family val="2"/>
      </rPr>
      <t xml:space="preserve"> Número de estudiantes de nuevo ingreso matrículados en el 1° período  de un ciclo escolar (Agosto - Diciembre).</t>
    </r>
  </si>
  <si>
    <r>
      <t xml:space="preserve">Cohorte generacional del ciclo B: </t>
    </r>
    <r>
      <rPr>
        <sz val="10"/>
        <rFont val="Arial Narrow"/>
        <family val="2"/>
      </rPr>
      <t>Número de estudiantes de nuevo ingreso matriculados en el 2° período de un ciclo escolar (Enero - Julio).</t>
    </r>
  </si>
  <si>
    <t>Número de LGAC registradas en el PROMEP</t>
  </si>
  <si>
    <t>Número y % de cuerpos académicos consolidados registrados en el PROMEP</t>
  </si>
  <si>
    <t>Número y % de cuerpos académicos en consolidación registrados en el PROMEP</t>
  </si>
  <si>
    <t>Número y % de cuerpos académicos en formación registrados en el PROMEP</t>
  </si>
  <si>
    <t>Total de cuerpos académicos registrados en el PROMEP</t>
  </si>
  <si>
    <t>SI</t>
  </si>
  <si>
    <t>NO</t>
  </si>
  <si>
    <t>Existen estrategias orientas a compensar deficiencias de los estudiantes para evitar la deserción, manteniendo la calidad (**)</t>
  </si>
  <si>
    <t>(**) En caso afirmativo, incluir un texto como ANEXO que describa la forma en que se realiza esta actividad.</t>
  </si>
  <si>
    <t>Total</t>
  </si>
  <si>
    <t>Obsoletas</t>
  </si>
  <si>
    <t>Dedicadas a los alumnos</t>
  </si>
  <si>
    <t>Dedicadas a los profesores</t>
  </si>
  <si>
    <t>Dedicadas al personal de apoyo</t>
  </si>
  <si>
    <t>Total de computadoras en la DES</t>
  </si>
  <si>
    <t>Relación de computadoras por alumno</t>
  </si>
  <si>
    <t>Relación de computadoras por profesor</t>
  </si>
  <si>
    <t>Número</t>
  </si>
  <si>
    <t>Número y % de computadores por personal de apoyo</t>
  </si>
  <si>
    <t>Área del conocimiento</t>
  </si>
  <si>
    <t>Títulos</t>
  </si>
  <si>
    <t>Volúmenes</t>
  </si>
  <si>
    <t>Suscripciones a revistas</t>
  </si>
  <si>
    <t>B  / A</t>
  </si>
  <si>
    <t>C  / A</t>
  </si>
  <si>
    <t>(A)</t>
  </si>
  <si>
    <t>(B)</t>
  </si>
  <si>
    <t>( C )</t>
  </si>
  <si>
    <t>EDUCACIÓN</t>
  </si>
  <si>
    <t>ARTES Y HUMANIDADES</t>
  </si>
  <si>
    <t>CIENCIAS SOCUIALES, ADMINISTRACIÓN Y DERECHO</t>
  </si>
  <si>
    <t>CIENCIAS NATURALES , EXACTAS Y DE LA COMPUTACIÓN</t>
  </si>
  <si>
    <t>INGENIERÍA, MANUFACTURA Y CONSTRUCCIÓN</t>
  </si>
  <si>
    <t>AGRONOMÍA Y VETERINARIA</t>
  </si>
  <si>
    <t>SALUD</t>
  </si>
  <si>
    <t>SERVICIOS</t>
  </si>
  <si>
    <t xml:space="preserve">Número y % de profesores de tiempo completo con cubículo individual o compartido </t>
  </si>
  <si>
    <t>Universidad Autónoma del Estado de México</t>
  </si>
  <si>
    <t>521</t>
  </si>
  <si>
    <t>ORIENTE DEL ESTADO DE MÉXICO</t>
  </si>
  <si>
    <t>Unidad Académica Profesional Nezahualcóyotl</t>
  </si>
  <si>
    <t>X</t>
  </si>
  <si>
    <t>Centro Universitario UAEM Amecameca</t>
  </si>
  <si>
    <t>Centro Universitario UAEM Texcoco</t>
  </si>
  <si>
    <t>Centro Universitario UAEM Valle de Chalco</t>
  </si>
  <si>
    <t>Unidad Académica Profesional Chimalhuacán</t>
  </si>
  <si>
    <t>Amecameca</t>
  </si>
  <si>
    <t>Estado de México</t>
  </si>
  <si>
    <t>15USU0032S</t>
  </si>
  <si>
    <t>Texcoco</t>
  </si>
  <si>
    <t>15USU0042Z</t>
  </si>
  <si>
    <t>Valle de Chalco</t>
  </si>
  <si>
    <t>15USU0074R</t>
  </si>
  <si>
    <t>Nezahualcóyotl</t>
  </si>
  <si>
    <t>15USU4504S</t>
  </si>
  <si>
    <t>Chimalhuacán</t>
  </si>
  <si>
    <t>15USU4507P</t>
  </si>
  <si>
    <t xml:space="preserve">Administración (Amecameca) </t>
  </si>
  <si>
    <t>N</t>
  </si>
  <si>
    <t>S</t>
  </si>
  <si>
    <t>Ciencias Políticas y Administración Pública (Amecameca)</t>
  </si>
  <si>
    <t>Contaduría (Amecameca)</t>
  </si>
  <si>
    <t>Derecho (Amecameca)</t>
  </si>
  <si>
    <t xml:space="preserve">Letras Latinoamericanas (Amecameca) </t>
  </si>
  <si>
    <t xml:space="preserve">Medicina Veterinaria y Zootecnia (Amecameca) </t>
  </si>
  <si>
    <t xml:space="preserve">Nutrición (Amecameca) </t>
  </si>
  <si>
    <t>Derecho (Texcoco)</t>
  </si>
  <si>
    <t>Informática Administrativa (Texcoco)</t>
  </si>
  <si>
    <t>Ingeniería en Computación (Texcoco)</t>
  </si>
  <si>
    <t>Turismo (Texcoco)</t>
  </si>
  <si>
    <t>Economía (Texcoco)</t>
  </si>
  <si>
    <t>Ciencias Políticas y Administración Pública (Texcoco)</t>
  </si>
  <si>
    <t xml:space="preserve">Administración (Texcoco) </t>
  </si>
  <si>
    <t>Contaduría (Texcoco)</t>
  </si>
  <si>
    <t>Lenguas (Texcoco)</t>
  </si>
  <si>
    <t>Diseño Industrial (Valle de Chalco)</t>
  </si>
  <si>
    <t>Enfermería (Valle de Chalco)</t>
  </si>
  <si>
    <t>Contaduría (Valle de Chalco)</t>
  </si>
  <si>
    <t>Derecho (Valle de Chalco)</t>
  </si>
  <si>
    <t>Informática Administrativa (Valle de Chalco)</t>
  </si>
  <si>
    <t>Ingeniería en Computación (Valle de Chalco)</t>
  </si>
  <si>
    <t>Enfermería a Distancia (Valle de Chalco)</t>
  </si>
  <si>
    <t>Ingeniería en Sistemas Inteligentes (Nezahualcóyotl)</t>
  </si>
  <si>
    <t>Ingeniería en Transportes (Nezahualcóyotl)</t>
  </si>
  <si>
    <t>Educación para la Salud (Nezahualcóyotl)</t>
  </si>
  <si>
    <t>Comercio Internacional (Nezahualcóyotl)</t>
  </si>
  <si>
    <t>Educación (Chimalhuacán)</t>
  </si>
  <si>
    <t>Trabajo Social (Chimalhuacán)</t>
  </si>
  <si>
    <t>Turismo (Chimalhuacán)</t>
  </si>
  <si>
    <t>Administración y promoción de la Obra Urbana (Chimalhuacán)</t>
  </si>
  <si>
    <t>Seguridad Ciudadana (Chimalhuacán)</t>
  </si>
  <si>
    <t>Derecho (Chimalhuacán)</t>
  </si>
  <si>
    <t>x</t>
  </si>
  <si>
    <t>Medico Cirujano (Chimalhuacán)</t>
  </si>
  <si>
    <t>Licenciado en Administración</t>
  </si>
  <si>
    <t>AMECAMECA</t>
  </si>
  <si>
    <t>15MSU0012W</t>
  </si>
  <si>
    <t>Licenciado en Ciencias Políticas y Administración Pública</t>
  </si>
  <si>
    <t>Licenciado en Contaduría</t>
  </si>
  <si>
    <t>Licenciado en Derecho</t>
  </si>
  <si>
    <t>Licenciado en Letras Latinoamericanas</t>
  </si>
  <si>
    <t>Licenciado en Lengua y Literatura Hispánicas</t>
  </si>
  <si>
    <t>15MNU0012W</t>
  </si>
  <si>
    <t>Licenciado en Nutrición</t>
  </si>
  <si>
    <t>Médico Veterinario Zootecnista</t>
  </si>
  <si>
    <t>Médico Cirujano (Chimalhuacán)</t>
  </si>
  <si>
    <t>Licenciado en Lengua y Literatura Hispánicas (Amecameca)</t>
  </si>
  <si>
    <t>Maestria en Ciencias Agropecuarias y Recursos Naturales (Amecameca)</t>
  </si>
  <si>
    <t>Maestria en Sociología de la Salud (Amecameca)</t>
  </si>
  <si>
    <t>Doctorado en Ciencias Agropecuarias y Recursos Naturales (Amecameca)</t>
  </si>
  <si>
    <t>Maestria en Ciencias de la Computación (Texcoco)</t>
  </si>
  <si>
    <t>Maestría en Gobierno y Asuntos Públicos (Texcoco)</t>
  </si>
  <si>
    <t>Maestria en Procesos Jurídicos (Texcoco)</t>
  </si>
  <si>
    <t>Maestria en Administración de Negocios (Valle de Chalco)</t>
  </si>
  <si>
    <t>Maestria en Ciencias de la Computación (Valle de Chalco)</t>
  </si>
  <si>
    <t>Maestría en Enfermería (Perinatal, Quirúrgica, Terapia Intensiva y Oncológica) (Valle de Chalco)</t>
  </si>
  <si>
    <t>++++++++++++++++++++-+</t>
  </si>
  <si>
    <t>+</t>
  </si>
  <si>
    <t xml:space="preserve">Maestría en Ciencias de la Computación </t>
  </si>
  <si>
    <t>s</t>
  </si>
  <si>
    <t>Maestría en Enfermeria (Valle de Chalco)</t>
  </si>
  <si>
    <t>Maestría en Administraciòn de Negocios (Valle de Chalco)</t>
  </si>
  <si>
    <t>|</t>
  </si>
  <si>
    <t>Nombre del Campus en donde se encuentra ubicado la DES</t>
  </si>
  <si>
    <t>Maestría en Agroindustria Rural, Desarrollo Territorial y Turismo Agroalimentario (Amecameca</t>
  </si>
  <si>
    <t>S/D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</si>
</sst>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1"/>
      <color theme="1"/>
      <name val="Arial"/>
      <family val="2"/>
    </font>
    <font>
      <sz val="11"/>
      <name val="Arial Narrow"/>
      <family val="2"/>
    </font>
    <font>
      <b/>
      <sz val="11"/>
      <color indexed="9"/>
      <name val="Arial Narrow"/>
      <family val="2"/>
    </font>
    <font>
      <b/>
      <sz val="11"/>
      <name val="Arial Narrow"/>
      <family val="2"/>
    </font>
    <font>
      <sz val="11"/>
      <color theme="1"/>
      <name val="Arial Narrow"/>
      <family val="2"/>
    </font>
    <font>
      <sz val="10"/>
      <name val="Arial Narrow"/>
      <family val="2"/>
    </font>
    <font>
      <b/>
      <sz val="10"/>
      <name val="Arial Narrow"/>
      <family val="2"/>
    </font>
    <font>
      <b/>
      <sz val="11"/>
      <color theme="1"/>
      <name val="Arial Narrow"/>
      <family val="2"/>
    </font>
    <font>
      <sz val="8"/>
      <color indexed="81"/>
      <name val="Tahoma"/>
      <family val="2"/>
    </font>
    <font>
      <sz val="11"/>
      <color theme="1"/>
      <name val="Arial"/>
      <family val="2"/>
    </font>
    <font>
      <sz val="10"/>
      <name val="Arial"/>
      <family val="2"/>
    </font>
    <font>
      <sz val="9"/>
      <name val="Arial"/>
      <family val="2"/>
    </font>
    <font>
      <b/>
      <sz val="11"/>
      <color theme="1"/>
      <name val="Arial"/>
      <family val="2"/>
    </font>
  </fonts>
  <fills count="18">
    <fill>
      <patternFill patternType="none"/>
    </fill>
    <fill>
      <patternFill patternType="gray125"/>
    </fill>
    <fill>
      <patternFill patternType="solid">
        <fgColor indexed="8"/>
        <bgColor indexed="64"/>
      </patternFill>
    </fill>
    <fill>
      <patternFill patternType="solid">
        <fgColor indexed="45"/>
        <bgColor indexed="64"/>
      </patternFill>
    </fill>
    <fill>
      <patternFill patternType="solid">
        <fgColor rgb="FFFF99CC"/>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indexed="50"/>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indexed="47"/>
        <bgColor indexed="64"/>
      </patternFill>
    </fill>
    <fill>
      <patternFill patternType="solid">
        <fgColor theme="0"/>
        <bgColor indexed="64"/>
      </patternFill>
    </fill>
    <fill>
      <patternFill patternType="solid">
        <fgColor indexed="43"/>
        <bgColor indexed="64"/>
      </patternFill>
    </fill>
    <fill>
      <patternFill patternType="solid">
        <fgColor theme="8" tint="0.39997558519241921"/>
        <bgColor indexed="64"/>
      </patternFill>
    </fill>
    <fill>
      <patternFill patternType="solid">
        <fgColor rgb="FF808000"/>
        <bgColor indexed="64"/>
      </patternFill>
    </fill>
    <fill>
      <patternFill patternType="solid">
        <fgColor rgb="FFFFFF00"/>
        <bgColor indexed="64"/>
      </patternFill>
    </fill>
  </fills>
  <borders count="81">
    <border>
      <left/>
      <right/>
      <top/>
      <bottom/>
      <diagonal/>
    </border>
    <border>
      <left/>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rgb="FFB06010"/>
      </left>
      <right style="thin">
        <color rgb="FFB06010"/>
      </right>
      <top style="thin">
        <color rgb="FFB06010"/>
      </top>
      <bottom style="thin">
        <color rgb="FFB06010"/>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s>
  <cellStyleXfs count="3">
    <xf numFmtId="0" fontId="0" fillId="0" borderId="0"/>
    <xf numFmtId="0" fontId="9" fillId="0" borderId="0"/>
    <xf numFmtId="0" fontId="10" fillId="0" borderId="0"/>
  </cellStyleXfs>
  <cellXfs count="738">
    <xf numFmtId="0" fontId="0" fillId="0" borderId="0" xfId="0"/>
    <xf numFmtId="0" fontId="3" fillId="0" borderId="1" xfId="0" applyFont="1" applyBorder="1"/>
    <xf numFmtId="0" fontId="1" fillId="0" borderId="1" xfId="0" applyFont="1" applyBorder="1"/>
    <xf numFmtId="0" fontId="1" fillId="0" borderId="0" xfId="0" applyFont="1" applyBorder="1"/>
    <xf numFmtId="49" fontId="3" fillId="0" borderId="2" xfId="0" applyNumberFormat="1" applyFont="1" applyBorder="1" applyAlignment="1">
      <alignment horizontal="justify" vertical="justify"/>
    </xf>
    <xf numFmtId="49" fontId="3" fillId="0" borderId="3" xfId="0" applyNumberFormat="1" applyFont="1" applyBorder="1" applyAlignment="1">
      <alignment horizontal="justify" vertical="justify"/>
    </xf>
    <xf numFmtId="49" fontId="3" fillId="0" borderId="5" xfId="0" applyNumberFormat="1" applyFont="1" applyBorder="1" applyAlignment="1">
      <alignment vertical="justify"/>
    </xf>
    <xf numFmtId="49" fontId="3" fillId="0" borderId="0" xfId="0" applyNumberFormat="1" applyFont="1" applyBorder="1" applyAlignment="1">
      <alignment vertical="justify"/>
    </xf>
    <xf numFmtId="49" fontId="3" fillId="0" borderId="0" xfId="0" applyNumberFormat="1" applyFont="1" applyBorder="1" applyAlignment="1">
      <alignment horizontal="center" vertical="justify"/>
    </xf>
    <xf numFmtId="49" fontId="3" fillId="0" borderId="4" xfId="0" applyNumberFormat="1" applyFont="1" applyBorder="1" applyAlignment="1">
      <alignment horizontal="justify" vertical="justify"/>
    </xf>
    <xf numFmtId="49" fontId="1" fillId="0" borderId="0" xfId="0" applyNumberFormat="1" applyFont="1" applyBorder="1" applyAlignment="1">
      <alignment horizontal="justify" vertical="center"/>
    </xf>
    <xf numFmtId="49" fontId="3" fillId="0" borderId="0" xfId="0" applyNumberFormat="1" applyFont="1" applyBorder="1" applyAlignment="1">
      <alignment horizontal="justify" vertical="justify"/>
    </xf>
    <xf numFmtId="0" fontId="3" fillId="4" borderId="11" xfId="0" applyFont="1" applyFill="1" applyBorder="1" applyAlignment="1">
      <alignment horizontal="center" vertical="center"/>
    </xf>
    <xf numFmtId="0" fontId="3" fillId="4" borderId="11" xfId="0" applyFont="1" applyFill="1" applyBorder="1" applyAlignment="1">
      <alignment horizontal="center" vertical="center" wrapText="1"/>
    </xf>
    <xf numFmtId="0" fontId="1" fillId="0" borderId="16" xfId="0" applyFont="1" applyBorder="1"/>
    <xf numFmtId="0" fontId="1" fillId="0" borderId="19" xfId="0" applyFont="1" applyBorder="1"/>
    <xf numFmtId="0" fontId="1" fillId="0" borderId="20" xfId="0" applyFont="1" applyBorder="1"/>
    <xf numFmtId="0" fontId="3" fillId="4" borderId="4" xfId="0" applyFont="1" applyFill="1" applyBorder="1" applyAlignment="1">
      <alignment horizontal="center" vertical="center" wrapText="1"/>
    </xf>
    <xf numFmtId="0" fontId="1" fillId="0" borderId="23" xfId="0" applyFont="1" applyBorder="1"/>
    <xf numFmtId="0" fontId="1" fillId="0" borderId="23" xfId="0" applyFont="1" applyBorder="1" applyAlignment="1">
      <alignment horizontal="center"/>
    </xf>
    <xf numFmtId="0" fontId="1" fillId="0" borderId="24" xfId="0" applyFont="1" applyBorder="1"/>
    <xf numFmtId="49" fontId="1" fillId="0" borderId="25" xfId="0" applyNumberFormat="1" applyFont="1" applyBorder="1" applyAlignment="1">
      <alignment horizontal="justify" vertical="justify"/>
    </xf>
    <xf numFmtId="0" fontId="1" fillId="0" borderId="16" xfId="0" applyFont="1" applyBorder="1" applyAlignment="1">
      <alignment horizontal="center"/>
    </xf>
    <xf numFmtId="0" fontId="1" fillId="0" borderId="26" xfId="0" applyFont="1" applyBorder="1"/>
    <xf numFmtId="49" fontId="3" fillId="0" borderId="0" xfId="0" applyNumberFormat="1" applyFont="1" applyFill="1" applyBorder="1"/>
    <xf numFmtId="0" fontId="3" fillId="5" borderId="4" xfId="0" applyFont="1" applyFill="1" applyBorder="1" applyAlignment="1"/>
    <xf numFmtId="0" fontId="3" fillId="5" borderId="4" xfId="0" applyFont="1" applyFill="1" applyBorder="1" applyAlignment="1">
      <alignment horizontal="center" wrapText="1"/>
    </xf>
    <xf numFmtId="49" fontId="3" fillId="5" borderId="4" xfId="0" applyNumberFormat="1" applyFont="1" applyFill="1" applyBorder="1" applyAlignment="1">
      <alignment horizontal="center" wrapText="1"/>
    </xf>
    <xf numFmtId="0" fontId="1" fillId="5" borderId="4" xfId="0" applyNumberFormat="1" applyFont="1" applyFill="1" applyBorder="1" applyAlignment="1">
      <alignment horizontal="center" vertical="center" wrapText="1"/>
    </xf>
    <xf numFmtId="49" fontId="1" fillId="0" borderId="0" xfId="0" applyNumberFormat="1" applyFont="1"/>
    <xf numFmtId="0" fontId="3" fillId="0" borderId="22" xfId="0" applyFont="1" applyFill="1" applyBorder="1" applyAlignment="1">
      <alignment wrapText="1"/>
    </xf>
    <xf numFmtId="3" fontId="1" fillId="0" borderId="23" xfId="0" applyNumberFormat="1" applyFont="1" applyBorder="1"/>
    <xf numFmtId="3" fontId="1" fillId="0" borderId="24" xfId="0" applyNumberFormat="1" applyFont="1" applyBorder="1"/>
    <xf numFmtId="0" fontId="3" fillId="0" borderId="27" xfId="0" applyFont="1" applyFill="1" applyBorder="1" applyAlignment="1">
      <alignment wrapText="1"/>
    </xf>
    <xf numFmtId="3" fontId="1" fillId="0" borderId="28" xfId="0" applyNumberFormat="1" applyFont="1" applyBorder="1"/>
    <xf numFmtId="3" fontId="1" fillId="0" borderId="29" xfId="0" applyNumberFormat="1" applyFont="1" applyBorder="1"/>
    <xf numFmtId="0" fontId="3" fillId="0" borderId="0" xfId="0" applyFont="1" applyFill="1" applyBorder="1" applyAlignment="1">
      <alignment wrapText="1"/>
    </xf>
    <xf numFmtId="3" fontId="1" fillId="0" borderId="0" xfId="0" applyNumberFormat="1" applyFont="1" applyBorder="1"/>
    <xf numFmtId="3" fontId="1" fillId="0" borderId="23" xfId="0" applyNumberFormat="1" applyFont="1" applyFill="1" applyBorder="1"/>
    <xf numFmtId="3" fontId="1" fillId="6" borderId="23" xfId="0" applyNumberFormat="1" applyFont="1" applyFill="1" applyBorder="1" applyAlignment="1">
      <alignment horizontal="center"/>
    </xf>
    <xf numFmtId="3" fontId="1" fillId="6" borderId="24" xfId="0" applyNumberFormat="1" applyFont="1" applyFill="1" applyBorder="1" applyAlignment="1">
      <alignment horizontal="center"/>
    </xf>
    <xf numFmtId="3" fontId="1" fillId="0" borderId="28" xfId="0" applyNumberFormat="1" applyFont="1" applyFill="1" applyBorder="1"/>
    <xf numFmtId="3" fontId="1" fillId="6" borderId="28" xfId="0" applyNumberFormat="1" applyFont="1" applyFill="1" applyBorder="1" applyAlignment="1">
      <alignment horizontal="center"/>
    </xf>
    <xf numFmtId="3" fontId="1" fillId="6" borderId="29" xfId="0" applyNumberFormat="1" applyFont="1" applyFill="1" applyBorder="1" applyAlignment="1">
      <alignment horizontal="center"/>
    </xf>
    <xf numFmtId="0" fontId="3" fillId="7" borderId="4" xfId="0" applyFont="1" applyFill="1" applyBorder="1" applyAlignment="1">
      <alignment horizontal="center" wrapText="1"/>
    </xf>
    <xf numFmtId="49" fontId="3" fillId="7" borderId="33" xfId="0" applyNumberFormat="1" applyFont="1" applyFill="1" applyBorder="1" applyAlignment="1">
      <alignment horizontal="center" vertical="center" wrapText="1"/>
    </xf>
    <xf numFmtId="0" fontId="1" fillId="7" borderId="33" xfId="0" applyNumberFormat="1" applyFont="1" applyFill="1" applyBorder="1" applyAlignment="1">
      <alignment horizontal="center" vertical="center" wrapText="1"/>
    </xf>
    <xf numFmtId="0" fontId="1" fillId="7" borderId="4" xfId="0" applyNumberFormat="1" applyFont="1" applyFill="1" applyBorder="1" applyAlignment="1">
      <alignment horizontal="center" vertical="center" wrapText="1"/>
    </xf>
    <xf numFmtId="0" fontId="3" fillId="0" borderId="34" xfId="0" applyFont="1" applyFill="1" applyBorder="1" applyAlignment="1">
      <alignment wrapText="1"/>
    </xf>
    <xf numFmtId="0" fontId="3" fillId="7" borderId="4" xfId="0" applyFont="1" applyFill="1" applyBorder="1" applyAlignment="1">
      <alignment wrapText="1"/>
    </xf>
    <xf numFmtId="49" fontId="3" fillId="7" borderId="35" xfId="0" applyNumberFormat="1" applyFont="1" applyFill="1" applyBorder="1" applyAlignment="1">
      <alignment horizontal="center" vertical="center" wrapText="1"/>
    </xf>
    <xf numFmtId="0" fontId="3" fillId="0" borderId="36" xfId="0" applyFont="1" applyFill="1" applyBorder="1" applyAlignment="1">
      <alignment wrapText="1"/>
    </xf>
    <xf numFmtId="3" fontId="1" fillId="0" borderId="36" xfId="0" applyNumberFormat="1" applyFont="1" applyBorder="1"/>
    <xf numFmtId="0" fontId="3" fillId="8" borderId="4" xfId="0" applyFont="1" applyFill="1" applyBorder="1" applyAlignment="1">
      <alignment horizontal="center" wrapText="1"/>
    </xf>
    <xf numFmtId="49" fontId="3" fillId="8" borderId="4" xfId="0" applyNumberFormat="1" applyFont="1" applyFill="1" applyBorder="1" applyAlignment="1">
      <alignment horizontal="center" vertical="center" wrapText="1"/>
    </xf>
    <xf numFmtId="0" fontId="1" fillId="8" borderId="4" xfId="0" applyNumberFormat="1" applyFont="1" applyFill="1" applyBorder="1" applyAlignment="1">
      <alignment horizontal="center" vertical="center" wrapText="1"/>
    </xf>
    <xf numFmtId="3" fontId="1" fillId="6" borderId="23" xfId="0" applyNumberFormat="1" applyFont="1" applyFill="1" applyBorder="1"/>
    <xf numFmtId="3" fontId="1" fillId="6" borderId="24" xfId="0" applyNumberFormat="1" applyFont="1" applyFill="1" applyBorder="1"/>
    <xf numFmtId="3" fontId="1" fillId="6" borderId="28" xfId="0" applyNumberFormat="1" applyFont="1" applyFill="1" applyBorder="1"/>
    <xf numFmtId="3" fontId="1" fillId="6" borderId="29" xfId="0" applyNumberFormat="1" applyFont="1" applyFill="1" applyBorder="1"/>
    <xf numFmtId="3" fontId="1" fillId="0" borderId="0" xfId="0" applyNumberFormat="1" applyFont="1" applyFill="1" applyBorder="1"/>
    <xf numFmtId="0" fontId="3" fillId="0" borderId="0" xfId="0" applyFont="1" applyFill="1"/>
    <xf numFmtId="0" fontId="0" fillId="0" borderId="0" xfId="0" applyFont="1"/>
    <xf numFmtId="0" fontId="3" fillId="0" borderId="0" xfId="0" applyFont="1" applyFill="1" applyBorder="1" applyAlignment="1">
      <alignment horizontal="center" vertical="justify"/>
    </xf>
    <xf numFmtId="0" fontId="3" fillId="0" borderId="1" xfId="0" applyFont="1" applyFill="1" applyBorder="1" applyAlignment="1">
      <alignment horizontal="center" vertical="justify"/>
    </xf>
    <xf numFmtId="0" fontId="3" fillId="5" borderId="4" xfId="0" applyFont="1" applyFill="1" applyBorder="1" applyAlignment="1">
      <alignment vertical="center"/>
    </xf>
    <xf numFmtId="0" fontId="1" fillId="0" borderId="22" xfId="0" applyFont="1" applyFill="1" applyBorder="1" applyAlignment="1">
      <alignment horizontal="justify" vertical="justify"/>
    </xf>
    <xf numFmtId="0" fontId="1" fillId="0" borderId="25" xfId="0" applyFont="1" applyFill="1" applyBorder="1" applyAlignment="1">
      <alignment horizontal="justify" vertical="justify"/>
    </xf>
    <xf numFmtId="3" fontId="1" fillId="0" borderId="16" xfId="0" applyNumberFormat="1" applyFont="1" applyBorder="1"/>
    <xf numFmtId="3" fontId="1" fillId="0" borderId="26" xfId="0" applyNumberFormat="1" applyFont="1" applyBorder="1"/>
    <xf numFmtId="0" fontId="1" fillId="0" borderId="38" xfId="0" applyFont="1" applyFill="1" applyBorder="1" applyAlignment="1">
      <alignment horizontal="justify" vertical="justify"/>
    </xf>
    <xf numFmtId="0" fontId="3" fillId="0" borderId="27" xfId="0" applyFont="1" applyFill="1" applyBorder="1" applyAlignment="1">
      <alignment horizontal="right" vertical="justify"/>
    </xf>
    <xf numFmtId="0" fontId="3" fillId="0" borderId="0" xfId="0" applyFont="1" applyBorder="1" applyAlignment="1"/>
    <xf numFmtId="0" fontId="3" fillId="0" borderId="36" xfId="0" applyFont="1" applyBorder="1" applyAlignment="1"/>
    <xf numFmtId="0" fontId="3" fillId="0" borderId="0" xfId="0" applyFont="1" applyBorder="1" applyAlignment="1">
      <alignment horizontal="left" vertical="center"/>
    </xf>
    <xf numFmtId="0" fontId="1" fillId="9" borderId="30" xfId="0" applyFont="1" applyFill="1" applyBorder="1" applyAlignment="1">
      <alignment vertical="justify"/>
    </xf>
    <xf numFmtId="0" fontId="1" fillId="9" borderId="31" xfId="0" applyFont="1" applyFill="1" applyBorder="1" applyAlignment="1">
      <alignment vertical="justify"/>
    </xf>
    <xf numFmtId="0" fontId="1" fillId="9" borderId="4" xfId="0" applyFont="1" applyFill="1" applyBorder="1" applyAlignment="1">
      <alignment vertical="justify" wrapText="1"/>
    </xf>
    <xf numFmtId="0" fontId="1" fillId="9" borderId="4" xfId="0" applyFont="1" applyFill="1" applyBorder="1" applyAlignment="1">
      <alignment horizontal="center"/>
    </xf>
    <xf numFmtId="3" fontId="1" fillId="0" borderId="23" xfId="0" applyNumberFormat="1" applyFont="1" applyBorder="1" applyAlignment="1">
      <alignment horizontal="right" wrapText="1"/>
    </xf>
    <xf numFmtId="3" fontId="1" fillId="6" borderId="23" xfId="0" applyNumberFormat="1" applyFont="1" applyFill="1" applyBorder="1" applyAlignment="1">
      <alignment horizontal="right" wrapText="1"/>
    </xf>
    <xf numFmtId="3" fontId="1" fillId="0" borderId="23" xfId="0" applyNumberFormat="1" applyFont="1" applyFill="1" applyBorder="1" applyAlignment="1">
      <alignment horizontal="right" wrapText="1"/>
    </xf>
    <xf numFmtId="3" fontId="1" fillId="6" borderId="24" xfId="0" applyNumberFormat="1" applyFont="1" applyFill="1" applyBorder="1" applyAlignment="1">
      <alignment horizontal="right" wrapText="1"/>
    </xf>
    <xf numFmtId="0" fontId="3" fillId="0" borderId="25" xfId="0" applyFont="1" applyFill="1" applyBorder="1" applyAlignment="1">
      <alignment horizontal="justify" vertical="center" wrapText="1"/>
    </xf>
    <xf numFmtId="3" fontId="1" fillId="0" borderId="16" xfId="0" applyNumberFormat="1" applyFont="1" applyBorder="1" applyAlignment="1">
      <alignment horizontal="right" wrapText="1"/>
    </xf>
    <xf numFmtId="3" fontId="1" fillId="6" borderId="16" xfId="0" applyNumberFormat="1" applyFont="1" applyFill="1" applyBorder="1" applyAlignment="1">
      <alignment horizontal="right" wrapText="1"/>
    </xf>
    <xf numFmtId="3" fontId="1" fillId="0" borderId="16" xfId="0" applyNumberFormat="1" applyFont="1" applyFill="1" applyBorder="1" applyAlignment="1">
      <alignment horizontal="right" wrapText="1"/>
    </xf>
    <xf numFmtId="3" fontId="1" fillId="6" borderId="26" xfId="0" applyNumberFormat="1" applyFont="1" applyFill="1" applyBorder="1" applyAlignment="1">
      <alignment horizontal="right" wrapText="1"/>
    </xf>
    <xf numFmtId="0" fontId="1" fillId="0" borderId="27" xfId="0" applyFont="1" applyFill="1" applyBorder="1" applyAlignment="1">
      <alignment horizontal="justify" vertical="justify"/>
    </xf>
    <xf numFmtId="3" fontId="1" fillId="6" borderId="28" xfId="0" applyNumberFormat="1" applyFont="1" applyFill="1" applyBorder="1" applyAlignment="1">
      <alignment horizontal="right" wrapText="1"/>
    </xf>
    <xf numFmtId="3" fontId="1" fillId="6" borderId="29" xfId="0" applyNumberFormat="1" applyFont="1" applyFill="1" applyBorder="1" applyAlignment="1">
      <alignment horizontal="right" wrapText="1"/>
    </xf>
    <xf numFmtId="0" fontId="3" fillId="0" borderId="0" xfId="0" applyFont="1" applyBorder="1" applyAlignment="1">
      <alignment vertical="top"/>
    </xf>
    <xf numFmtId="0" fontId="1" fillId="0" borderId="22" xfId="0" applyFont="1" applyFill="1" applyBorder="1" applyAlignment="1">
      <alignment horizontal="justify" vertical="center"/>
    </xf>
    <xf numFmtId="0" fontId="1" fillId="0" borderId="25" xfId="0" applyFont="1" applyFill="1" applyBorder="1" applyAlignment="1">
      <alignment horizontal="justify" vertical="center"/>
    </xf>
    <xf numFmtId="0" fontId="4" fillId="0" borderId="25" xfId="0" applyFont="1" applyFill="1" applyBorder="1" applyAlignment="1">
      <alignment horizontal="justify" vertical="center"/>
    </xf>
    <xf numFmtId="3" fontId="1" fillId="10" borderId="16" xfId="0" applyNumberFormat="1" applyFont="1" applyFill="1" applyBorder="1" applyAlignment="1">
      <alignment horizontal="right" wrapText="1"/>
    </xf>
    <xf numFmtId="3" fontId="1" fillId="10" borderId="26" xfId="0" applyNumberFormat="1" applyFont="1" applyFill="1" applyBorder="1" applyAlignment="1">
      <alignment horizontal="right" wrapText="1"/>
    </xf>
    <xf numFmtId="0" fontId="4" fillId="0" borderId="27" xfId="0" applyFont="1" applyFill="1" applyBorder="1" applyAlignment="1">
      <alignment horizontal="justify" vertical="center"/>
    </xf>
    <xf numFmtId="3" fontId="1" fillId="0" borderId="28" xfId="0" applyNumberFormat="1" applyFont="1" applyBorder="1" applyAlignment="1">
      <alignment horizontal="right" wrapText="1"/>
    </xf>
    <xf numFmtId="3" fontId="1" fillId="0" borderId="28" xfId="0" applyNumberFormat="1" applyFont="1" applyFill="1" applyBorder="1" applyAlignment="1">
      <alignment horizontal="right" wrapText="1"/>
    </xf>
    <xf numFmtId="0" fontId="0" fillId="0" borderId="0" xfId="0" applyFont="1" applyAlignment="1">
      <alignment horizontal="justify" vertical="justify"/>
    </xf>
    <xf numFmtId="0" fontId="1" fillId="9" borderId="23" xfId="0" applyFont="1" applyFill="1" applyBorder="1" applyAlignment="1">
      <alignment horizontal="center"/>
    </xf>
    <xf numFmtId="0" fontId="1" fillId="9" borderId="24" xfId="0" applyFont="1" applyFill="1" applyBorder="1" applyAlignment="1">
      <alignment horizontal="center"/>
    </xf>
    <xf numFmtId="0" fontId="1" fillId="9" borderId="40" xfId="0" applyFont="1" applyFill="1" applyBorder="1" applyAlignment="1">
      <alignment horizontal="center"/>
    </xf>
    <xf numFmtId="0" fontId="1" fillId="0" borderId="22" xfId="0" applyFont="1" applyFill="1" applyBorder="1" applyAlignment="1">
      <alignment horizontal="justify" vertical="center" wrapText="1"/>
    </xf>
    <xf numFmtId="164" fontId="1" fillId="6" borderId="23" xfId="0" applyNumberFormat="1" applyFont="1" applyFill="1" applyBorder="1" applyAlignment="1">
      <alignment horizontal="right" wrapText="1"/>
    </xf>
    <xf numFmtId="164" fontId="1" fillId="6" borderId="24" xfId="0" applyNumberFormat="1" applyFont="1" applyFill="1" applyBorder="1" applyAlignment="1">
      <alignment horizontal="right" wrapText="1"/>
    </xf>
    <xf numFmtId="0" fontId="1" fillId="0" borderId="25" xfId="0" applyFont="1" applyFill="1" applyBorder="1" applyAlignment="1">
      <alignment horizontal="justify" vertical="center" wrapText="1"/>
    </xf>
    <xf numFmtId="164" fontId="1" fillId="6" borderId="16" xfId="0" applyNumberFormat="1" applyFont="1" applyFill="1" applyBorder="1" applyAlignment="1">
      <alignment horizontal="right" wrapText="1"/>
    </xf>
    <xf numFmtId="164" fontId="1" fillId="6" borderId="26" xfId="0" applyNumberFormat="1" applyFont="1" applyFill="1" applyBorder="1" applyAlignment="1">
      <alignment horizontal="right" wrapText="1"/>
    </xf>
    <xf numFmtId="164" fontId="1" fillId="6" borderId="28" xfId="0" applyNumberFormat="1" applyFont="1" applyFill="1" applyBorder="1" applyAlignment="1">
      <alignment horizontal="right" wrapText="1"/>
    </xf>
    <xf numFmtId="164" fontId="1" fillId="6" borderId="29" xfId="0" applyNumberFormat="1" applyFont="1" applyFill="1" applyBorder="1" applyAlignment="1">
      <alignment horizontal="right" wrapText="1"/>
    </xf>
    <xf numFmtId="0" fontId="3" fillId="0" borderId="0" xfId="0" applyFont="1"/>
    <xf numFmtId="0" fontId="1" fillId="3" borderId="4" xfId="0" applyFont="1" applyFill="1" applyBorder="1" applyAlignment="1">
      <alignment horizontal="center"/>
    </xf>
    <xf numFmtId="0" fontId="1" fillId="0" borderId="23" xfId="0" applyFont="1" applyFill="1" applyBorder="1" applyAlignment="1">
      <alignment horizontal="center"/>
    </xf>
    <xf numFmtId="0" fontId="1" fillId="6" borderId="23" xfId="0" applyFont="1" applyFill="1" applyBorder="1" applyAlignment="1">
      <alignment horizontal="center"/>
    </xf>
    <xf numFmtId="0" fontId="1" fillId="6" borderId="24" xfId="0" applyFont="1" applyFill="1" applyBorder="1" applyAlignment="1">
      <alignment horizontal="center"/>
    </xf>
    <xf numFmtId="0" fontId="1" fillId="0" borderId="42" xfId="0" applyFont="1" applyFill="1" applyBorder="1" applyAlignment="1">
      <alignment horizontal="justify" vertical="center"/>
    </xf>
    <xf numFmtId="0" fontId="1" fillId="0" borderId="16" xfId="0" applyFont="1" applyFill="1" applyBorder="1" applyAlignment="1"/>
    <xf numFmtId="0" fontId="1" fillId="10" borderId="16" xfId="0" applyFont="1" applyFill="1" applyBorder="1" applyAlignment="1"/>
    <xf numFmtId="0" fontId="1" fillId="0" borderId="16" xfId="0" applyFont="1" applyFill="1" applyBorder="1" applyAlignment="1">
      <alignment horizontal="center"/>
    </xf>
    <xf numFmtId="0" fontId="1" fillId="6" borderId="16" xfId="0" applyFont="1" applyFill="1" applyBorder="1" applyAlignment="1">
      <alignment horizontal="center"/>
    </xf>
    <xf numFmtId="0" fontId="1" fillId="6" borderId="26" xfId="0" applyFont="1" applyFill="1" applyBorder="1" applyAlignment="1">
      <alignment horizontal="center"/>
    </xf>
    <xf numFmtId="0" fontId="1" fillId="0" borderId="25" xfId="0" applyFont="1" applyBorder="1" applyAlignment="1">
      <alignment horizontal="justify" vertical="center" wrapText="1"/>
    </xf>
    <xf numFmtId="165" fontId="1" fillId="0" borderId="16" xfId="0" applyNumberFormat="1" applyFont="1" applyFill="1" applyBorder="1" applyAlignment="1">
      <alignment horizontal="right" vertical="center"/>
    </xf>
    <xf numFmtId="165" fontId="1" fillId="6" borderId="16" xfId="0" applyNumberFormat="1" applyFont="1" applyFill="1" applyBorder="1" applyAlignment="1">
      <alignment horizontal="right" vertical="center"/>
    </xf>
    <xf numFmtId="3" fontId="1" fillId="0" borderId="16" xfId="0" applyNumberFormat="1" applyFont="1" applyBorder="1" applyAlignment="1">
      <alignment horizontal="right" vertical="center"/>
    </xf>
    <xf numFmtId="165" fontId="1" fillId="6" borderId="26" xfId="0" applyNumberFormat="1" applyFont="1" applyFill="1" applyBorder="1" applyAlignment="1">
      <alignment horizontal="right" vertical="center"/>
    </xf>
    <xf numFmtId="0" fontId="1" fillId="0" borderId="25" xfId="0" applyFont="1" applyBorder="1" applyAlignment="1">
      <alignment horizontal="justify" vertical="top"/>
    </xf>
    <xf numFmtId="0" fontId="1" fillId="0" borderId="25" xfId="0" applyFont="1" applyBorder="1" applyAlignment="1">
      <alignment horizontal="justify" vertical="center"/>
    </xf>
    <xf numFmtId="0" fontId="1" fillId="0" borderId="25" xfId="0" applyFont="1" applyFill="1" applyBorder="1" applyAlignment="1">
      <alignment horizontal="justify" vertical="top"/>
    </xf>
    <xf numFmtId="0" fontId="4" fillId="0" borderId="27" xfId="0" applyFont="1" applyFill="1" applyBorder="1" applyAlignment="1">
      <alignment horizontal="left" vertical="center" wrapText="1"/>
    </xf>
    <xf numFmtId="3" fontId="1" fillId="10" borderId="28" xfId="0" applyNumberFormat="1" applyFont="1" applyFill="1" applyBorder="1" applyAlignment="1">
      <alignment horizontal="right" vertical="center"/>
    </xf>
    <xf numFmtId="165" fontId="1" fillId="10" borderId="28" xfId="0" applyNumberFormat="1" applyFont="1" applyFill="1" applyBorder="1" applyAlignment="1">
      <alignment horizontal="right" vertical="center"/>
    </xf>
    <xf numFmtId="165" fontId="1" fillId="6" borderId="28" xfId="0" applyNumberFormat="1" applyFont="1" applyFill="1" applyBorder="1" applyAlignment="1">
      <alignment horizontal="right" vertical="center"/>
    </xf>
    <xf numFmtId="165" fontId="1" fillId="6" borderId="29" xfId="0" applyNumberFormat="1" applyFont="1" applyFill="1" applyBorder="1" applyAlignment="1">
      <alignment horizontal="right" vertical="center"/>
    </xf>
    <xf numFmtId="0" fontId="1" fillId="0" borderId="22" xfId="0" applyFont="1" applyFill="1" applyBorder="1" applyAlignment="1">
      <alignment vertical="center" wrapText="1"/>
    </xf>
    <xf numFmtId="0" fontId="0" fillId="0" borderId="23" xfId="0" applyFont="1" applyBorder="1"/>
    <xf numFmtId="0" fontId="0" fillId="6" borderId="23" xfId="0" applyFont="1" applyFill="1" applyBorder="1"/>
    <xf numFmtId="0" fontId="0" fillId="6" borderId="24" xfId="0" applyFont="1" applyFill="1" applyBorder="1"/>
    <xf numFmtId="0" fontId="4" fillId="0" borderId="25" xfId="0" applyFont="1" applyFill="1" applyBorder="1" applyAlignment="1">
      <alignment horizontal="left" vertical="center" wrapText="1"/>
    </xf>
    <xf numFmtId="0" fontId="0" fillId="0" borderId="16" xfId="0" applyFont="1" applyBorder="1"/>
    <xf numFmtId="0" fontId="1" fillId="6" borderId="16" xfId="0" applyFont="1" applyFill="1" applyBorder="1" applyAlignment="1">
      <alignment vertical="justify"/>
    </xf>
    <xf numFmtId="0" fontId="1" fillId="6" borderId="26" xfId="0" applyFont="1" applyFill="1" applyBorder="1" applyAlignment="1">
      <alignment vertical="justify"/>
    </xf>
    <xf numFmtId="0" fontId="1" fillId="10" borderId="28" xfId="0" applyFont="1" applyFill="1" applyBorder="1" applyAlignment="1">
      <alignment horizontal="center" vertical="center"/>
    </xf>
    <xf numFmtId="0" fontId="1" fillId="10" borderId="28" xfId="0" applyFont="1" applyFill="1" applyBorder="1" applyAlignment="1">
      <alignment vertical="justify"/>
    </xf>
    <xf numFmtId="0" fontId="1" fillId="10" borderId="29" xfId="0" applyFont="1" applyFill="1" applyBorder="1" applyAlignment="1">
      <alignment vertical="justify"/>
    </xf>
    <xf numFmtId="0" fontId="3" fillId="11" borderId="30" xfId="0" applyFont="1" applyFill="1" applyBorder="1" applyAlignment="1"/>
    <xf numFmtId="0" fontId="3" fillId="11" borderId="31" xfId="0" applyFont="1" applyFill="1" applyBorder="1" applyAlignment="1"/>
    <xf numFmtId="0" fontId="3" fillId="11" borderId="4" xfId="0" applyFont="1" applyFill="1" applyBorder="1" applyAlignment="1">
      <alignment horizontal="center"/>
    </xf>
    <xf numFmtId="0" fontId="1" fillId="0" borderId="22" xfId="0" applyFont="1" applyBorder="1" applyAlignment="1">
      <alignment horizontal="justify" vertical="center"/>
    </xf>
    <xf numFmtId="0" fontId="1" fillId="0" borderId="23" xfId="0" applyFont="1" applyBorder="1" applyAlignment="1">
      <alignment horizontal="justify" vertical="justify"/>
    </xf>
    <xf numFmtId="0" fontId="1" fillId="0" borderId="16" xfId="0" applyFont="1" applyBorder="1" applyAlignment="1">
      <alignment horizontal="justify" vertical="justify"/>
    </xf>
    <xf numFmtId="3" fontId="1" fillId="6" borderId="16" xfId="0" applyNumberFormat="1" applyFont="1" applyFill="1" applyBorder="1"/>
    <xf numFmtId="3" fontId="1" fillId="6" borderId="26" xfId="0" applyNumberFormat="1" applyFont="1" applyFill="1" applyBorder="1"/>
    <xf numFmtId="0" fontId="1" fillId="0" borderId="25" xfId="0" applyFont="1" applyBorder="1" applyAlignment="1">
      <alignment horizontal="left" vertical="center" wrapText="1"/>
    </xf>
    <xf numFmtId="0" fontId="1" fillId="6" borderId="16" xfId="0" applyFont="1" applyFill="1" applyBorder="1" applyAlignment="1">
      <alignment horizontal="justify" vertical="justify"/>
    </xf>
    <xf numFmtId="3" fontId="1" fillId="10" borderId="16" xfId="0" applyNumberFormat="1" applyFont="1" applyFill="1" applyBorder="1" applyAlignment="1">
      <alignment horizontal="right" vertical="center"/>
    </xf>
    <xf numFmtId="3" fontId="1" fillId="10" borderId="26" xfId="0" applyNumberFormat="1" applyFont="1" applyFill="1" applyBorder="1" applyAlignment="1">
      <alignment horizontal="right" vertical="center"/>
    </xf>
    <xf numFmtId="0" fontId="3" fillId="0" borderId="0" xfId="0" applyFont="1" applyBorder="1" applyAlignment="1">
      <alignment vertical="center" wrapText="1"/>
    </xf>
    <xf numFmtId="0" fontId="1" fillId="0" borderId="27" xfId="0" applyFont="1" applyFill="1" applyBorder="1" applyAlignment="1">
      <alignment horizontal="justify" vertical="center"/>
    </xf>
    <xf numFmtId="0" fontId="1" fillId="0" borderId="28" xfId="0" applyFont="1" applyBorder="1" applyAlignment="1">
      <alignment horizontal="justify" vertical="justify"/>
    </xf>
    <xf numFmtId="0" fontId="3" fillId="0" borderId="36"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wrapText="1"/>
    </xf>
    <xf numFmtId="0" fontId="1" fillId="0" borderId="0" xfId="0" applyFont="1" applyFill="1"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Border="1" applyAlignment="1">
      <alignment horizontal="justify" vertical="center"/>
    </xf>
    <xf numFmtId="3" fontId="1" fillId="0" borderId="0" xfId="0" applyNumberFormat="1" applyFont="1" applyBorder="1" applyAlignment="1">
      <alignment vertical="center"/>
    </xf>
    <xf numFmtId="0" fontId="1" fillId="0" borderId="0" xfId="0" applyFont="1" applyBorder="1" applyAlignment="1">
      <alignment horizontal="justify" vertical="justify"/>
    </xf>
    <xf numFmtId="0" fontId="3" fillId="12" borderId="4" xfId="0" applyFont="1" applyFill="1" applyBorder="1" applyAlignment="1">
      <alignment vertical="center"/>
    </xf>
    <xf numFmtId="0" fontId="1" fillId="0" borderId="22" xfId="0" applyFont="1" applyFill="1" applyBorder="1" applyAlignment="1">
      <alignment horizontal="left" vertical="center" wrapText="1"/>
    </xf>
    <xf numFmtId="165" fontId="1" fillId="0" borderId="23" xfId="0" applyNumberFormat="1" applyFont="1" applyBorder="1" applyAlignment="1">
      <alignment horizontal="right" vertical="center"/>
    </xf>
    <xf numFmtId="165" fontId="1" fillId="6" borderId="23" xfId="0" applyNumberFormat="1" applyFont="1" applyFill="1" applyBorder="1" applyAlignment="1">
      <alignment horizontal="right" vertical="center"/>
    </xf>
    <xf numFmtId="165" fontId="1" fillId="13" borderId="23" xfId="0" applyNumberFormat="1" applyFont="1" applyFill="1" applyBorder="1" applyAlignment="1">
      <alignment horizontal="right" vertical="center"/>
    </xf>
    <xf numFmtId="165" fontId="1" fillId="6" borderId="24" xfId="0" applyNumberFormat="1" applyFont="1" applyFill="1" applyBorder="1" applyAlignment="1">
      <alignment horizontal="right" vertical="center"/>
    </xf>
    <xf numFmtId="0" fontId="0" fillId="0" borderId="0" xfId="0" applyFont="1" applyAlignment="1"/>
    <xf numFmtId="165" fontId="1" fillId="0" borderId="26" xfId="0" applyNumberFormat="1" applyFont="1" applyFill="1" applyBorder="1" applyAlignment="1">
      <alignment horizontal="right" vertical="center"/>
    </xf>
    <xf numFmtId="165" fontId="1" fillId="0" borderId="16" xfId="0" applyNumberFormat="1" applyFont="1" applyBorder="1" applyAlignment="1">
      <alignment horizontal="right" vertical="center"/>
    </xf>
    <xf numFmtId="165" fontId="1" fillId="13" borderId="16" xfId="0" applyNumberFormat="1" applyFont="1" applyFill="1" applyBorder="1" applyAlignment="1">
      <alignment horizontal="right" vertical="center"/>
    </xf>
    <xf numFmtId="0" fontId="1" fillId="0" borderId="16" xfId="0" applyFont="1" applyFill="1" applyBorder="1" applyAlignment="1">
      <alignment vertical="justify"/>
    </xf>
    <xf numFmtId="0" fontId="1" fillId="0" borderId="25" xfId="0" applyFont="1" applyFill="1" applyBorder="1" applyAlignment="1">
      <alignment horizontal="left" vertical="center" wrapText="1"/>
    </xf>
    <xf numFmtId="165" fontId="1" fillId="0" borderId="28" xfId="0" applyNumberFormat="1" applyFont="1" applyBorder="1" applyAlignment="1">
      <alignment horizontal="right" vertical="center"/>
    </xf>
    <xf numFmtId="165" fontId="1" fillId="13" borderId="28" xfId="0" applyNumberFormat="1" applyFont="1" applyFill="1" applyBorder="1" applyAlignment="1">
      <alignment horizontal="right" vertical="center"/>
    </xf>
    <xf numFmtId="0" fontId="1" fillId="0" borderId="0" xfId="0" applyFont="1" applyFill="1" applyBorder="1" applyAlignment="1">
      <alignment horizontal="justify" vertical="justify"/>
    </xf>
    <xf numFmtId="165" fontId="1" fillId="0" borderId="0" xfId="0" applyNumberFormat="1" applyFont="1" applyFill="1" applyBorder="1" applyAlignment="1">
      <alignment horizontal="right" vertical="center"/>
    </xf>
    <xf numFmtId="0" fontId="0" fillId="0" borderId="0" xfId="0" applyFont="1" applyBorder="1"/>
    <xf numFmtId="0" fontId="3" fillId="0" borderId="23" xfId="0" applyFont="1" applyFill="1" applyBorder="1" applyAlignment="1">
      <alignment vertical="center"/>
    </xf>
    <xf numFmtId="0" fontId="3" fillId="0" borderId="23" xfId="0" applyFont="1" applyFill="1" applyBorder="1" applyAlignment="1">
      <alignment horizontal="center" vertical="center"/>
    </xf>
    <xf numFmtId="0" fontId="0" fillId="0" borderId="0" xfId="0" applyFont="1" applyFill="1"/>
    <xf numFmtId="0" fontId="3" fillId="0" borderId="16" xfId="0" applyFont="1" applyFill="1" applyBorder="1" applyAlignment="1">
      <alignment vertical="center"/>
    </xf>
    <xf numFmtId="0" fontId="3" fillId="0" borderId="16" xfId="0" applyFont="1" applyFill="1" applyBorder="1" applyAlignment="1">
      <alignment horizontal="center" vertical="center"/>
    </xf>
    <xf numFmtId="165" fontId="5" fillId="6" borderId="16" xfId="0" applyNumberFormat="1" applyFont="1" applyFill="1" applyBorder="1" applyAlignment="1">
      <alignment horizontal="justify" vertical="justify"/>
    </xf>
    <xf numFmtId="0" fontId="1" fillId="0" borderId="16" xfId="0" applyFont="1" applyFill="1" applyBorder="1" applyAlignment="1">
      <alignment horizontal="justify" vertical="justify"/>
    </xf>
    <xf numFmtId="165" fontId="1" fillId="0" borderId="28" xfId="0" applyNumberFormat="1" applyFont="1" applyFill="1" applyBorder="1" applyAlignment="1">
      <alignment horizontal="right" vertical="center"/>
    </xf>
    <xf numFmtId="0" fontId="1" fillId="0" borderId="28" xfId="0" applyFont="1" applyFill="1" applyBorder="1" applyAlignment="1">
      <alignment horizontal="justify" vertical="justify"/>
    </xf>
    <xf numFmtId="0" fontId="4" fillId="0" borderId="0" xfId="0" applyFont="1"/>
    <xf numFmtId="3" fontId="1" fillId="0" borderId="45" xfId="0" applyNumberFormat="1" applyFont="1" applyBorder="1" applyAlignment="1">
      <alignment horizontal="center"/>
    </xf>
    <xf numFmtId="165" fontId="1" fillId="6" borderId="16" xfId="0" applyNumberFormat="1" applyFont="1" applyFill="1" applyBorder="1"/>
    <xf numFmtId="165" fontId="1" fillId="0" borderId="16" xfId="0" applyNumberFormat="1" applyFont="1" applyFill="1" applyBorder="1"/>
    <xf numFmtId="165" fontId="1" fillId="6" borderId="26" xfId="0" applyNumberFormat="1" applyFont="1" applyFill="1" applyBorder="1"/>
    <xf numFmtId="0" fontId="1" fillId="0" borderId="46" xfId="0" applyFont="1" applyFill="1" applyBorder="1" applyAlignment="1">
      <alignment horizontal="justify" vertical="center"/>
    </xf>
    <xf numFmtId="0" fontId="1" fillId="8" borderId="4" xfId="0" applyFont="1" applyFill="1" applyBorder="1" applyAlignment="1">
      <alignment horizontal="center"/>
    </xf>
    <xf numFmtId="0" fontId="1" fillId="0" borderId="27" xfId="0" applyFont="1" applyBorder="1" applyAlignment="1">
      <alignment horizontal="justify" vertical="center"/>
    </xf>
    <xf numFmtId="49" fontId="1" fillId="0" borderId="28" xfId="0" applyNumberFormat="1" applyFont="1" applyBorder="1" applyAlignment="1">
      <alignment horizontal="center" vertical="center"/>
    </xf>
    <xf numFmtId="49" fontId="1" fillId="0" borderId="29" xfId="0" applyNumberFormat="1" applyFont="1" applyBorder="1" applyAlignment="1">
      <alignment horizontal="center" vertical="center"/>
    </xf>
    <xf numFmtId="0" fontId="1" fillId="0" borderId="50" xfId="0" applyFont="1" applyBorder="1" applyAlignment="1">
      <alignment vertical="center"/>
    </xf>
    <xf numFmtId="0" fontId="1" fillId="0" borderId="51" xfId="0" applyFont="1" applyBorder="1" applyAlignment="1">
      <alignment vertical="center"/>
    </xf>
    <xf numFmtId="0" fontId="1" fillId="0" borderId="16" xfId="0" applyFont="1" applyBorder="1" applyAlignment="1">
      <alignment vertical="center"/>
    </xf>
    <xf numFmtId="0" fontId="1" fillId="0" borderId="26" xfId="0" applyFont="1" applyBorder="1" applyAlignment="1">
      <alignment vertical="center"/>
    </xf>
    <xf numFmtId="0" fontId="1" fillId="6" borderId="28" xfId="0" applyFont="1" applyFill="1" applyBorder="1" applyAlignment="1">
      <alignment vertical="center"/>
    </xf>
    <xf numFmtId="0" fontId="1" fillId="6" borderId="29" xfId="0" applyFont="1" applyFill="1" applyBorder="1" applyAlignment="1">
      <alignment vertical="center"/>
    </xf>
    <xf numFmtId="0" fontId="3" fillId="15" borderId="33" xfId="0" applyFont="1" applyFill="1" applyBorder="1" applyAlignment="1">
      <alignment horizontal="center" vertical="center"/>
    </xf>
    <xf numFmtId="0" fontId="3" fillId="15" borderId="30" xfId="0" applyFont="1" applyFill="1" applyBorder="1" applyAlignment="1">
      <alignment vertical="center"/>
    </xf>
    <xf numFmtId="0" fontId="3" fillId="15" borderId="32" xfId="0" applyFont="1" applyFill="1" applyBorder="1" applyAlignment="1">
      <alignment vertical="center"/>
    </xf>
    <xf numFmtId="0" fontId="3" fillId="15" borderId="4" xfId="0" applyFont="1" applyFill="1" applyBorder="1" applyAlignment="1">
      <alignment horizontal="center"/>
    </xf>
    <xf numFmtId="0" fontId="7" fillId="0" borderId="22" xfId="0" applyFont="1" applyBorder="1" applyAlignment="1">
      <alignment vertical="center"/>
    </xf>
    <xf numFmtId="0" fontId="4" fillId="10" borderId="23" xfId="0" applyFont="1" applyFill="1" applyBorder="1" applyAlignment="1">
      <alignment vertical="center"/>
    </xf>
    <xf numFmtId="0" fontId="4" fillId="10" borderId="24" xfId="0" applyFont="1" applyFill="1" applyBorder="1" applyAlignment="1">
      <alignment vertical="center"/>
    </xf>
    <xf numFmtId="0" fontId="0" fillId="0" borderId="0" xfId="0" applyFont="1" applyAlignment="1">
      <alignment vertical="center"/>
    </xf>
    <xf numFmtId="0" fontId="7" fillId="0" borderId="27" xfId="0" applyFont="1" applyBorder="1" applyAlignment="1">
      <alignment vertical="center"/>
    </xf>
    <xf numFmtId="0" fontId="4" fillId="10" borderId="28" xfId="0" applyFont="1" applyFill="1" applyBorder="1" applyAlignment="1">
      <alignment vertical="center"/>
    </xf>
    <xf numFmtId="0" fontId="4" fillId="10" borderId="29" xfId="0" applyFont="1" applyFill="1" applyBorder="1" applyAlignment="1">
      <alignment vertical="center"/>
    </xf>
    <xf numFmtId="0" fontId="7" fillId="0" borderId="22" xfId="0" applyFont="1" applyFill="1" applyBorder="1" applyAlignment="1">
      <alignment vertical="center"/>
    </xf>
    <xf numFmtId="0" fontId="4" fillId="0" borderId="52" xfId="0" applyFont="1" applyFill="1" applyBorder="1" applyAlignment="1">
      <alignment vertical="center"/>
    </xf>
    <xf numFmtId="0" fontId="4" fillId="10" borderId="52" xfId="0" applyFont="1" applyFill="1" applyBorder="1" applyAlignment="1">
      <alignment vertical="center"/>
    </xf>
    <xf numFmtId="0" fontId="4" fillId="10" borderId="40" xfId="0" applyFont="1" applyFill="1" applyBorder="1" applyAlignment="1">
      <alignment vertical="center"/>
    </xf>
    <xf numFmtId="0" fontId="4" fillId="0" borderId="0" xfId="0" applyFont="1" applyAlignment="1">
      <alignment vertical="center"/>
    </xf>
    <xf numFmtId="0" fontId="1" fillId="5" borderId="4" xfId="0" applyFont="1" applyFill="1" applyBorder="1" applyAlignment="1">
      <alignment horizontal="center" vertical="center" textRotation="90"/>
    </xf>
    <xf numFmtId="0" fontId="1" fillId="5" borderId="4" xfId="0" applyFont="1" applyFill="1" applyBorder="1" applyAlignment="1">
      <alignment horizontal="justify" vertical="center" textRotation="90"/>
    </xf>
    <xf numFmtId="3" fontId="1" fillId="10" borderId="23" xfId="0" applyNumberFormat="1" applyFont="1" applyFill="1" applyBorder="1" applyAlignment="1">
      <alignment vertical="center"/>
    </xf>
    <xf numFmtId="0" fontId="1" fillId="0" borderId="23" xfId="0" applyFont="1" applyBorder="1" applyAlignment="1">
      <alignment vertical="center"/>
    </xf>
    <xf numFmtId="0" fontId="1" fillId="6" borderId="23" xfId="0" applyFont="1" applyFill="1" applyBorder="1" applyAlignment="1">
      <alignment vertical="center"/>
    </xf>
    <xf numFmtId="0" fontId="1" fillId="10" borderId="16" xfId="0" applyFont="1" applyFill="1" applyBorder="1" applyAlignment="1">
      <alignment vertical="center"/>
    </xf>
    <xf numFmtId="0" fontId="1" fillId="6" borderId="16" xfId="0" applyFont="1" applyFill="1" applyBorder="1" applyAlignment="1">
      <alignment vertical="center"/>
    </xf>
    <xf numFmtId="0" fontId="1" fillId="10" borderId="28" xfId="0" applyFont="1" applyFill="1" applyBorder="1" applyAlignment="1">
      <alignment vertical="center"/>
    </xf>
    <xf numFmtId="0" fontId="1" fillId="0" borderId="28" xfId="0" applyFont="1" applyBorder="1" applyAlignment="1">
      <alignment vertical="center"/>
    </xf>
    <xf numFmtId="0" fontId="1" fillId="0" borderId="23" xfId="0" applyFont="1" applyFill="1" applyBorder="1" applyAlignment="1">
      <alignment vertical="center"/>
    </xf>
    <xf numFmtId="0" fontId="1" fillId="6" borderId="24" xfId="0" applyFont="1" applyFill="1" applyBorder="1" applyAlignment="1">
      <alignment vertical="center"/>
    </xf>
    <xf numFmtId="0" fontId="1" fillId="0" borderId="16" xfId="0" applyFont="1" applyFill="1" applyBorder="1" applyAlignment="1">
      <alignment vertical="center"/>
    </xf>
    <xf numFmtId="0" fontId="1" fillId="6" borderId="26" xfId="0" applyFont="1" applyFill="1" applyBorder="1" applyAlignment="1">
      <alignment vertical="center"/>
    </xf>
    <xf numFmtId="0" fontId="1" fillId="0" borderId="28" xfId="0" applyFont="1" applyFill="1" applyBorder="1" applyAlignment="1">
      <alignment vertical="center"/>
    </xf>
    <xf numFmtId="0" fontId="1" fillId="10" borderId="53" xfId="0" applyFont="1" applyFill="1" applyBorder="1" applyAlignment="1">
      <alignment vertical="center"/>
    </xf>
    <xf numFmtId="0" fontId="1" fillId="0" borderId="53" xfId="0" applyFont="1" applyBorder="1" applyAlignment="1">
      <alignment vertical="center"/>
    </xf>
    <xf numFmtId="0" fontId="1" fillId="6" borderId="53" xfId="0" applyFont="1" applyFill="1" applyBorder="1" applyAlignment="1">
      <alignment vertical="center"/>
    </xf>
    <xf numFmtId="0" fontId="1" fillId="6" borderId="54" xfId="0" applyFont="1" applyFill="1" applyBorder="1" applyAlignment="1">
      <alignment vertical="center"/>
    </xf>
    <xf numFmtId="0" fontId="1" fillId="16" borderId="4" xfId="0" applyFont="1" applyFill="1" applyBorder="1" applyAlignment="1">
      <alignment horizontal="center"/>
    </xf>
    <xf numFmtId="0" fontId="1" fillId="0" borderId="55" xfId="0" applyFont="1" applyBorder="1" applyAlignment="1">
      <alignment horizontal="justify" vertical="center"/>
    </xf>
    <xf numFmtId="0" fontId="1" fillId="0" borderId="52" xfId="0" applyFont="1" applyBorder="1" applyAlignment="1">
      <alignment horizontal="right" vertical="center"/>
    </xf>
    <xf numFmtId="0" fontId="1" fillId="6" borderId="52" xfId="0" applyFont="1" applyFill="1" applyBorder="1" applyAlignment="1">
      <alignment horizontal="right" vertical="center"/>
    </xf>
    <xf numFmtId="0" fontId="1" fillId="0" borderId="52" xfId="0" applyFont="1" applyFill="1" applyBorder="1" applyAlignment="1">
      <alignment horizontal="right" vertical="center"/>
    </xf>
    <xf numFmtId="0" fontId="1" fillId="6" borderId="40" xfId="0" applyFont="1" applyFill="1" applyBorder="1" applyAlignment="1">
      <alignment horizontal="right" vertical="center"/>
    </xf>
    <xf numFmtId="0" fontId="3" fillId="0" borderId="0" xfId="0" applyFont="1" applyBorder="1" applyAlignment="1">
      <alignment horizontal="justify" vertical="top"/>
    </xf>
    <xf numFmtId="0" fontId="1" fillId="0" borderId="0" xfId="0" applyFont="1"/>
    <xf numFmtId="0" fontId="1" fillId="5" borderId="4" xfId="0" applyFont="1" applyFill="1" applyBorder="1" applyAlignment="1">
      <alignment horizontal="center" vertical="center"/>
    </xf>
    <xf numFmtId="0" fontId="1" fillId="14" borderId="4" xfId="0" applyFont="1" applyFill="1" applyBorder="1" applyAlignment="1">
      <alignment horizontal="center"/>
    </xf>
    <xf numFmtId="0" fontId="3" fillId="5" borderId="4" xfId="0" applyFont="1" applyFill="1" applyBorder="1" applyAlignment="1">
      <alignment horizontal="center" vertical="center"/>
    </xf>
    <xf numFmtId="0" fontId="3" fillId="5" borderId="4" xfId="0" applyFont="1" applyFill="1" applyBorder="1" applyAlignment="1">
      <alignment horizontal="center"/>
    </xf>
    <xf numFmtId="0" fontId="3" fillId="12" borderId="4" xfId="0" applyFont="1" applyFill="1" applyBorder="1" applyAlignment="1">
      <alignment horizontal="center" vertical="center"/>
    </xf>
    <xf numFmtId="0" fontId="3" fillId="11" borderId="4" xfId="0" applyFont="1" applyFill="1" applyBorder="1" applyAlignment="1">
      <alignment horizontal="center" vertical="justify"/>
    </xf>
    <xf numFmtId="0" fontId="3" fillId="3" borderId="4" xfId="0" applyFont="1" applyFill="1" applyBorder="1" applyAlignment="1">
      <alignment horizontal="center" vertical="center" wrapText="1"/>
    </xf>
    <xf numFmtId="0" fontId="3" fillId="3" borderId="4" xfId="0" applyFont="1" applyFill="1" applyBorder="1" applyAlignment="1">
      <alignment horizontal="center"/>
    </xf>
    <xf numFmtId="49" fontId="1" fillId="0" borderId="4" xfId="0" applyNumberFormat="1" applyFont="1" applyBorder="1" applyAlignment="1">
      <alignment horizontal="justify" vertical="center"/>
    </xf>
    <xf numFmtId="49" fontId="1" fillId="0" borderId="16" xfId="0" applyNumberFormat="1" applyFont="1" applyBorder="1" applyAlignment="1">
      <alignment horizontal="justify" vertical="justify"/>
    </xf>
    <xf numFmtId="0" fontId="1" fillId="0" borderId="0" xfId="0" applyFont="1"/>
    <xf numFmtId="3" fontId="1" fillId="0" borderId="23" xfId="0" applyNumberFormat="1" applyFont="1" applyBorder="1" applyAlignment="1">
      <alignment horizontal="center"/>
    </xf>
    <xf numFmtId="49" fontId="1" fillId="0" borderId="4" xfId="0" applyNumberFormat="1" applyFont="1" applyBorder="1" applyAlignment="1">
      <alignment horizontal="center" vertical="center"/>
    </xf>
    <xf numFmtId="0" fontId="1" fillId="0" borderId="13" xfId="1" applyFont="1" applyBorder="1"/>
    <xf numFmtId="0" fontId="1" fillId="0" borderId="16" xfId="1" applyFont="1" applyBorder="1"/>
    <xf numFmtId="0" fontId="1" fillId="0" borderId="14" xfId="1" applyFont="1" applyBorder="1"/>
    <xf numFmtId="0" fontId="1" fillId="0" borderId="17" xfId="1" applyFont="1" applyBorder="1"/>
    <xf numFmtId="0" fontId="1" fillId="0" borderId="17" xfId="1" applyFont="1" applyBorder="1" applyAlignment="1">
      <alignment horizontal="left"/>
    </xf>
    <xf numFmtId="49" fontId="1" fillId="0" borderId="25" xfId="1" applyNumberFormat="1" applyFont="1" applyBorder="1" applyAlignment="1">
      <alignment horizontal="justify" vertical="justify"/>
    </xf>
    <xf numFmtId="49" fontId="1" fillId="0" borderId="23" xfId="1" applyNumberFormat="1" applyFont="1" applyBorder="1" applyAlignment="1">
      <alignment horizontal="center" vertical="justify"/>
    </xf>
    <xf numFmtId="0" fontId="1" fillId="0" borderId="23" xfId="1" applyFont="1" applyBorder="1" applyAlignment="1">
      <alignment horizontal="center"/>
    </xf>
    <xf numFmtId="0" fontId="1" fillId="0" borderId="50" xfId="0" applyFont="1" applyBorder="1"/>
    <xf numFmtId="49" fontId="1" fillId="0" borderId="16" xfId="1" applyNumberFormat="1" applyFont="1" applyBorder="1" applyAlignment="1">
      <alignment horizontal="center" vertical="justify"/>
    </xf>
    <xf numFmtId="0" fontId="1" fillId="0" borderId="16" xfId="1" applyFont="1" applyBorder="1" applyAlignment="1">
      <alignment horizontal="center"/>
    </xf>
    <xf numFmtId="0" fontId="1" fillId="0" borderId="16" xfId="1" applyNumberFormat="1" applyFont="1" applyBorder="1" applyAlignment="1">
      <alignment horizontal="center"/>
    </xf>
    <xf numFmtId="0" fontId="1" fillId="0" borderId="50" xfId="0" applyFont="1" applyBorder="1" applyAlignment="1">
      <alignment horizontal="center"/>
    </xf>
    <xf numFmtId="0" fontId="1" fillId="0" borderId="51" xfId="0" applyFont="1" applyBorder="1"/>
    <xf numFmtId="0" fontId="1" fillId="0" borderId="26" xfId="1" applyFont="1" applyBorder="1"/>
    <xf numFmtId="0" fontId="1" fillId="0" borderId="26" xfId="1" applyFont="1" applyBorder="1" applyAlignment="1">
      <alignment horizontal="left"/>
    </xf>
    <xf numFmtId="49" fontId="1" fillId="0" borderId="0" xfId="1" applyNumberFormat="1" applyFont="1" applyBorder="1" applyAlignment="1">
      <alignment horizontal="justify" vertical="justify"/>
    </xf>
    <xf numFmtId="49" fontId="1" fillId="0" borderId="0" xfId="1" applyNumberFormat="1" applyFont="1" applyBorder="1" applyAlignment="1">
      <alignment horizontal="center" vertical="justify"/>
    </xf>
    <xf numFmtId="0" fontId="1" fillId="0" borderId="0" xfId="1" applyFont="1" applyBorder="1" applyAlignment="1">
      <alignment horizontal="center"/>
    </xf>
    <xf numFmtId="0" fontId="1" fillId="0" borderId="0" xfId="0" applyFont="1" applyBorder="1" applyAlignment="1">
      <alignment horizontal="center"/>
    </xf>
    <xf numFmtId="0" fontId="1" fillId="0" borderId="0" xfId="1" applyFont="1" applyBorder="1"/>
    <xf numFmtId="0" fontId="3" fillId="0" borderId="0" xfId="0" applyFont="1" applyBorder="1" applyAlignment="1">
      <alignment horizontal="center"/>
    </xf>
    <xf numFmtId="3" fontId="1" fillId="0" borderId="23" xfId="0" applyNumberFormat="1" applyFont="1" applyBorder="1" applyAlignment="1">
      <alignment horizontal="center" wrapText="1"/>
    </xf>
    <xf numFmtId="3" fontId="1" fillId="0" borderId="16" xfId="0" applyNumberFormat="1" applyFont="1" applyBorder="1" applyAlignment="1">
      <alignment horizontal="center" wrapText="1"/>
    </xf>
    <xf numFmtId="3" fontId="1" fillId="10" borderId="16" xfId="0" applyNumberFormat="1" applyFont="1" applyFill="1" applyBorder="1" applyAlignment="1">
      <alignment horizontal="center" wrapText="1"/>
    </xf>
    <xf numFmtId="3" fontId="1" fillId="0" borderId="28" xfId="0" applyNumberFormat="1" applyFont="1" applyBorder="1" applyAlignment="1">
      <alignment horizontal="center" wrapText="1"/>
    </xf>
    <xf numFmtId="3" fontId="1" fillId="0" borderId="23" xfId="0" applyNumberFormat="1" applyFont="1" applyBorder="1" applyAlignment="1">
      <alignment horizontal="center" vertical="center" wrapText="1"/>
    </xf>
    <xf numFmtId="3" fontId="1" fillId="0" borderId="16" xfId="0" applyNumberFormat="1" applyFont="1" applyBorder="1" applyAlignment="1">
      <alignment horizontal="center" vertical="center" wrapText="1"/>
    </xf>
    <xf numFmtId="3" fontId="1" fillId="10" borderId="16" xfId="0" applyNumberFormat="1" applyFont="1" applyFill="1" applyBorder="1" applyAlignment="1">
      <alignment horizontal="center" vertical="center" wrapText="1"/>
    </xf>
    <xf numFmtId="3" fontId="1" fillId="0" borderId="28" xfId="0" applyNumberFormat="1" applyFont="1" applyBorder="1" applyAlignment="1">
      <alignment horizontal="center" vertical="center" wrapText="1"/>
    </xf>
    <xf numFmtId="3" fontId="1" fillId="0" borderId="23" xfId="0" applyNumberFormat="1" applyFont="1" applyFill="1" applyBorder="1" applyAlignment="1">
      <alignment horizontal="center" wrapText="1"/>
    </xf>
    <xf numFmtId="3" fontId="1" fillId="0" borderId="16" xfId="0" applyNumberFormat="1" applyFont="1" applyFill="1" applyBorder="1" applyAlignment="1">
      <alignment horizontal="center" wrapText="1"/>
    </xf>
    <xf numFmtId="3" fontId="1" fillId="0" borderId="23" xfId="0" applyNumberFormat="1" applyFont="1" applyFill="1" applyBorder="1" applyAlignment="1">
      <alignment horizontal="center" vertical="center" wrapText="1"/>
    </xf>
    <xf numFmtId="3" fontId="1" fillId="0" borderId="16" xfId="0" applyNumberFormat="1" applyFont="1" applyFill="1" applyBorder="1" applyAlignment="1">
      <alignment horizontal="center" vertical="center" wrapText="1"/>
    </xf>
    <xf numFmtId="3" fontId="1" fillId="0" borderId="28" xfId="0" applyNumberFormat="1" applyFont="1" applyFill="1" applyBorder="1" applyAlignment="1">
      <alignment horizontal="center" vertical="center" wrapText="1"/>
    </xf>
    <xf numFmtId="3" fontId="1" fillId="0" borderId="28" xfId="0" applyNumberFormat="1" applyFont="1" applyBorder="1" applyAlignment="1">
      <alignment horizontal="center"/>
    </xf>
    <xf numFmtId="3" fontId="1" fillId="0" borderId="16" xfId="0" applyNumberFormat="1" applyFont="1" applyBorder="1" applyAlignment="1">
      <alignment horizontal="center"/>
    </xf>
    <xf numFmtId="3" fontId="1" fillId="6" borderId="23" xfId="0" applyNumberFormat="1" applyFont="1" applyFill="1" applyBorder="1" applyAlignment="1">
      <alignment horizontal="center" wrapText="1"/>
    </xf>
    <xf numFmtId="3" fontId="1" fillId="6" borderId="24" xfId="0" applyNumberFormat="1" applyFont="1" applyFill="1" applyBorder="1" applyAlignment="1">
      <alignment horizontal="center" wrapText="1"/>
    </xf>
    <xf numFmtId="3" fontId="1" fillId="6" borderId="16" xfId="0" applyNumberFormat="1" applyFont="1" applyFill="1" applyBorder="1" applyAlignment="1">
      <alignment horizontal="center" wrapText="1"/>
    </xf>
    <xf numFmtId="3" fontId="1" fillId="6" borderId="26" xfId="0" applyNumberFormat="1" applyFont="1" applyFill="1" applyBorder="1" applyAlignment="1">
      <alignment horizontal="center" wrapText="1"/>
    </xf>
    <xf numFmtId="3" fontId="1" fillId="10" borderId="26" xfId="0" applyNumberFormat="1" applyFont="1" applyFill="1" applyBorder="1" applyAlignment="1">
      <alignment horizontal="center" wrapText="1"/>
    </xf>
    <xf numFmtId="3" fontId="1" fillId="6" borderId="28" xfId="0" applyNumberFormat="1" applyFont="1" applyFill="1" applyBorder="1" applyAlignment="1">
      <alignment horizontal="center" wrapText="1"/>
    </xf>
    <xf numFmtId="3" fontId="1" fillId="6" borderId="29" xfId="0" applyNumberFormat="1" applyFont="1" applyFill="1" applyBorder="1" applyAlignment="1">
      <alignment horizontal="center" wrapText="1"/>
    </xf>
    <xf numFmtId="0" fontId="1" fillId="0" borderId="23" xfId="0" applyFont="1" applyFill="1" applyBorder="1" applyAlignment="1">
      <alignment horizontal="center" vertical="center"/>
    </xf>
    <xf numFmtId="0" fontId="1" fillId="6" borderId="23" xfId="0" applyFont="1" applyFill="1" applyBorder="1" applyAlignment="1">
      <alignment horizontal="center" vertical="center"/>
    </xf>
    <xf numFmtId="0" fontId="1" fillId="6" borderId="24" xfId="0" applyFont="1" applyFill="1" applyBorder="1" applyAlignment="1">
      <alignment horizontal="center" vertical="center"/>
    </xf>
    <xf numFmtId="0" fontId="1" fillId="0" borderId="16" xfId="0" applyFont="1" applyFill="1" applyBorder="1" applyAlignment="1">
      <alignment horizontal="center" vertical="center"/>
    </xf>
    <xf numFmtId="0" fontId="1" fillId="6" borderId="16" xfId="0" applyFont="1" applyFill="1" applyBorder="1" applyAlignment="1">
      <alignment horizontal="center" vertical="center"/>
    </xf>
    <xf numFmtId="0" fontId="1" fillId="6" borderId="26" xfId="0" applyFont="1" applyFill="1" applyBorder="1" applyAlignment="1">
      <alignment horizontal="center" vertical="center"/>
    </xf>
    <xf numFmtId="0" fontId="1" fillId="10" borderId="16" xfId="0" applyFont="1" applyFill="1" applyBorder="1" applyAlignment="1">
      <alignment horizontal="center" vertical="center"/>
    </xf>
    <xf numFmtId="165" fontId="1" fillId="0" borderId="16" xfId="0" applyNumberFormat="1" applyFont="1" applyFill="1" applyBorder="1" applyAlignment="1">
      <alignment horizontal="center" vertical="center"/>
    </xf>
    <xf numFmtId="165" fontId="1" fillId="6" borderId="16" xfId="0" applyNumberFormat="1" applyFont="1" applyFill="1" applyBorder="1" applyAlignment="1">
      <alignment horizontal="center" vertical="center"/>
    </xf>
    <xf numFmtId="3" fontId="1" fillId="0" borderId="16" xfId="0" applyNumberFormat="1" applyFont="1" applyBorder="1" applyAlignment="1">
      <alignment horizontal="center" vertical="center"/>
    </xf>
    <xf numFmtId="165" fontId="1" fillId="6" borderId="26" xfId="0" applyNumberFormat="1" applyFont="1" applyFill="1" applyBorder="1" applyAlignment="1">
      <alignment horizontal="center" vertical="center"/>
    </xf>
    <xf numFmtId="3" fontId="1" fillId="10" borderId="28" xfId="0" applyNumberFormat="1" applyFont="1" applyFill="1" applyBorder="1" applyAlignment="1">
      <alignment horizontal="center" vertical="center"/>
    </xf>
    <xf numFmtId="165" fontId="1" fillId="10" borderId="28" xfId="0" applyNumberFormat="1" applyFont="1" applyFill="1" applyBorder="1" applyAlignment="1">
      <alignment horizontal="center" vertical="center"/>
    </xf>
    <xf numFmtId="165" fontId="1" fillId="6" borderId="28" xfId="0" applyNumberFormat="1" applyFont="1" applyFill="1" applyBorder="1" applyAlignment="1">
      <alignment horizontal="center" vertical="center"/>
    </xf>
    <xf numFmtId="165" fontId="1" fillId="6" borderId="29" xfId="0" applyNumberFormat="1" applyFont="1" applyFill="1" applyBorder="1" applyAlignment="1">
      <alignment horizontal="center" vertical="center"/>
    </xf>
    <xf numFmtId="0" fontId="0" fillId="0" borderId="23" xfId="0" applyFont="1" applyBorder="1" applyAlignment="1">
      <alignment horizontal="center"/>
    </xf>
    <xf numFmtId="0" fontId="0" fillId="6" borderId="23" xfId="0" applyFont="1" applyFill="1" applyBorder="1" applyAlignment="1">
      <alignment horizontal="center"/>
    </xf>
    <xf numFmtId="0" fontId="0" fillId="6" borderId="24" xfId="0" applyFont="1" applyFill="1" applyBorder="1" applyAlignment="1">
      <alignment horizontal="center"/>
    </xf>
    <xf numFmtId="0" fontId="0" fillId="0" borderId="16" xfId="0" applyFont="1" applyBorder="1" applyAlignment="1">
      <alignment horizontal="center"/>
    </xf>
    <xf numFmtId="0" fontId="1" fillId="6" borderId="16" xfId="0" applyFont="1" applyFill="1" applyBorder="1" applyAlignment="1">
      <alignment horizontal="center" vertical="justify"/>
    </xf>
    <xf numFmtId="0" fontId="1" fillId="6" borderId="26" xfId="0" applyFont="1" applyFill="1" applyBorder="1" applyAlignment="1">
      <alignment horizontal="center" vertical="justify"/>
    </xf>
    <xf numFmtId="0" fontId="1" fillId="10" borderId="28" xfId="0" applyFont="1" applyFill="1" applyBorder="1" applyAlignment="1">
      <alignment horizontal="center" vertical="justify"/>
    </xf>
    <xf numFmtId="0" fontId="1" fillId="10" borderId="29" xfId="0" applyFont="1" applyFill="1" applyBorder="1" applyAlignment="1">
      <alignment horizontal="center" vertical="justify"/>
    </xf>
    <xf numFmtId="165" fontId="1" fillId="0" borderId="23" xfId="0" applyNumberFormat="1" applyFont="1" applyBorder="1" applyAlignment="1">
      <alignment horizontal="center" vertical="center"/>
    </xf>
    <xf numFmtId="165" fontId="1" fillId="6" borderId="23" xfId="0" applyNumberFormat="1" applyFont="1" applyFill="1" applyBorder="1" applyAlignment="1">
      <alignment horizontal="center" vertical="center"/>
    </xf>
    <xf numFmtId="165" fontId="1" fillId="13" borderId="23" xfId="0" applyNumberFormat="1" applyFont="1" applyFill="1" applyBorder="1" applyAlignment="1">
      <alignment horizontal="center" vertical="center"/>
    </xf>
    <xf numFmtId="165" fontId="1" fillId="6" borderId="24" xfId="0" applyNumberFormat="1" applyFont="1" applyFill="1" applyBorder="1" applyAlignment="1">
      <alignment horizontal="center" vertical="center"/>
    </xf>
    <xf numFmtId="165" fontId="1" fillId="0" borderId="26" xfId="0" applyNumberFormat="1" applyFont="1" applyFill="1" applyBorder="1" applyAlignment="1">
      <alignment horizontal="center" vertical="center"/>
    </xf>
    <xf numFmtId="165" fontId="1" fillId="0" borderId="16" xfId="0" applyNumberFormat="1" applyFont="1" applyBorder="1" applyAlignment="1">
      <alignment horizontal="center" vertical="center"/>
    </xf>
    <xf numFmtId="165" fontId="1" fillId="13" borderId="16" xfId="0" applyNumberFormat="1" applyFont="1" applyFill="1" applyBorder="1" applyAlignment="1">
      <alignment horizontal="center" vertical="center"/>
    </xf>
    <xf numFmtId="0" fontId="1" fillId="0" borderId="16" xfId="0" applyFont="1" applyFill="1" applyBorder="1" applyAlignment="1">
      <alignment horizontal="center" vertical="justify"/>
    </xf>
    <xf numFmtId="165" fontId="1" fillId="0" borderId="28" xfId="0" applyNumberFormat="1" applyFont="1" applyBorder="1" applyAlignment="1">
      <alignment horizontal="center" vertical="center"/>
    </xf>
    <xf numFmtId="165" fontId="1" fillId="13" borderId="28" xfId="0" applyNumberFormat="1" applyFont="1" applyFill="1" applyBorder="1" applyAlignment="1">
      <alignment horizontal="center" vertical="center"/>
    </xf>
    <xf numFmtId="3" fontId="1" fillId="6" borderId="26" xfId="0" applyNumberFormat="1" applyFont="1" applyFill="1" applyBorder="1" applyAlignment="1">
      <alignment horizontal="center"/>
    </xf>
    <xf numFmtId="3" fontId="1" fillId="10" borderId="16" xfId="0" applyNumberFormat="1" applyFont="1" applyFill="1" applyBorder="1" applyAlignment="1">
      <alignment horizontal="center" vertical="center"/>
    </xf>
    <xf numFmtId="3" fontId="1" fillId="10" borderId="26" xfId="0" applyNumberFormat="1" applyFont="1" applyFill="1" applyBorder="1" applyAlignment="1">
      <alignment horizontal="center" vertical="center"/>
    </xf>
    <xf numFmtId="0" fontId="1" fillId="0" borderId="28" xfId="0" applyFont="1" applyBorder="1" applyAlignment="1">
      <alignment horizontal="center" vertical="justify"/>
    </xf>
    <xf numFmtId="3" fontId="1" fillId="0" borderId="29" xfId="0" applyNumberFormat="1" applyFont="1" applyBorder="1" applyAlignment="1">
      <alignment horizontal="center"/>
    </xf>
    <xf numFmtId="0" fontId="1" fillId="0" borderId="23" xfId="0" applyFont="1" applyBorder="1" applyAlignment="1">
      <alignment horizontal="center" vertical="center"/>
    </xf>
    <xf numFmtId="3" fontId="1" fillId="6" borderId="23" xfId="0" applyNumberFormat="1" applyFont="1" applyFill="1" applyBorder="1" applyAlignment="1">
      <alignment horizontal="center" vertical="center"/>
    </xf>
    <xf numFmtId="0" fontId="1" fillId="0" borderId="16" xfId="0" applyFont="1" applyBorder="1" applyAlignment="1">
      <alignment horizontal="center" vertical="center"/>
    </xf>
    <xf numFmtId="3" fontId="1" fillId="6" borderId="16" xfId="0" applyNumberFormat="1" applyFont="1" applyFill="1" applyBorder="1" applyAlignment="1">
      <alignment horizontal="center" vertical="center"/>
    </xf>
    <xf numFmtId="0" fontId="1" fillId="0" borderId="0" xfId="0" applyFont="1"/>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26" xfId="0" applyFont="1" applyBorder="1" applyAlignment="1">
      <alignment horizontal="center" vertical="center"/>
    </xf>
    <xf numFmtId="0" fontId="1" fillId="6" borderId="28" xfId="0" applyFont="1" applyFill="1" applyBorder="1" applyAlignment="1">
      <alignment horizontal="center" vertical="center"/>
    </xf>
    <xf numFmtId="0" fontId="1" fillId="6" borderId="29" xfId="0" applyFont="1" applyFill="1" applyBorder="1" applyAlignment="1">
      <alignment horizontal="center" vertical="center"/>
    </xf>
    <xf numFmtId="0" fontId="4" fillId="0" borderId="52" xfId="0" applyFont="1" applyFill="1" applyBorder="1" applyAlignment="1">
      <alignment horizontal="center" vertical="center"/>
    </xf>
    <xf numFmtId="0" fontId="4" fillId="10" borderId="52" xfId="0" applyFont="1" applyFill="1" applyBorder="1" applyAlignment="1">
      <alignment horizontal="center" vertical="center"/>
    </xf>
    <xf numFmtId="0" fontId="4" fillId="10" borderId="40" xfId="0" applyFont="1" applyFill="1" applyBorder="1" applyAlignment="1">
      <alignment horizontal="center" vertical="center"/>
    </xf>
    <xf numFmtId="3" fontId="1" fillId="10" borderId="23" xfId="0" applyNumberFormat="1" applyFont="1" applyFill="1" applyBorder="1" applyAlignment="1">
      <alignment horizontal="center" vertical="center"/>
    </xf>
    <xf numFmtId="0" fontId="1" fillId="0" borderId="28" xfId="0" applyFont="1" applyBorder="1" applyAlignment="1">
      <alignment horizontal="center" vertical="center"/>
    </xf>
    <xf numFmtId="0" fontId="1" fillId="0" borderId="28" xfId="0" applyFont="1" applyFill="1" applyBorder="1" applyAlignment="1">
      <alignment horizontal="center" vertical="center"/>
    </xf>
    <xf numFmtId="0" fontId="1" fillId="10" borderId="53" xfId="0" applyFont="1" applyFill="1" applyBorder="1" applyAlignment="1">
      <alignment horizontal="center" vertical="center"/>
    </xf>
    <xf numFmtId="0" fontId="1" fillId="0" borderId="53" xfId="0" applyFont="1" applyBorder="1" applyAlignment="1">
      <alignment horizontal="center" vertical="center"/>
    </xf>
    <xf numFmtId="0" fontId="1" fillId="6" borderId="53" xfId="0" applyFont="1" applyFill="1" applyBorder="1" applyAlignment="1">
      <alignment horizontal="center" vertical="center"/>
    </xf>
    <xf numFmtId="0" fontId="1" fillId="6" borderId="54" xfId="0" applyFont="1" applyFill="1" applyBorder="1" applyAlignment="1">
      <alignment horizontal="center" vertical="center"/>
    </xf>
    <xf numFmtId="0" fontId="3" fillId="0" borderId="0" xfId="0" applyFont="1" applyBorder="1" applyAlignment="1">
      <alignment horizontal="justify" vertical="top"/>
    </xf>
    <xf numFmtId="0" fontId="1" fillId="0" borderId="0" xfId="0" applyFont="1"/>
    <xf numFmtId="0" fontId="1" fillId="5" borderId="4" xfId="0" applyFont="1" applyFill="1" applyBorder="1" applyAlignment="1">
      <alignment horizontal="center" vertical="center"/>
    </xf>
    <xf numFmtId="0" fontId="3" fillId="15" borderId="41" xfId="0" applyFont="1" applyFill="1" applyBorder="1" applyAlignment="1">
      <alignment horizontal="center" vertical="center"/>
    </xf>
    <xf numFmtId="0" fontId="1" fillId="14" borderId="4" xfId="0" applyFont="1" applyFill="1" applyBorder="1" applyAlignment="1">
      <alignment horizontal="center"/>
    </xf>
    <xf numFmtId="0" fontId="3" fillId="5" borderId="4" xfId="0" applyFont="1" applyFill="1" applyBorder="1" applyAlignment="1">
      <alignment horizontal="center" vertical="center"/>
    </xf>
    <xf numFmtId="3" fontId="1" fillId="0" borderId="23" xfId="0" applyNumberFormat="1" applyFont="1" applyBorder="1" applyAlignment="1">
      <alignment horizontal="center"/>
    </xf>
    <xf numFmtId="0" fontId="3" fillId="5" borderId="4" xfId="0" applyFont="1" applyFill="1" applyBorder="1" applyAlignment="1">
      <alignment horizontal="center"/>
    </xf>
    <xf numFmtId="0" fontId="3" fillId="12" borderId="4" xfId="0" applyFont="1" applyFill="1" applyBorder="1" applyAlignment="1">
      <alignment horizontal="center" vertical="center"/>
    </xf>
    <xf numFmtId="0" fontId="3" fillId="11" borderId="4" xfId="0" applyFont="1" applyFill="1" applyBorder="1" applyAlignment="1">
      <alignment horizontal="center" vertical="justify"/>
    </xf>
    <xf numFmtId="0" fontId="3" fillId="5" borderId="32" xfId="0" applyFont="1" applyFill="1" applyBorder="1" applyAlignment="1">
      <alignment horizontal="center"/>
    </xf>
    <xf numFmtId="0" fontId="3" fillId="7" borderId="30" xfId="0" applyFont="1" applyFill="1" applyBorder="1" applyAlignment="1">
      <alignment horizontal="center" wrapText="1"/>
    </xf>
    <xf numFmtId="0" fontId="3" fillId="3" borderId="4" xfId="0" applyFont="1" applyFill="1" applyBorder="1" applyAlignment="1">
      <alignment horizontal="center" vertical="center" wrapText="1"/>
    </xf>
    <xf numFmtId="0" fontId="3" fillId="3" borderId="4" xfId="0" applyFont="1" applyFill="1" applyBorder="1" applyAlignment="1">
      <alignment horizontal="center"/>
    </xf>
    <xf numFmtId="49" fontId="1" fillId="0" borderId="16" xfId="1" applyNumberFormat="1" applyFont="1" applyBorder="1" applyAlignment="1">
      <alignment horizontal="justify" vertical="justify"/>
    </xf>
    <xf numFmtId="49" fontId="1" fillId="0" borderId="16" xfId="0" applyNumberFormat="1" applyFont="1" applyBorder="1" applyAlignment="1">
      <alignment horizontal="center" vertical="justify"/>
    </xf>
    <xf numFmtId="0" fontId="1" fillId="0" borderId="13" xfId="0" applyFont="1" applyBorder="1"/>
    <xf numFmtId="0" fontId="1" fillId="0" borderId="14" xfId="0" applyFont="1" applyBorder="1"/>
    <xf numFmtId="0" fontId="1" fillId="0" borderId="17" xfId="0" applyFont="1" applyBorder="1"/>
    <xf numFmtId="49" fontId="1" fillId="0" borderId="22" xfId="0" applyNumberFormat="1" applyFont="1" applyBorder="1" applyAlignment="1">
      <alignment horizontal="justify" vertical="justify"/>
    </xf>
    <xf numFmtId="49" fontId="1" fillId="0" borderId="23" xfId="0" applyNumberFormat="1" applyFont="1" applyBorder="1" applyAlignment="1">
      <alignment horizontal="justify" vertical="justify"/>
    </xf>
    <xf numFmtId="0" fontId="11" fillId="13" borderId="60" xfId="2" applyFont="1" applyFill="1" applyBorder="1" applyAlignment="1">
      <alignment vertical="top"/>
    </xf>
    <xf numFmtId="49" fontId="1" fillId="0" borderId="16" xfId="0" applyNumberFormat="1" applyFont="1" applyBorder="1" applyAlignment="1">
      <alignment horizontal="center" vertical="center"/>
    </xf>
    <xf numFmtId="49" fontId="1" fillId="0" borderId="27" xfId="0" applyNumberFormat="1" applyFont="1" applyBorder="1" applyAlignment="1">
      <alignment horizontal="justify" vertical="justify"/>
    </xf>
    <xf numFmtId="49" fontId="1" fillId="0" borderId="28" xfId="0" applyNumberFormat="1" applyFont="1" applyBorder="1" applyAlignment="1">
      <alignment horizontal="justify" vertical="justify"/>
    </xf>
    <xf numFmtId="0" fontId="1" fillId="0" borderId="28" xfId="0" applyFont="1" applyBorder="1"/>
    <xf numFmtId="0" fontId="1" fillId="0" borderId="28" xfId="0" applyFont="1" applyBorder="1" applyAlignment="1">
      <alignment horizontal="center"/>
    </xf>
    <xf numFmtId="0" fontId="1" fillId="0" borderId="29" xfId="0" applyFont="1" applyBorder="1"/>
    <xf numFmtId="3" fontId="3" fillId="0" borderId="23" xfId="0" applyNumberFormat="1" applyFont="1" applyBorder="1" applyAlignment="1">
      <alignment horizontal="center"/>
    </xf>
    <xf numFmtId="3" fontId="3" fillId="0" borderId="28" xfId="0" applyNumberFormat="1" applyFont="1" applyBorder="1" applyAlignment="1">
      <alignment horizontal="center"/>
    </xf>
    <xf numFmtId="0" fontId="3" fillId="0" borderId="16" xfId="0" applyFont="1" applyBorder="1" applyAlignment="1">
      <alignment horizontal="center"/>
    </xf>
    <xf numFmtId="3" fontId="3" fillId="0" borderId="16" xfId="0" applyNumberFormat="1" applyFont="1" applyBorder="1" applyAlignment="1">
      <alignment horizontal="center"/>
    </xf>
    <xf numFmtId="3" fontId="3" fillId="0" borderId="23" xfId="0" applyNumberFormat="1" applyFont="1" applyBorder="1" applyAlignment="1">
      <alignment horizontal="center" wrapText="1"/>
    </xf>
    <xf numFmtId="3" fontId="3" fillId="6" borderId="23" xfId="0" applyNumberFormat="1" applyFont="1" applyFill="1" applyBorder="1" applyAlignment="1">
      <alignment horizontal="center" wrapText="1"/>
    </xf>
    <xf numFmtId="3" fontId="3" fillId="0" borderId="23" xfId="0" applyNumberFormat="1" applyFont="1" applyFill="1" applyBorder="1" applyAlignment="1">
      <alignment horizontal="center" wrapText="1"/>
    </xf>
    <xf numFmtId="3" fontId="3" fillId="0" borderId="16" xfId="0" applyNumberFormat="1" applyFont="1" applyBorder="1" applyAlignment="1">
      <alignment horizontal="center" wrapText="1"/>
    </xf>
    <xf numFmtId="3" fontId="3" fillId="6" borderId="16" xfId="0" applyNumberFormat="1" applyFont="1" applyFill="1" applyBorder="1" applyAlignment="1">
      <alignment horizontal="center" wrapText="1"/>
    </xf>
    <xf numFmtId="3" fontId="3" fillId="0" borderId="16" xfId="0" applyNumberFormat="1" applyFont="1" applyFill="1" applyBorder="1" applyAlignment="1">
      <alignment horizontal="center" wrapText="1"/>
    </xf>
    <xf numFmtId="3" fontId="3" fillId="10" borderId="16" xfId="0" applyNumberFormat="1" applyFont="1" applyFill="1" applyBorder="1" applyAlignment="1">
      <alignment horizontal="center" wrapText="1"/>
    </xf>
    <xf numFmtId="3" fontId="3" fillId="0" borderId="28" xfId="0" applyNumberFormat="1" applyFont="1" applyBorder="1" applyAlignment="1">
      <alignment horizontal="center" wrapText="1"/>
    </xf>
    <xf numFmtId="3" fontId="3" fillId="6" borderId="28" xfId="0" applyNumberFormat="1" applyFont="1" applyFill="1" applyBorder="1" applyAlignment="1">
      <alignment horizontal="center" wrapText="1"/>
    </xf>
    <xf numFmtId="3" fontId="3" fillId="0" borderId="28" xfId="0" applyNumberFormat="1" applyFont="1" applyFill="1" applyBorder="1" applyAlignment="1">
      <alignment horizontal="center" wrapText="1"/>
    </xf>
    <xf numFmtId="0" fontId="3" fillId="6" borderId="23" xfId="0" applyFont="1" applyFill="1" applyBorder="1" applyAlignment="1">
      <alignment horizontal="center" vertical="center"/>
    </xf>
    <xf numFmtId="0" fontId="3" fillId="10" borderId="16" xfId="0" applyFont="1" applyFill="1" applyBorder="1" applyAlignment="1">
      <alignment horizontal="center" vertical="center"/>
    </xf>
    <xf numFmtId="0" fontId="3" fillId="6" borderId="16" xfId="0" applyFont="1" applyFill="1" applyBorder="1" applyAlignment="1">
      <alignment horizontal="center" vertical="center"/>
    </xf>
    <xf numFmtId="165" fontId="3" fillId="0" borderId="16" xfId="0" applyNumberFormat="1" applyFont="1" applyFill="1" applyBorder="1" applyAlignment="1">
      <alignment horizontal="center" vertical="center"/>
    </xf>
    <xf numFmtId="165" fontId="3" fillId="6" borderId="16" xfId="0" applyNumberFormat="1" applyFont="1" applyFill="1" applyBorder="1" applyAlignment="1">
      <alignment horizontal="center" vertical="center"/>
    </xf>
    <xf numFmtId="3" fontId="3" fillId="0" borderId="16" xfId="0" applyNumberFormat="1" applyFont="1" applyBorder="1" applyAlignment="1">
      <alignment horizontal="center" vertical="center"/>
    </xf>
    <xf numFmtId="0" fontId="12" fillId="0" borderId="23" xfId="0" applyFont="1" applyBorder="1" applyAlignment="1">
      <alignment horizontal="center"/>
    </xf>
    <xf numFmtId="0" fontId="12" fillId="0" borderId="16" xfId="0" applyFont="1" applyBorder="1" applyAlignment="1">
      <alignment horizontal="center"/>
    </xf>
    <xf numFmtId="0" fontId="1" fillId="0" borderId="23" xfId="0" applyFont="1" applyBorder="1" applyAlignment="1">
      <alignment horizontal="center" vertical="justify"/>
    </xf>
    <xf numFmtId="0" fontId="1" fillId="0" borderId="16" xfId="0" applyFont="1" applyBorder="1" applyAlignment="1">
      <alignment horizontal="center" vertical="justify"/>
    </xf>
    <xf numFmtId="165" fontId="1" fillId="0" borderId="16" xfId="0" applyNumberFormat="1" applyFont="1" applyFill="1" applyBorder="1" applyAlignment="1">
      <alignment horizontal="center"/>
    </xf>
    <xf numFmtId="0" fontId="1" fillId="0" borderId="23" xfId="1" applyFont="1" applyBorder="1" applyAlignment="1">
      <alignment horizontal="center" vertical="center"/>
    </xf>
    <xf numFmtId="0" fontId="1" fillId="0" borderId="16" xfId="1" applyFont="1" applyBorder="1" applyAlignment="1">
      <alignment horizontal="center" vertical="center"/>
    </xf>
    <xf numFmtId="0" fontId="1" fillId="0" borderId="23" xfId="1" applyFont="1" applyFill="1" applyBorder="1" applyAlignment="1">
      <alignment horizontal="center" vertical="center"/>
    </xf>
    <xf numFmtId="0" fontId="1" fillId="0" borderId="16" xfId="1" applyFont="1" applyFill="1" applyBorder="1" applyAlignment="1">
      <alignment horizontal="center" vertical="center"/>
    </xf>
    <xf numFmtId="0" fontId="1" fillId="0" borderId="52" xfId="0" applyFont="1" applyBorder="1" applyAlignment="1">
      <alignment horizontal="center" vertical="center"/>
    </xf>
    <xf numFmtId="0" fontId="1" fillId="0" borderId="52" xfId="0" applyFont="1" applyFill="1" applyBorder="1" applyAlignment="1">
      <alignment horizontal="center" vertical="center"/>
    </xf>
    <xf numFmtId="49" fontId="1" fillId="0" borderId="67" xfId="1" applyNumberFormat="1" applyFont="1" applyBorder="1" applyAlignment="1">
      <alignment horizontal="justify" vertical="justify"/>
    </xf>
    <xf numFmtId="49" fontId="1" fillId="0" borderId="65" xfId="1" applyNumberFormat="1" applyFont="1" applyBorder="1" applyAlignment="1">
      <alignment horizontal="justify" vertical="justify"/>
    </xf>
    <xf numFmtId="49" fontId="1" fillId="0" borderId="66" xfId="1" applyNumberFormat="1" applyFont="1" applyBorder="1" applyAlignment="1">
      <alignment horizontal="justify" vertical="justify"/>
    </xf>
    <xf numFmtId="0" fontId="1" fillId="0" borderId="66" xfId="1" applyFont="1" applyBorder="1"/>
    <xf numFmtId="1" fontId="1" fillId="0" borderId="16" xfId="0" applyNumberFormat="1" applyFont="1" applyBorder="1" applyAlignment="1">
      <alignment vertical="center"/>
    </xf>
    <xf numFmtId="1" fontId="1" fillId="6" borderId="28" xfId="0" applyNumberFormat="1" applyFont="1" applyFill="1" applyBorder="1" applyAlignment="1">
      <alignment vertical="center"/>
    </xf>
    <xf numFmtId="0" fontId="1" fillId="0" borderId="28" xfId="1" applyFont="1" applyBorder="1"/>
    <xf numFmtId="0" fontId="1" fillId="0" borderId="29" xfId="1" applyFont="1" applyBorder="1"/>
    <xf numFmtId="0" fontId="0" fillId="0" borderId="52" xfId="0" applyBorder="1"/>
    <xf numFmtId="0" fontId="0" fillId="0" borderId="16" xfId="0" applyBorder="1"/>
    <xf numFmtId="0" fontId="1" fillId="0" borderId="50" xfId="0" applyFont="1" applyFill="1" applyBorder="1" applyAlignment="1">
      <alignment horizontal="center"/>
    </xf>
    <xf numFmtId="165" fontId="1" fillId="6" borderId="73" xfId="0" applyNumberFormat="1" applyFont="1" applyFill="1" applyBorder="1" applyAlignment="1">
      <alignment horizontal="center" vertical="center"/>
    </xf>
    <xf numFmtId="1" fontId="1" fillId="6" borderId="24" xfId="0" applyNumberFormat="1" applyFont="1" applyFill="1" applyBorder="1" applyAlignment="1">
      <alignment horizontal="center" vertical="center"/>
    </xf>
    <xf numFmtId="1" fontId="1" fillId="6" borderId="26" xfId="0" applyNumberFormat="1" applyFont="1" applyFill="1" applyBorder="1" applyAlignment="1">
      <alignment horizontal="center" vertical="center"/>
    </xf>
    <xf numFmtId="1" fontId="1" fillId="6" borderId="29" xfId="0" applyNumberFormat="1" applyFont="1" applyFill="1" applyBorder="1" applyAlignment="1">
      <alignment horizontal="center" vertical="center"/>
    </xf>
    <xf numFmtId="1" fontId="1" fillId="0" borderId="23" xfId="0" applyNumberFormat="1" applyFont="1" applyFill="1" applyBorder="1" applyAlignment="1">
      <alignment horizontal="center" vertical="center"/>
    </xf>
    <xf numFmtId="1" fontId="1" fillId="0" borderId="16" xfId="0" applyNumberFormat="1" applyFont="1" applyFill="1" applyBorder="1" applyAlignment="1">
      <alignment horizontal="center" vertical="center"/>
    </xf>
    <xf numFmtId="1" fontId="1" fillId="0" borderId="73" xfId="0" applyNumberFormat="1" applyFont="1" applyBorder="1" applyAlignment="1">
      <alignment horizontal="center" vertical="center"/>
    </xf>
    <xf numFmtId="0" fontId="1" fillId="0" borderId="50" xfId="0" applyFont="1" applyFill="1" applyBorder="1" applyAlignment="1">
      <alignment horizontal="center" vertical="center"/>
    </xf>
    <xf numFmtId="1" fontId="1" fillId="0" borderId="28" xfId="0" applyNumberFormat="1" applyFont="1" applyFill="1" applyBorder="1" applyAlignment="1">
      <alignment horizontal="center" vertical="center"/>
    </xf>
    <xf numFmtId="1" fontId="1" fillId="0" borderId="66" xfId="0" applyNumberFormat="1" applyFont="1" applyFill="1" applyBorder="1" applyAlignment="1">
      <alignment horizontal="center" vertical="center"/>
    </xf>
    <xf numFmtId="1" fontId="1" fillId="0" borderId="25" xfId="0" applyNumberFormat="1" applyFont="1" applyFill="1" applyBorder="1" applyAlignment="1">
      <alignment horizontal="center" vertical="center"/>
    </xf>
    <xf numFmtId="1" fontId="5" fillId="6" borderId="25" xfId="0" applyNumberFormat="1" applyFont="1" applyFill="1" applyBorder="1" applyAlignment="1">
      <alignment horizontal="center" vertical="center"/>
    </xf>
    <xf numFmtId="1" fontId="1" fillId="0" borderId="27" xfId="0" applyNumberFormat="1" applyFont="1" applyFill="1" applyBorder="1" applyAlignment="1">
      <alignment horizontal="center" vertical="center"/>
    </xf>
    <xf numFmtId="0" fontId="1" fillId="0" borderId="74" xfId="0" applyFont="1" applyBorder="1" applyAlignment="1">
      <alignment horizontal="justify" vertical="center"/>
    </xf>
    <xf numFmtId="0" fontId="1" fillId="0" borderId="64" xfId="0" applyFont="1" applyBorder="1" applyAlignment="1">
      <alignment horizontal="justify" vertical="center"/>
    </xf>
    <xf numFmtId="0" fontId="1" fillId="0" borderId="75" xfId="0" applyFont="1" applyFill="1" applyBorder="1" applyAlignment="1">
      <alignment horizontal="justify" vertical="center"/>
    </xf>
    <xf numFmtId="0" fontId="1" fillId="0" borderId="77" xfId="0" applyFont="1" applyBorder="1" applyAlignment="1">
      <alignment horizontal="justify" vertical="center"/>
    </xf>
    <xf numFmtId="49" fontId="1" fillId="0" borderId="27" xfId="0" applyNumberFormat="1" applyFont="1" applyBorder="1" applyAlignment="1">
      <alignment horizontal="center" vertical="center"/>
    </xf>
    <xf numFmtId="0" fontId="1" fillId="8" borderId="32" xfId="0" applyFont="1" applyFill="1" applyBorder="1" applyAlignment="1">
      <alignment horizontal="center"/>
    </xf>
    <xf numFmtId="49" fontId="1" fillId="0" borderId="48" xfId="0" applyNumberFormat="1" applyFont="1" applyBorder="1" applyAlignment="1">
      <alignment horizontal="center" vertical="center"/>
    </xf>
    <xf numFmtId="0" fontId="1" fillId="14" borderId="32" xfId="0" applyFont="1" applyFill="1" applyBorder="1" applyAlignment="1">
      <alignment horizontal="center"/>
    </xf>
    <xf numFmtId="0" fontId="7" fillId="0" borderId="74" xfId="0" applyFont="1" applyBorder="1" applyAlignment="1">
      <alignment vertical="center"/>
    </xf>
    <xf numFmtId="0" fontId="7" fillId="0" borderId="77" xfId="0" applyFont="1" applyBorder="1" applyAlignment="1">
      <alignment vertical="center"/>
    </xf>
    <xf numFmtId="0" fontId="3" fillId="15" borderId="32" xfId="0" applyFont="1" applyFill="1" applyBorder="1" applyAlignment="1">
      <alignment horizontal="center"/>
    </xf>
    <xf numFmtId="0" fontId="7" fillId="0" borderId="4" xfId="0" applyFont="1" applyFill="1" applyBorder="1" applyAlignment="1">
      <alignment vertical="center"/>
    </xf>
    <xf numFmtId="0" fontId="3" fillId="5" borderId="32" xfId="0" applyFont="1" applyFill="1" applyBorder="1" applyAlignment="1"/>
    <xf numFmtId="0" fontId="1" fillId="5" borderId="32" xfId="0" applyNumberFormat="1" applyFont="1" applyFill="1" applyBorder="1" applyAlignment="1">
      <alignment horizontal="center" vertical="center" wrapText="1"/>
    </xf>
    <xf numFmtId="0" fontId="3" fillId="0" borderId="74" xfId="0" applyFont="1" applyFill="1" applyBorder="1" applyAlignment="1">
      <alignment wrapText="1"/>
    </xf>
    <xf numFmtId="0" fontId="3" fillId="0" borderId="77" xfId="0" applyFont="1" applyFill="1" applyBorder="1" applyAlignment="1">
      <alignment wrapText="1"/>
    </xf>
    <xf numFmtId="3" fontId="1" fillId="0" borderId="22" xfId="0" applyNumberFormat="1" applyFont="1" applyBorder="1"/>
    <xf numFmtId="3" fontId="1" fillId="0" borderId="27" xfId="0" applyNumberFormat="1" applyFont="1" applyBorder="1"/>
    <xf numFmtId="3" fontId="1" fillId="6" borderId="22" xfId="0" applyNumberFormat="1" applyFont="1" applyFill="1" applyBorder="1" applyAlignment="1">
      <alignment horizontal="center"/>
    </xf>
    <xf numFmtId="3" fontId="1" fillId="6" borderId="27" xfId="0" applyNumberFormat="1" applyFont="1" applyFill="1" applyBorder="1" applyAlignment="1">
      <alignment horizontal="center"/>
    </xf>
    <xf numFmtId="3" fontId="1" fillId="6" borderId="22" xfId="0" applyNumberFormat="1" applyFont="1" applyFill="1" applyBorder="1" applyAlignment="1">
      <alignment horizontal="center" vertical="center"/>
    </xf>
    <xf numFmtId="3" fontId="1" fillId="6" borderId="24" xfId="0" applyNumberFormat="1" applyFont="1" applyFill="1" applyBorder="1" applyAlignment="1">
      <alignment horizontal="center" vertical="center"/>
    </xf>
    <xf numFmtId="3" fontId="1" fillId="6" borderId="27" xfId="0" applyNumberFormat="1" applyFont="1" applyFill="1" applyBorder="1" applyAlignment="1">
      <alignment horizontal="center" vertical="center"/>
    </xf>
    <xf numFmtId="3" fontId="1" fillId="6" borderId="28" xfId="0" applyNumberFormat="1" applyFont="1" applyFill="1" applyBorder="1" applyAlignment="1">
      <alignment horizontal="center" vertical="center"/>
    </xf>
    <xf numFmtId="3" fontId="1" fillId="6" borderId="29" xfId="0" applyNumberFormat="1" applyFont="1" applyFill="1" applyBorder="1" applyAlignment="1">
      <alignment horizontal="center" vertical="center"/>
    </xf>
    <xf numFmtId="3" fontId="1" fillId="0" borderId="22" xfId="0" applyNumberFormat="1" applyFont="1" applyBorder="1" applyAlignment="1">
      <alignment horizontal="center" vertical="center"/>
    </xf>
    <xf numFmtId="3" fontId="1" fillId="0" borderId="23" xfId="0" applyNumberFormat="1" applyFont="1" applyBorder="1" applyAlignment="1">
      <alignment horizontal="center" vertical="center"/>
    </xf>
    <xf numFmtId="3" fontId="1" fillId="0" borderId="24" xfId="0" applyNumberFormat="1" applyFont="1" applyBorder="1" applyAlignment="1">
      <alignment horizontal="center" vertical="center"/>
    </xf>
    <xf numFmtId="3" fontId="1" fillId="0" borderId="27" xfId="0" applyNumberFormat="1" applyFont="1" applyBorder="1" applyAlignment="1">
      <alignment horizontal="center" vertical="center"/>
    </xf>
    <xf numFmtId="3" fontId="1" fillId="0" borderId="28" xfId="0" applyNumberFormat="1" applyFont="1" applyBorder="1" applyAlignment="1">
      <alignment horizontal="center" vertical="center"/>
    </xf>
    <xf numFmtId="3" fontId="1" fillId="0" borderId="29" xfId="0" applyNumberFormat="1" applyFont="1" applyBorder="1" applyAlignment="1">
      <alignment horizontal="center" vertical="center"/>
    </xf>
    <xf numFmtId="0" fontId="1" fillId="0" borderId="74" xfId="0" applyFont="1" applyFill="1" applyBorder="1" applyAlignment="1">
      <alignment horizontal="justify" vertical="justify"/>
    </xf>
    <xf numFmtId="0" fontId="1" fillId="0" borderId="64" xfId="0" applyFont="1" applyFill="1" applyBorder="1" applyAlignment="1">
      <alignment horizontal="justify" vertical="justify"/>
    </xf>
    <xf numFmtId="0" fontId="1" fillId="0" borderId="80" xfId="0" applyFont="1" applyFill="1" applyBorder="1" applyAlignment="1">
      <alignment horizontal="justify" vertical="justify"/>
    </xf>
    <xf numFmtId="0" fontId="3" fillId="0" borderId="77" xfId="0" applyFont="1" applyFill="1" applyBorder="1" applyAlignment="1">
      <alignment horizontal="right" vertical="justify"/>
    </xf>
    <xf numFmtId="3" fontId="1" fillId="0" borderId="25" xfId="0" applyNumberFormat="1" applyFont="1" applyBorder="1" applyAlignment="1">
      <alignment horizontal="center" vertical="center"/>
    </xf>
    <xf numFmtId="3" fontId="1" fillId="0" borderId="26" xfId="0" applyNumberFormat="1" applyFont="1" applyBorder="1" applyAlignment="1">
      <alignment horizontal="center" vertical="center"/>
    </xf>
    <xf numFmtId="3" fontId="1" fillId="6" borderId="23" xfId="0" applyNumberFormat="1" applyFont="1" applyFill="1" applyBorder="1" applyAlignment="1">
      <alignment horizontal="center" vertical="center" wrapText="1"/>
    </xf>
    <xf numFmtId="3" fontId="1" fillId="6" borderId="24" xfId="0" applyNumberFormat="1" applyFont="1" applyFill="1" applyBorder="1" applyAlignment="1">
      <alignment horizontal="center" vertical="center" wrapText="1"/>
    </xf>
    <xf numFmtId="3" fontId="1" fillId="6" borderId="16" xfId="0" applyNumberFormat="1" applyFont="1" applyFill="1" applyBorder="1" applyAlignment="1">
      <alignment horizontal="center" vertical="center" wrapText="1"/>
    </xf>
    <xf numFmtId="3" fontId="1" fillId="6" borderId="26" xfId="0" applyNumberFormat="1" applyFont="1" applyFill="1" applyBorder="1" applyAlignment="1">
      <alignment horizontal="center" vertical="center" wrapText="1"/>
    </xf>
    <xf numFmtId="3" fontId="1" fillId="6" borderId="28" xfId="0" applyNumberFormat="1" applyFont="1" applyFill="1" applyBorder="1" applyAlignment="1">
      <alignment horizontal="center" vertical="center" wrapText="1"/>
    </xf>
    <xf numFmtId="3" fontId="1" fillId="6" borderId="29" xfId="0" applyNumberFormat="1" applyFont="1" applyFill="1" applyBorder="1" applyAlignment="1">
      <alignment horizontal="center" vertical="center" wrapText="1"/>
    </xf>
    <xf numFmtId="0" fontId="1" fillId="9" borderId="30" xfId="0" applyFont="1" applyFill="1" applyBorder="1" applyAlignment="1">
      <alignment vertical="justify" wrapText="1"/>
    </xf>
    <xf numFmtId="0" fontId="3" fillId="0" borderId="64" xfId="0" applyFont="1" applyFill="1" applyBorder="1" applyAlignment="1">
      <alignment horizontal="justify" vertical="center" wrapText="1"/>
    </xf>
    <xf numFmtId="0" fontId="1" fillId="0" borderId="77" xfId="0" applyFont="1" applyFill="1" applyBorder="1" applyAlignment="1">
      <alignment horizontal="justify" vertical="justify"/>
    </xf>
    <xf numFmtId="3" fontId="1" fillId="0" borderId="22" xfId="0" applyNumberFormat="1" applyFont="1" applyBorder="1" applyAlignment="1">
      <alignment horizontal="center" vertical="center" wrapText="1"/>
    </xf>
    <xf numFmtId="3" fontId="1" fillId="6" borderId="25" xfId="0" applyNumberFormat="1" applyFont="1" applyFill="1" applyBorder="1" applyAlignment="1">
      <alignment horizontal="center" vertical="center" wrapText="1"/>
    </xf>
    <xf numFmtId="3" fontId="1" fillId="6" borderId="27" xfId="0" applyNumberFormat="1" applyFont="1" applyFill="1" applyBorder="1" applyAlignment="1">
      <alignment horizontal="center" vertical="center" wrapText="1"/>
    </xf>
    <xf numFmtId="3" fontId="1" fillId="10" borderId="26" xfId="0" applyNumberFormat="1" applyFont="1" applyFill="1" applyBorder="1" applyAlignment="1">
      <alignment horizontal="center" vertical="center" wrapText="1"/>
    </xf>
    <xf numFmtId="0" fontId="1" fillId="9" borderId="33" xfId="0" applyFont="1" applyFill="1" applyBorder="1" applyAlignment="1">
      <alignment horizontal="center"/>
    </xf>
    <xf numFmtId="0" fontId="1" fillId="0" borderId="74" xfId="0" applyFont="1" applyFill="1" applyBorder="1" applyAlignment="1">
      <alignment horizontal="justify" vertical="center"/>
    </xf>
    <xf numFmtId="0" fontId="1" fillId="0" borderId="64" xfId="0" applyFont="1" applyFill="1" applyBorder="1" applyAlignment="1">
      <alignment horizontal="justify" vertical="center"/>
    </xf>
    <xf numFmtId="0" fontId="4" fillId="0" borderId="64" xfId="0" applyFont="1" applyFill="1" applyBorder="1" applyAlignment="1">
      <alignment horizontal="justify" vertical="center"/>
    </xf>
    <xf numFmtId="0" fontId="4" fillId="0" borderId="77" xfId="0" applyFont="1" applyFill="1" applyBorder="1" applyAlignment="1">
      <alignment horizontal="justify" vertical="center"/>
    </xf>
    <xf numFmtId="3" fontId="1" fillId="0" borderId="25" xfId="0" applyNumberFormat="1" applyFont="1" applyBorder="1" applyAlignment="1">
      <alignment horizontal="center" vertical="center" wrapText="1"/>
    </xf>
    <xf numFmtId="3" fontId="1" fillId="10" borderId="25" xfId="0" applyNumberFormat="1" applyFont="1" applyFill="1" applyBorder="1" applyAlignment="1">
      <alignment horizontal="center" vertical="center" wrapText="1"/>
    </xf>
    <xf numFmtId="0" fontId="1" fillId="9" borderId="41" xfId="0" applyFont="1" applyFill="1" applyBorder="1" applyAlignment="1">
      <alignment horizontal="center"/>
    </xf>
    <xf numFmtId="0" fontId="1" fillId="0" borderId="74" xfId="0" applyFont="1" applyFill="1" applyBorder="1" applyAlignment="1">
      <alignment horizontal="justify" vertical="center" wrapText="1"/>
    </xf>
    <xf numFmtId="0" fontId="1" fillId="0" borderId="64" xfId="0" applyFont="1" applyFill="1" applyBorder="1" applyAlignment="1">
      <alignment horizontal="justify" vertical="center" wrapText="1"/>
    </xf>
    <xf numFmtId="164" fontId="1" fillId="6" borderId="22" xfId="0" applyNumberFormat="1" applyFont="1" applyFill="1" applyBorder="1" applyAlignment="1">
      <alignment horizontal="center" vertical="center" wrapText="1"/>
    </xf>
    <xf numFmtId="164" fontId="1" fillId="6" borderId="23" xfId="0" applyNumberFormat="1" applyFont="1" applyFill="1" applyBorder="1" applyAlignment="1">
      <alignment horizontal="center" vertical="center" wrapText="1"/>
    </xf>
    <xf numFmtId="164" fontId="1" fillId="6" borderId="24" xfId="0" applyNumberFormat="1" applyFont="1" applyFill="1" applyBorder="1" applyAlignment="1">
      <alignment horizontal="center" vertical="center" wrapText="1"/>
    </xf>
    <xf numFmtId="164" fontId="1" fillId="6" borderId="25" xfId="0" applyNumberFormat="1" applyFont="1" applyFill="1" applyBorder="1" applyAlignment="1">
      <alignment horizontal="center" vertical="center" wrapText="1"/>
    </xf>
    <xf numFmtId="164" fontId="1" fillId="6" borderId="16" xfId="0" applyNumberFormat="1" applyFont="1" applyFill="1" applyBorder="1" applyAlignment="1">
      <alignment horizontal="center" vertical="center" wrapText="1"/>
    </xf>
    <xf numFmtId="164" fontId="1" fillId="6" borderId="26" xfId="0" applyNumberFormat="1" applyFont="1" applyFill="1" applyBorder="1" applyAlignment="1">
      <alignment horizontal="center" vertical="center" wrapText="1"/>
    </xf>
    <xf numFmtId="164" fontId="1" fillId="6" borderId="27" xfId="0" applyNumberFormat="1" applyFont="1" applyFill="1" applyBorder="1" applyAlignment="1">
      <alignment horizontal="center" vertical="center" wrapText="1"/>
    </xf>
    <xf numFmtId="164" fontId="1" fillId="6" borderId="28" xfId="0" applyNumberFormat="1" applyFont="1" applyFill="1" applyBorder="1" applyAlignment="1">
      <alignment horizontal="center" vertical="center" wrapText="1"/>
    </xf>
    <xf numFmtId="164" fontId="1" fillId="6" borderId="29" xfId="0" applyNumberFormat="1" applyFont="1" applyFill="1" applyBorder="1" applyAlignment="1">
      <alignment horizontal="center" vertical="center" wrapText="1"/>
    </xf>
    <xf numFmtId="0" fontId="1" fillId="9" borderId="22" xfId="0" applyFont="1" applyFill="1" applyBorder="1" applyAlignment="1">
      <alignment horizontal="center"/>
    </xf>
    <xf numFmtId="0" fontId="1" fillId="9" borderId="44" xfId="0" applyFont="1" applyFill="1" applyBorder="1" applyAlignment="1">
      <alignment horizontal="center"/>
    </xf>
    <xf numFmtId="3" fontId="1" fillId="0" borderId="27" xfId="0" applyNumberFormat="1" applyFont="1" applyBorder="1" applyAlignment="1">
      <alignment horizontal="center" vertical="center" wrapText="1"/>
    </xf>
    <xf numFmtId="3" fontId="1" fillId="0" borderId="50" xfId="0" applyNumberFormat="1" applyFont="1" applyBorder="1" applyAlignment="1">
      <alignment horizontal="center" vertical="center" wrapText="1"/>
    </xf>
    <xf numFmtId="3" fontId="1" fillId="6" borderId="50" xfId="0" applyNumberFormat="1" applyFont="1" applyFill="1" applyBorder="1" applyAlignment="1">
      <alignment horizontal="center" vertical="center" wrapText="1"/>
    </xf>
    <xf numFmtId="0" fontId="1" fillId="6" borderId="44" xfId="0" applyFont="1" applyFill="1" applyBorder="1" applyAlignment="1">
      <alignment horizontal="center" vertical="center"/>
    </xf>
    <xf numFmtId="0" fontId="1" fillId="6" borderId="71" xfId="0" applyFont="1" applyFill="1" applyBorder="1" applyAlignment="1">
      <alignment horizontal="center" vertical="center"/>
    </xf>
    <xf numFmtId="165" fontId="1" fillId="6" borderId="66" xfId="0" applyNumberFormat="1" applyFont="1" applyFill="1" applyBorder="1" applyAlignment="1">
      <alignment horizontal="center" vertical="center"/>
    </xf>
    <xf numFmtId="165" fontId="1" fillId="6" borderId="72" xfId="0" applyNumberFormat="1" applyFont="1" applyFill="1" applyBorder="1" applyAlignment="1">
      <alignment horizontal="center" vertical="center"/>
    </xf>
    <xf numFmtId="165" fontId="1" fillId="10" borderId="16" xfId="0" applyNumberFormat="1" applyFont="1" applyFill="1" applyBorder="1" applyAlignment="1">
      <alignment horizontal="center" vertical="center"/>
    </xf>
    <xf numFmtId="165" fontId="1" fillId="10" borderId="66" xfId="0" applyNumberFormat="1" applyFont="1" applyFill="1" applyBorder="1" applyAlignment="1">
      <alignment horizontal="center" vertical="center"/>
    </xf>
    <xf numFmtId="165" fontId="0" fillId="6" borderId="44" xfId="0" applyNumberFormat="1" applyFont="1" applyFill="1" applyBorder="1" applyAlignment="1">
      <alignment horizontal="center" vertical="center"/>
    </xf>
    <xf numFmtId="165" fontId="0" fillId="6" borderId="71" xfId="0" applyNumberFormat="1" applyFont="1" applyFill="1" applyBorder="1" applyAlignment="1">
      <alignment horizontal="center" vertical="center"/>
    </xf>
    <xf numFmtId="165" fontId="1" fillId="10" borderId="29" xfId="0" applyNumberFormat="1" applyFont="1" applyFill="1" applyBorder="1" applyAlignment="1">
      <alignment horizontal="center" vertical="center"/>
    </xf>
    <xf numFmtId="3" fontId="1" fillId="6" borderId="50" xfId="0" applyNumberFormat="1" applyFont="1" applyFill="1" applyBorder="1" applyAlignment="1">
      <alignment horizontal="center" vertical="center"/>
    </xf>
    <xf numFmtId="3" fontId="1" fillId="6" borderId="51" xfId="0" applyNumberFormat="1" applyFont="1" applyFill="1" applyBorder="1" applyAlignment="1">
      <alignment horizontal="center" vertical="center"/>
    </xf>
    <xf numFmtId="3" fontId="1" fillId="6" borderId="26" xfId="0" applyNumberFormat="1" applyFont="1" applyFill="1" applyBorder="1" applyAlignment="1">
      <alignment horizontal="center" vertical="center"/>
    </xf>
    <xf numFmtId="3" fontId="1" fillId="0" borderId="73" xfId="0" applyNumberFormat="1" applyFont="1" applyBorder="1" applyAlignment="1">
      <alignment horizontal="center" vertical="center"/>
    </xf>
    <xf numFmtId="0" fontId="1" fillId="0" borderId="2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26" xfId="0" applyFont="1" applyFill="1" applyBorder="1" applyAlignment="1">
      <alignment horizontal="center" vertical="center"/>
    </xf>
    <xf numFmtId="1" fontId="1" fillId="0" borderId="26" xfId="0" applyNumberFormat="1" applyFont="1" applyFill="1" applyBorder="1" applyAlignment="1">
      <alignment horizontal="center" vertical="center"/>
    </xf>
    <xf numFmtId="0" fontId="1" fillId="6" borderId="27" xfId="0" applyFont="1" applyFill="1" applyBorder="1" applyAlignment="1">
      <alignment horizontal="center" vertical="center"/>
    </xf>
    <xf numFmtId="1" fontId="1" fillId="6" borderId="48" xfId="0" applyNumberFormat="1" applyFont="1" applyFill="1" applyBorder="1" applyAlignment="1">
      <alignment horizontal="center" vertical="center"/>
    </xf>
    <xf numFmtId="0" fontId="1" fillId="6" borderId="48"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48" xfId="0" applyFont="1" applyFill="1" applyBorder="1" applyAlignment="1">
      <alignment horizontal="center" vertical="center"/>
    </xf>
    <xf numFmtId="165" fontId="4" fillId="10" borderId="40" xfId="0" applyNumberFormat="1" applyFont="1" applyFill="1" applyBorder="1" applyAlignment="1">
      <alignment horizontal="center" vertical="center"/>
    </xf>
    <xf numFmtId="1" fontId="1" fillId="0" borderId="23" xfId="0" applyNumberFormat="1" applyFont="1" applyBorder="1" applyAlignment="1">
      <alignment horizontal="center" vertical="center"/>
    </xf>
    <xf numFmtId="165" fontId="1" fillId="6" borderId="53" xfId="0" applyNumberFormat="1" applyFont="1" applyFill="1" applyBorder="1" applyAlignment="1">
      <alignment horizontal="center" vertical="center"/>
    </xf>
    <xf numFmtId="165" fontId="1" fillId="6" borderId="54" xfId="0" applyNumberFormat="1" applyFont="1" applyFill="1" applyBorder="1" applyAlignment="1">
      <alignment horizontal="center" vertical="center"/>
    </xf>
    <xf numFmtId="165" fontId="1" fillId="6" borderId="52" xfId="0" applyNumberFormat="1" applyFont="1" applyFill="1" applyBorder="1" applyAlignment="1">
      <alignment horizontal="center" vertical="center"/>
    </xf>
    <xf numFmtId="165" fontId="1" fillId="6" borderId="40" xfId="0" applyNumberFormat="1" applyFont="1" applyFill="1" applyBorder="1" applyAlignment="1">
      <alignment horizontal="center" vertical="center"/>
    </xf>
    <xf numFmtId="1" fontId="1" fillId="0" borderId="52" xfId="0" applyNumberFormat="1" applyFont="1" applyBorder="1" applyAlignment="1">
      <alignment horizontal="center" vertical="center"/>
    </xf>
    <xf numFmtId="0" fontId="1" fillId="0" borderId="0" xfId="0" applyFont="1"/>
    <xf numFmtId="3" fontId="0" fillId="0" borderId="0" xfId="0" applyNumberFormat="1" applyFont="1"/>
    <xf numFmtId="2" fontId="4" fillId="10" borderId="79" xfId="0" applyNumberFormat="1" applyFont="1" applyFill="1" applyBorder="1" applyAlignment="1">
      <alignment horizontal="center" vertical="center"/>
    </xf>
    <xf numFmtId="2" fontId="4" fillId="10" borderId="49" xfId="0" applyNumberFormat="1" applyFont="1" applyFill="1" applyBorder="1" applyAlignment="1">
      <alignment horizontal="center" vertical="center"/>
    </xf>
    <xf numFmtId="2" fontId="4" fillId="10" borderId="78" xfId="0" applyNumberFormat="1" applyFont="1" applyFill="1" applyBorder="1" applyAlignment="1">
      <alignment horizontal="center" vertical="center"/>
    </xf>
    <xf numFmtId="2" fontId="4" fillId="10" borderId="71" xfId="0" applyNumberFormat="1" applyFont="1" applyFill="1" applyBorder="1" applyAlignment="1">
      <alignment horizontal="center" vertical="center"/>
    </xf>
    <xf numFmtId="0" fontId="1" fillId="0" borderId="16" xfId="1" applyFont="1" applyBorder="1" applyAlignment="1">
      <alignment vertical="center"/>
    </xf>
    <xf numFmtId="0" fontId="1" fillId="0" borderId="16" xfId="1" applyNumberFormat="1" applyFont="1" applyBorder="1" applyAlignment="1">
      <alignment vertical="center"/>
    </xf>
    <xf numFmtId="49" fontId="1" fillId="0" borderId="16" xfId="1" applyNumberFormat="1" applyFont="1" applyBorder="1" applyAlignment="1">
      <alignment horizontal="center" vertical="center"/>
    </xf>
    <xf numFmtId="49" fontId="1" fillId="13" borderId="25" xfId="1" applyNumberFormat="1" applyFont="1" applyFill="1" applyBorder="1" applyAlignment="1">
      <alignment horizontal="justify" vertical="justify"/>
    </xf>
    <xf numFmtId="3" fontId="1" fillId="13" borderId="16" xfId="0" applyNumberFormat="1" applyFont="1" applyFill="1" applyBorder="1"/>
    <xf numFmtId="3" fontId="1" fillId="13" borderId="16" xfId="0" applyNumberFormat="1" applyFont="1" applyFill="1" applyBorder="1" applyAlignment="1">
      <alignment horizontal="right" wrapText="1"/>
    </xf>
    <xf numFmtId="0" fontId="0" fillId="13" borderId="52" xfId="0" applyFill="1" applyBorder="1"/>
    <xf numFmtId="3" fontId="1" fillId="17" borderId="28" xfId="0" applyNumberFormat="1" applyFont="1" applyFill="1" applyBorder="1"/>
    <xf numFmtId="0" fontId="1" fillId="13" borderId="25" xfId="0" applyFont="1" applyFill="1" applyBorder="1" applyAlignment="1">
      <alignment horizontal="justify" vertical="center"/>
    </xf>
    <xf numFmtId="49" fontId="1" fillId="0" borderId="25" xfId="1" applyNumberFormat="1" applyFont="1" applyFill="1" applyBorder="1" applyAlignment="1">
      <alignment horizontal="justify" vertical="justify"/>
    </xf>
    <xf numFmtId="165" fontId="3" fillId="0" borderId="0" xfId="0" applyNumberFormat="1" applyFont="1" applyBorder="1" applyAlignment="1">
      <alignment horizontal="justify" vertical="top"/>
    </xf>
    <xf numFmtId="0" fontId="1" fillId="0" borderId="0" xfId="0" applyFont="1"/>
    <xf numFmtId="0" fontId="3" fillId="5" borderId="37" xfId="0" applyFont="1" applyFill="1" applyBorder="1" applyAlignment="1">
      <alignment horizontal="center" vertical="center"/>
    </xf>
    <xf numFmtId="0" fontId="3" fillId="5" borderId="39"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30" xfId="0" applyFont="1" applyFill="1" applyBorder="1" applyAlignment="1">
      <alignment horizontal="center"/>
    </xf>
    <xf numFmtId="0" fontId="1" fillId="5" borderId="31" xfId="0" applyFont="1" applyFill="1" applyBorder="1" applyAlignment="1">
      <alignment horizontal="center"/>
    </xf>
    <xf numFmtId="0" fontId="1" fillId="5" borderId="32" xfId="0" applyFont="1" applyFill="1" applyBorder="1" applyAlignment="1">
      <alignment horizontal="center"/>
    </xf>
    <xf numFmtId="0" fontId="3" fillId="15" borderId="30" xfId="0" applyFont="1" applyFill="1" applyBorder="1" applyAlignment="1">
      <alignment horizontal="justify" vertical="justify"/>
    </xf>
    <xf numFmtId="0" fontId="3" fillId="0" borderId="0" xfId="0" applyFont="1" applyBorder="1" applyAlignment="1">
      <alignment horizontal="center" vertical="center"/>
    </xf>
    <xf numFmtId="0" fontId="3" fillId="15" borderId="4" xfId="0" applyFont="1" applyFill="1" applyBorder="1" applyAlignment="1">
      <alignment horizontal="justify" vertical="justify"/>
    </xf>
    <xf numFmtId="0" fontId="3" fillId="15" borderId="35" xfId="0" applyFont="1" applyFill="1" applyBorder="1" applyAlignment="1">
      <alignment horizontal="center" vertical="center"/>
    </xf>
    <xf numFmtId="0" fontId="3" fillId="15" borderId="41" xfId="0" applyFont="1" applyFill="1" applyBorder="1" applyAlignment="1">
      <alignment horizontal="center" vertical="center"/>
    </xf>
    <xf numFmtId="0" fontId="3" fillId="15" borderId="36" xfId="0" applyFont="1" applyFill="1" applyBorder="1" applyAlignment="1">
      <alignment horizontal="center" vertical="center"/>
    </xf>
    <xf numFmtId="0" fontId="3" fillId="15" borderId="31" xfId="0" applyFont="1" applyFill="1" applyBorder="1" applyAlignment="1">
      <alignment horizontal="center" vertical="center"/>
    </xf>
    <xf numFmtId="0" fontId="3" fillId="15" borderId="32" xfId="0" applyFont="1" applyFill="1" applyBorder="1" applyAlignment="1">
      <alignment horizontal="center" vertical="center"/>
    </xf>
    <xf numFmtId="0" fontId="1" fillId="5" borderId="39" xfId="0" applyFont="1" applyFill="1" applyBorder="1" applyAlignment="1">
      <alignment horizontal="center"/>
    </xf>
    <xf numFmtId="0" fontId="1" fillId="5" borderId="4" xfId="0" applyFont="1" applyFill="1" applyBorder="1" applyAlignment="1">
      <alignment horizontal="center"/>
    </xf>
    <xf numFmtId="0" fontId="1" fillId="16" borderId="4" xfId="0" applyFont="1" applyFill="1" applyBorder="1" applyAlignment="1">
      <alignment horizontal="center" vertical="center"/>
    </xf>
    <xf numFmtId="0" fontId="1" fillId="16" borderId="35" xfId="0" applyFont="1" applyFill="1" applyBorder="1" applyAlignment="1">
      <alignment horizontal="center" vertical="center"/>
    </xf>
    <xf numFmtId="0" fontId="1" fillId="16" borderId="41" xfId="0" applyFont="1" applyFill="1" applyBorder="1" applyAlignment="1">
      <alignment horizontal="center" vertical="center"/>
    </xf>
    <xf numFmtId="0" fontId="1" fillId="16" borderId="30" xfId="0" applyFont="1" applyFill="1" applyBorder="1" applyAlignment="1">
      <alignment horizontal="center" vertical="center"/>
    </xf>
    <xf numFmtId="0" fontId="1" fillId="16" borderId="31" xfId="0" applyFont="1" applyFill="1" applyBorder="1" applyAlignment="1">
      <alignment horizontal="center" vertical="center"/>
    </xf>
    <xf numFmtId="0" fontId="1" fillId="16" borderId="32" xfId="0" applyFont="1" applyFill="1" applyBorder="1" applyAlignment="1">
      <alignment horizontal="center" vertical="center"/>
    </xf>
    <xf numFmtId="0" fontId="1" fillId="0" borderId="4" xfId="0" applyFont="1" applyBorder="1" applyAlignment="1">
      <alignment horizontal="center"/>
    </xf>
    <xf numFmtId="0" fontId="3" fillId="14" borderId="35" xfId="0" applyFont="1" applyFill="1" applyBorder="1" applyAlignment="1">
      <alignment horizontal="justify" vertical="justify"/>
    </xf>
    <xf numFmtId="0" fontId="3" fillId="14" borderId="34" xfId="0" applyFont="1" applyFill="1" applyBorder="1" applyAlignment="1">
      <alignment horizontal="justify" vertical="justify"/>
    </xf>
    <xf numFmtId="0" fontId="1" fillId="14" borderId="4" xfId="0" applyFont="1" applyFill="1" applyBorder="1" applyAlignment="1">
      <alignment horizontal="center" vertical="center"/>
    </xf>
    <xf numFmtId="0" fontId="1" fillId="14" borderId="32" xfId="0" applyFont="1" applyFill="1" applyBorder="1" applyAlignment="1">
      <alignment horizontal="center" vertical="center"/>
    </xf>
    <xf numFmtId="0" fontId="1" fillId="14" borderId="32" xfId="0" applyFont="1" applyFill="1" applyBorder="1" applyAlignment="1">
      <alignment horizontal="center"/>
    </xf>
    <xf numFmtId="0" fontId="1" fillId="14" borderId="4" xfId="0" applyFont="1" applyFill="1" applyBorder="1" applyAlignment="1">
      <alignment horizontal="center"/>
    </xf>
    <xf numFmtId="0" fontId="1" fillId="8" borderId="30" xfId="0" applyFont="1" applyFill="1" applyBorder="1" applyAlignment="1">
      <alignment horizontal="center"/>
    </xf>
    <xf numFmtId="0" fontId="1" fillId="0" borderId="32" xfId="0" applyFont="1" applyBorder="1" applyAlignment="1">
      <alignment horizontal="center"/>
    </xf>
    <xf numFmtId="3" fontId="1" fillId="10" borderId="77" xfId="0" applyNumberFormat="1" applyFont="1" applyFill="1" applyBorder="1" applyAlignment="1">
      <alignment horizontal="center" vertical="center"/>
    </xf>
    <xf numFmtId="3" fontId="1" fillId="10" borderId="49" xfId="0" applyNumberFormat="1" applyFont="1" applyFill="1" applyBorder="1" applyAlignment="1">
      <alignment horizontal="center" vertical="center"/>
    </xf>
    <xf numFmtId="3" fontId="1" fillId="10" borderId="76" xfId="0" applyNumberFormat="1" applyFont="1" applyFill="1" applyBorder="1" applyAlignment="1">
      <alignment horizontal="center" vertical="center"/>
    </xf>
    <xf numFmtId="0" fontId="3" fillId="5" borderId="32" xfId="0" applyFont="1" applyFill="1" applyBorder="1" applyAlignment="1">
      <alignment horizontal="center" vertical="center"/>
    </xf>
    <xf numFmtId="0" fontId="3" fillId="5" borderId="4" xfId="0" applyFont="1" applyFill="1" applyBorder="1" applyAlignment="1">
      <alignment horizontal="center" vertical="center"/>
    </xf>
    <xf numFmtId="3" fontId="1" fillId="0" borderId="74" xfId="0" applyNumberFormat="1" applyFont="1" applyBorder="1" applyAlignment="1">
      <alignment horizontal="center" vertical="center"/>
    </xf>
    <xf numFmtId="3" fontId="1" fillId="0" borderId="71" xfId="0" applyNumberFormat="1" applyFont="1" applyBorder="1" applyAlignment="1">
      <alignment horizontal="center" vertical="center"/>
    </xf>
    <xf numFmtId="3" fontId="1" fillId="0" borderId="45" xfId="0" applyNumberFormat="1" applyFont="1" applyBorder="1" applyAlignment="1">
      <alignment horizontal="center" vertical="center"/>
    </xf>
    <xf numFmtId="0" fontId="3" fillId="5" borderId="35"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32" xfId="0" applyFont="1" applyFill="1" applyBorder="1" applyAlignment="1">
      <alignment horizontal="center"/>
    </xf>
    <xf numFmtId="0" fontId="3" fillId="5" borderId="4" xfId="0" applyFont="1" applyFill="1" applyBorder="1" applyAlignment="1">
      <alignment horizontal="center"/>
    </xf>
    <xf numFmtId="0" fontId="3" fillId="0" borderId="0" xfId="0" applyFont="1" applyBorder="1" applyAlignment="1">
      <alignment horizontal="justify" vertical="center" wrapText="1"/>
    </xf>
    <xf numFmtId="0" fontId="3" fillId="0" borderId="0" xfId="0" applyFont="1" applyBorder="1" applyAlignment="1">
      <alignment horizontal="left"/>
    </xf>
    <xf numFmtId="0" fontId="3" fillId="0" borderId="0" xfId="0" applyFont="1" applyBorder="1" applyAlignment="1">
      <alignment horizontal="left" wrapText="1"/>
    </xf>
    <xf numFmtId="0" fontId="6" fillId="0" borderId="0" xfId="0" applyFont="1" applyFill="1" applyBorder="1" applyAlignment="1">
      <alignment horizontal="left" vertical="center" wrapText="1"/>
    </xf>
    <xf numFmtId="0" fontId="3" fillId="12" borderId="35" xfId="0" applyFont="1" applyFill="1" applyBorder="1" applyAlignment="1">
      <alignment horizontal="center" vertical="center"/>
    </xf>
    <xf numFmtId="0" fontId="3" fillId="12" borderId="36" xfId="0" applyFont="1" applyFill="1" applyBorder="1" applyAlignment="1">
      <alignment horizontal="center" vertical="center"/>
    </xf>
    <xf numFmtId="0" fontId="3" fillId="12" borderId="41" xfId="0" applyFont="1" applyFill="1" applyBorder="1" applyAlignment="1">
      <alignment horizontal="center" vertical="center"/>
    </xf>
    <xf numFmtId="0" fontId="3" fillId="12" borderId="30" xfId="0" applyFont="1" applyFill="1" applyBorder="1" applyAlignment="1">
      <alignment horizontal="center" vertical="center"/>
    </xf>
    <xf numFmtId="0" fontId="3" fillId="12" borderId="32" xfId="0" applyFont="1" applyFill="1" applyBorder="1" applyAlignment="1">
      <alignment horizontal="center" vertical="center"/>
    </xf>
    <xf numFmtId="0" fontId="3" fillId="12" borderId="33" xfId="0" applyFont="1" applyFill="1" applyBorder="1" applyAlignment="1">
      <alignment horizontal="center" vertical="center"/>
    </xf>
    <xf numFmtId="0" fontId="3" fillId="12" borderId="37" xfId="0" applyFont="1" applyFill="1" applyBorder="1" applyAlignment="1">
      <alignment horizontal="center" vertical="center"/>
    </xf>
    <xf numFmtId="0" fontId="3" fillId="12" borderId="39" xfId="0" applyFont="1" applyFill="1" applyBorder="1" applyAlignment="1">
      <alignment horizontal="center" vertical="center"/>
    </xf>
    <xf numFmtId="0" fontId="3" fillId="12" borderId="4" xfId="0" applyFont="1" applyFill="1" applyBorder="1" applyAlignment="1">
      <alignment horizontal="center" vertical="center"/>
    </xf>
    <xf numFmtId="0" fontId="3" fillId="0" borderId="34" xfId="0" applyFont="1" applyFill="1" applyBorder="1" applyAlignment="1">
      <alignment horizontal="left" vertical="justify"/>
    </xf>
    <xf numFmtId="0" fontId="3" fillId="0" borderId="0" xfId="0" applyFont="1" applyFill="1" applyBorder="1" applyAlignment="1">
      <alignment horizontal="left" vertical="justify"/>
    </xf>
    <xf numFmtId="0" fontId="3" fillId="11" borderId="4" xfId="0" applyFont="1" applyFill="1" applyBorder="1" applyAlignment="1">
      <alignment horizontal="center" vertical="justify"/>
    </xf>
    <xf numFmtId="0" fontId="3" fillId="11" borderId="35" xfId="0" applyFont="1" applyFill="1" applyBorder="1" applyAlignment="1">
      <alignment horizontal="center" vertical="center"/>
    </xf>
    <xf numFmtId="0" fontId="3" fillId="11" borderId="41" xfId="0" applyFont="1" applyFill="1" applyBorder="1" applyAlignment="1">
      <alignment horizontal="center" vertical="center"/>
    </xf>
    <xf numFmtId="0" fontId="3" fillId="11" borderId="30" xfId="0" applyFont="1" applyFill="1" applyBorder="1" applyAlignment="1">
      <alignment horizontal="center"/>
    </xf>
    <xf numFmtId="0" fontId="3" fillId="11" borderId="31" xfId="0" applyFont="1" applyFill="1" applyBorder="1" applyAlignment="1">
      <alignment horizontal="center"/>
    </xf>
    <xf numFmtId="0" fontId="3" fillId="3" borderId="4" xfId="0" applyFont="1" applyFill="1" applyBorder="1" applyAlignment="1">
      <alignment horizontal="center" vertical="center"/>
    </xf>
    <xf numFmtId="0" fontId="1" fillId="9" borderId="32" xfId="0" applyFont="1" applyFill="1" applyBorder="1" applyAlignment="1">
      <alignment horizontal="center" vertical="center"/>
    </xf>
    <xf numFmtId="0" fontId="0" fillId="0" borderId="4" xfId="0" applyFont="1" applyBorder="1" applyAlignment="1">
      <alignment horizontal="center" vertical="center"/>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32" xfId="0" applyFont="1" applyFill="1" applyBorder="1" applyAlignment="1">
      <alignment horizontal="center" vertical="center"/>
    </xf>
    <xf numFmtId="0" fontId="1" fillId="3" borderId="4" xfId="0" applyFont="1" applyFill="1" applyBorder="1" applyAlignment="1">
      <alignment horizontal="justify" vertical="center"/>
    </xf>
    <xf numFmtId="0" fontId="1" fillId="3" borderId="35" xfId="0" applyFont="1" applyFill="1" applyBorder="1" applyAlignment="1">
      <alignment horizontal="center" vertical="center"/>
    </xf>
    <xf numFmtId="0" fontId="1" fillId="3" borderId="41" xfId="0" applyFont="1" applyFill="1" applyBorder="1" applyAlignment="1">
      <alignment horizontal="center" vertical="center"/>
    </xf>
    <xf numFmtId="0" fontId="1" fillId="3" borderId="30" xfId="0" applyFont="1" applyFill="1" applyBorder="1" applyAlignment="1">
      <alignment horizontal="center" vertical="center"/>
    </xf>
    <xf numFmtId="0" fontId="1" fillId="3" borderId="31" xfId="0" applyFont="1" applyFill="1" applyBorder="1" applyAlignment="1">
      <alignment horizontal="center" vertical="center"/>
    </xf>
    <xf numFmtId="0" fontId="1" fillId="9" borderId="33" xfId="0" applyFont="1" applyFill="1" applyBorder="1" applyAlignment="1">
      <alignment horizontal="center" vertical="center"/>
    </xf>
    <xf numFmtId="0" fontId="1" fillId="9" borderId="39" xfId="0" applyFont="1" applyFill="1" applyBorder="1" applyAlignment="1">
      <alignment horizontal="center" vertical="center"/>
    </xf>
    <xf numFmtId="0" fontId="1" fillId="9" borderId="4" xfId="0" applyFont="1" applyFill="1" applyBorder="1" applyAlignment="1">
      <alignment horizontal="center" vertical="center"/>
    </xf>
    <xf numFmtId="0" fontId="1" fillId="9" borderId="31" xfId="0" applyFont="1" applyFill="1" applyBorder="1" applyAlignment="1">
      <alignment horizontal="center" vertical="center"/>
    </xf>
    <xf numFmtId="0" fontId="3" fillId="0" borderId="36" xfId="0" applyFont="1" applyBorder="1" applyAlignment="1">
      <alignment vertical="top"/>
    </xf>
    <xf numFmtId="0" fontId="1" fillId="9" borderId="33" xfId="0" applyFont="1" applyFill="1" applyBorder="1" applyAlignment="1">
      <alignment horizontal="center" vertical="center" wrapText="1"/>
    </xf>
    <xf numFmtId="0" fontId="1" fillId="9" borderId="75" xfId="0" applyFont="1" applyFill="1" applyBorder="1" applyAlignment="1">
      <alignment horizontal="center" vertical="center" wrapText="1"/>
    </xf>
    <xf numFmtId="0" fontId="1" fillId="9" borderId="30" xfId="0" applyFont="1" applyFill="1" applyBorder="1" applyAlignment="1">
      <alignment horizontal="center" vertical="center"/>
    </xf>
    <xf numFmtId="0" fontId="3" fillId="5" borderId="30" xfId="0" applyFont="1" applyFill="1" applyBorder="1" applyAlignment="1">
      <alignment horizontal="center" vertical="center"/>
    </xf>
    <xf numFmtId="0" fontId="3" fillId="5" borderId="31" xfId="0" applyFont="1" applyFill="1" applyBorder="1" applyAlignment="1">
      <alignment horizontal="center" vertical="center"/>
    </xf>
    <xf numFmtId="0" fontId="3" fillId="5" borderId="33" xfId="0" applyFont="1" applyFill="1" applyBorder="1" applyAlignment="1">
      <alignment horizontal="center" vertical="center"/>
    </xf>
    <xf numFmtId="0" fontId="3" fillId="5" borderId="30" xfId="0" applyFont="1" applyFill="1" applyBorder="1" applyAlignment="1">
      <alignment horizontal="center"/>
    </xf>
    <xf numFmtId="0" fontId="3" fillId="5" borderId="31" xfId="0" applyFont="1" applyFill="1" applyBorder="1" applyAlignment="1">
      <alignment horizontal="center"/>
    </xf>
    <xf numFmtId="0" fontId="3" fillId="8" borderId="30" xfId="0" applyFont="1" applyFill="1" applyBorder="1" applyAlignment="1">
      <alignment horizontal="center" wrapText="1"/>
    </xf>
    <xf numFmtId="0" fontId="3" fillId="8" borderId="31" xfId="0" applyFont="1" applyFill="1" applyBorder="1" applyAlignment="1">
      <alignment horizontal="center" wrapText="1"/>
    </xf>
    <xf numFmtId="0" fontId="3" fillId="8" borderId="32" xfId="0" applyFont="1" applyFill="1" applyBorder="1" applyAlignment="1">
      <alignment horizontal="center" wrapText="1"/>
    </xf>
    <xf numFmtId="0" fontId="3" fillId="8" borderId="30" xfId="0" applyFont="1" applyFill="1" applyBorder="1" applyAlignment="1">
      <alignment horizontal="center"/>
    </xf>
    <xf numFmtId="0" fontId="3" fillId="8" borderId="31" xfId="0" applyFont="1" applyFill="1" applyBorder="1" applyAlignment="1">
      <alignment horizontal="center"/>
    </xf>
    <xf numFmtId="0" fontId="3" fillId="8" borderId="32" xfId="0" applyFont="1" applyFill="1" applyBorder="1" applyAlignment="1">
      <alignment horizontal="center"/>
    </xf>
    <xf numFmtId="0" fontId="3" fillId="8" borderId="30" xfId="0" applyFont="1" applyFill="1" applyBorder="1" applyAlignment="1">
      <alignment horizontal="center" vertical="center"/>
    </xf>
    <xf numFmtId="0" fontId="3" fillId="8" borderId="31" xfId="0" applyFont="1" applyFill="1" applyBorder="1" applyAlignment="1">
      <alignment horizontal="center" vertical="center"/>
    </xf>
    <xf numFmtId="0" fontId="3" fillId="8" borderId="32" xfId="0" applyFont="1" applyFill="1" applyBorder="1" applyAlignment="1">
      <alignment horizontal="center" vertical="center"/>
    </xf>
    <xf numFmtId="0" fontId="3" fillId="7" borderId="30" xfId="0" applyFont="1" applyFill="1" applyBorder="1" applyAlignment="1">
      <alignment horizontal="center" wrapText="1"/>
    </xf>
    <xf numFmtId="0" fontId="3" fillId="7" borderId="31" xfId="0" applyFont="1" applyFill="1" applyBorder="1" applyAlignment="1">
      <alignment horizontal="center" wrapText="1"/>
    </xf>
    <xf numFmtId="0" fontId="3" fillId="7" borderId="32" xfId="0" applyFont="1" applyFill="1" applyBorder="1" applyAlignment="1">
      <alignment horizontal="center" wrapText="1"/>
    </xf>
    <xf numFmtId="0" fontId="3" fillId="7" borderId="30" xfId="0" applyFont="1" applyFill="1" applyBorder="1" applyAlignment="1">
      <alignment horizontal="center"/>
    </xf>
    <xf numFmtId="0" fontId="3" fillId="7" borderId="31" xfId="0" applyFont="1" applyFill="1" applyBorder="1" applyAlignment="1">
      <alignment horizontal="center"/>
    </xf>
    <xf numFmtId="0" fontId="3" fillId="7" borderId="32" xfId="0" applyFont="1" applyFill="1" applyBorder="1" applyAlignment="1">
      <alignment horizontal="center"/>
    </xf>
    <xf numFmtId="49" fontId="3" fillId="0" borderId="36" xfId="0" applyNumberFormat="1" applyFont="1" applyFill="1" applyBorder="1" applyAlignment="1"/>
    <xf numFmtId="49" fontId="3" fillId="0" borderId="0" xfId="0" applyNumberFormat="1" applyFont="1" applyFill="1" applyBorder="1" applyAlignment="1"/>
    <xf numFmtId="0" fontId="3" fillId="3" borderId="4" xfId="0" applyFont="1" applyFill="1" applyBorder="1" applyAlignment="1">
      <alignment horizontal="center" vertical="center" wrapText="1"/>
    </xf>
    <xf numFmtId="0" fontId="3" fillId="4" borderId="4" xfId="0" applyFont="1" applyFill="1" applyBorder="1" applyAlignment="1">
      <alignment horizontal="center"/>
    </xf>
    <xf numFmtId="49" fontId="1" fillId="0" borderId="21" xfId="0" applyNumberFormat="1" applyFont="1" applyBorder="1" applyAlignment="1">
      <alignment horizontal="left" vertical="justify"/>
    </xf>
    <xf numFmtId="0" fontId="3" fillId="3" borderId="4" xfId="0" applyFont="1" applyFill="1" applyBorder="1" applyAlignment="1">
      <alignment horizontal="center"/>
    </xf>
    <xf numFmtId="49" fontId="1" fillId="0" borderId="12" xfId="1" applyNumberFormat="1" applyFont="1" applyBorder="1" applyAlignment="1">
      <alignment horizontal="justify" vertical="justify"/>
    </xf>
    <xf numFmtId="49" fontId="1" fillId="0" borderId="13" xfId="1" applyNumberFormat="1" applyFont="1" applyBorder="1" applyAlignment="1">
      <alignment horizontal="justify" vertical="justify"/>
    </xf>
    <xf numFmtId="49" fontId="1" fillId="0" borderId="15" xfId="1" applyNumberFormat="1" applyFont="1" applyBorder="1" applyAlignment="1">
      <alignment horizontal="justify" vertical="justify"/>
    </xf>
    <xf numFmtId="49" fontId="1" fillId="0" borderId="16" xfId="1" applyNumberFormat="1" applyFont="1" applyBorder="1" applyAlignment="1">
      <alignment horizontal="justify" vertical="justify"/>
    </xf>
    <xf numFmtId="0" fontId="2" fillId="2" borderId="0" xfId="0" applyFont="1" applyFill="1" applyAlignment="1">
      <alignment horizontal="center"/>
    </xf>
    <xf numFmtId="0" fontId="3" fillId="0" borderId="0" xfId="0" applyFont="1" applyAlignment="1">
      <alignment horizontal="right"/>
    </xf>
    <xf numFmtId="49" fontId="1" fillId="0" borderId="57" xfId="0" applyNumberFormat="1" applyFont="1" applyBorder="1" applyAlignment="1">
      <alignment horizontal="center" vertical="center"/>
    </xf>
    <xf numFmtId="49" fontId="1" fillId="0" borderId="58" xfId="0" applyNumberFormat="1" applyFont="1" applyBorder="1" applyAlignment="1">
      <alignment horizontal="center" vertical="center"/>
    </xf>
    <xf numFmtId="49" fontId="1" fillId="0" borderId="59"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56" xfId="0" applyNumberFormat="1" applyFont="1" applyBorder="1" applyAlignment="1">
      <alignment horizontal="center" vertical="center"/>
    </xf>
    <xf numFmtId="49" fontId="3" fillId="0" borderId="6" xfId="0" applyNumberFormat="1" applyFont="1" applyBorder="1" applyAlignment="1">
      <alignment horizontal="center" vertical="justify"/>
    </xf>
    <xf numFmtId="49" fontId="3" fillId="0" borderId="7" xfId="0" applyNumberFormat="1" applyFont="1" applyBorder="1" applyAlignment="1">
      <alignment horizontal="center" vertical="justify"/>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0" borderId="0" xfId="0" applyFont="1" applyBorder="1" applyAlignment="1">
      <alignment horizontal="justify" vertical="top"/>
    </xf>
    <xf numFmtId="0" fontId="3" fillId="15" borderId="30" xfId="0" applyFont="1" applyFill="1" applyBorder="1" applyAlignment="1">
      <alignment horizontal="center" vertical="center"/>
    </xf>
    <xf numFmtId="0" fontId="3" fillId="14" borderId="33" xfId="0" applyFont="1" applyFill="1" applyBorder="1" applyAlignment="1">
      <alignment horizontal="justify" vertical="justify"/>
    </xf>
    <xf numFmtId="0" fontId="3" fillId="14" borderId="37" xfId="0" applyFont="1" applyFill="1" applyBorder="1" applyAlignment="1">
      <alignment horizontal="justify" vertical="justify"/>
    </xf>
    <xf numFmtId="3" fontId="1" fillId="10" borderId="47" xfId="0" applyNumberFormat="1" applyFont="1" applyFill="1" applyBorder="1" applyAlignment="1">
      <alignment horizontal="center"/>
    </xf>
    <xf numFmtId="3" fontId="1" fillId="10" borderId="48" xfId="0" applyNumberFormat="1" applyFont="1" applyFill="1" applyBorder="1" applyAlignment="1">
      <alignment horizontal="center"/>
    </xf>
    <xf numFmtId="3" fontId="1" fillId="10" borderId="49" xfId="0" applyNumberFormat="1" applyFont="1" applyFill="1" applyBorder="1" applyAlignment="1">
      <alignment horizontal="center"/>
    </xf>
    <xf numFmtId="3" fontId="1" fillId="0" borderId="43" xfId="0" applyNumberFormat="1" applyFont="1" applyBorder="1" applyAlignment="1">
      <alignment horizontal="center"/>
    </xf>
    <xf numFmtId="3" fontId="1" fillId="0" borderId="44" xfId="0" applyNumberFormat="1" applyFont="1" applyBorder="1" applyAlignment="1">
      <alignment horizontal="center"/>
    </xf>
    <xf numFmtId="3" fontId="1" fillId="0" borderId="23" xfId="0" applyNumberFormat="1" applyFont="1" applyBorder="1" applyAlignment="1">
      <alignment horizontal="center"/>
    </xf>
    <xf numFmtId="3" fontId="1" fillId="0" borderId="24" xfId="0" applyNumberFormat="1" applyFont="1" applyBorder="1" applyAlignment="1">
      <alignment horizontal="center"/>
    </xf>
    <xf numFmtId="0" fontId="3" fillId="12" borderId="31" xfId="0" applyFont="1" applyFill="1" applyBorder="1" applyAlignment="1">
      <alignment horizontal="center" vertical="center"/>
    </xf>
    <xf numFmtId="0" fontId="1" fillId="9" borderId="39" xfId="0" applyFont="1" applyFill="1" applyBorder="1" applyAlignment="1">
      <alignment horizontal="center" vertical="center" wrapText="1"/>
    </xf>
    <xf numFmtId="49" fontId="1" fillId="0" borderId="15" xfId="0" applyNumberFormat="1" applyFont="1" applyBorder="1" applyAlignment="1">
      <alignment horizontal="justify" vertical="justify"/>
    </xf>
    <xf numFmtId="49" fontId="1" fillId="0" borderId="16" xfId="0" applyNumberFormat="1" applyFont="1" applyBorder="1" applyAlignment="1">
      <alignment horizontal="justify" vertical="justify"/>
    </xf>
    <xf numFmtId="49" fontId="1" fillId="0" borderId="18" xfId="0" applyNumberFormat="1" applyFont="1" applyBorder="1" applyAlignment="1">
      <alignment horizontal="justify" vertical="justify"/>
    </xf>
    <xf numFmtId="49" fontId="1" fillId="0" borderId="19" xfId="0" applyNumberFormat="1" applyFont="1" applyBorder="1" applyAlignment="1">
      <alignment horizontal="justify" vertical="justify"/>
    </xf>
    <xf numFmtId="49" fontId="1" fillId="0" borderId="12" xfId="0" applyNumberFormat="1" applyFont="1" applyBorder="1" applyAlignment="1">
      <alignment horizontal="justify" vertical="justify"/>
    </xf>
    <xf numFmtId="49" fontId="1" fillId="0" borderId="13" xfId="0" applyNumberFormat="1" applyFont="1" applyBorder="1" applyAlignment="1">
      <alignment horizontal="justify" vertical="justify"/>
    </xf>
    <xf numFmtId="0" fontId="3" fillId="4" borderId="4" xfId="0" applyFont="1" applyFill="1" applyBorder="1" applyAlignment="1">
      <alignment horizontal="center" vertical="center" wrapText="1"/>
    </xf>
    <xf numFmtId="3" fontId="1" fillId="10" borderId="47" xfId="0" applyNumberFormat="1" applyFont="1" applyFill="1" applyBorder="1" applyAlignment="1">
      <alignment horizontal="center" vertical="center"/>
    </xf>
    <xf numFmtId="3" fontId="1" fillId="10" borderId="48" xfId="0" applyNumberFormat="1" applyFont="1" applyFill="1" applyBorder="1" applyAlignment="1">
      <alignment horizontal="center" vertical="center"/>
    </xf>
    <xf numFmtId="3" fontId="1" fillId="0" borderId="43" xfId="0" applyNumberFormat="1" applyFont="1" applyBorder="1" applyAlignment="1">
      <alignment horizontal="center" vertical="center"/>
    </xf>
    <xf numFmtId="3" fontId="1" fillId="0" borderId="44" xfId="0" applyNumberFormat="1" applyFont="1" applyBorder="1" applyAlignment="1">
      <alignment horizontal="center" vertical="center"/>
    </xf>
    <xf numFmtId="49" fontId="1" fillId="0" borderId="67" xfId="0" applyNumberFormat="1" applyFont="1" applyBorder="1" applyAlignment="1">
      <alignment horizontal="justify" vertical="justify"/>
    </xf>
    <xf numFmtId="49" fontId="1" fillId="0" borderId="65" xfId="0" applyNumberFormat="1" applyFont="1" applyBorder="1" applyAlignment="1">
      <alignment horizontal="justify" vertical="justify"/>
    </xf>
    <xf numFmtId="49" fontId="1" fillId="0" borderId="66" xfId="0" applyNumberFormat="1" applyFont="1" applyBorder="1" applyAlignment="1">
      <alignment horizontal="justify" vertical="justify"/>
    </xf>
    <xf numFmtId="49" fontId="1" fillId="0" borderId="68" xfId="0" applyNumberFormat="1" applyFont="1" applyBorder="1" applyAlignment="1">
      <alignment horizontal="justify" vertical="justify"/>
    </xf>
    <xf numFmtId="49" fontId="1" fillId="0" borderId="69" xfId="0" applyNumberFormat="1" applyFont="1" applyBorder="1" applyAlignment="1">
      <alignment horizontal="justify" vertical="justify"/>
    </xf>
    <xf numFmtId="49" fontId="1" fillId="0" borderId="70" xfId="0" applyNumberFormat="1" applyFont="1" applyBorder="1" applyAlignment="1">
      <alignment horizontal="justify" vertical="justify"/>
    </xf>
    <xf numFmtId="49" fontId="1" fillId="0" borderId="61" xfId="1" applyNumberFormat="1" applyFont="1" applyBorder="1" applyAlignment="1">
      <alignment horizontal="left" vertical="justify"/>
    </xf>
    <xf numFmtId="49" fontId="1" fillId="0" borderId="62" xfId="1" applyNumberFormat="1" applyFont="1" applyBorder="1" applyAlignment="1">
      <alignment horizontal="left" vertical="justify"/>
    </xf>
    <xf numFmtId="49" fontId="1" fillId="0" borderId="63" xfId="1" applyNumberFormat="1" applyFont="1" applyBorder="1" applyAlignment="1">
      <alignment horizontal="left" vertical="justify"/>
    </xf>
    <xf numFmtId="49" fontId="1" fillId="0" borderId="64" xfId="1" applyNumberFormat="1" applyFont="1" applyBorder="1" applyAlignment="1">
      <alignment horizontal="left" vertical="justify"/>
    </xf>
    <xf numFmtId="49" fontId="1" fillId="0" borderId="65" xfId="1" applyNumberFormat="1" applyFont="1" applyBorder="1" applyAlignment="1">
      <alignment horizontal="left" vertical="justify"/>
    </xf>
    <xf numFmtId="49" fontId="1" fillId="0" borderId="66" xfId="1" applyNumberFormat="1" applyFont="1" applyBorder="1" applyAlignment="1">
      <alignment horizontal="left" vertical="justify"/>
    </xf>
    <xf numFmtId="0" fontId="0" fillId="0" borderId="65" xfId="0" applyBorder="1" applyAlignment="1">
      <alignment horizontal="left" vertical="justify"/>
    </xf>
    <xf numFmtId="0" fontId="0" fillId="0" borderId="66" xfId="0" applyBorder="1" applyAlignment="1">
      <alignment horizontal="left" vertical="justify"/>
    </xf>
    <xf numFmtId="49" fontId="1" fillId="0" borderId="67" xfId="1" applyNumberFormat="1" applyFont="1" applyBorder="1" applyAlignment="1">
      <alignment horizontal="left" vertical="justify"/>
    </xf>
  </cellXfs>
  <cellStyles count="3">
    <cellStyle name="Normal" xfId="0" builtinId="0"/>
    <cellStyle name="Normal 2" xfId="1"/>
    <cellStyle name="Normal 2 2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154782</xdr:colOff>
      <xdr:row>156</xdr:row>
      <xdr:rowOff>250032</xdr:rowOff>
    </xdr:from>
    <xdr:to>
      <xdr:col>23</xdr:col>
      <xdr:colOff>133350</xdr:colOff>
      <xdr:row>156</xdr:row>
      <xdr:rowOff>250032</xdr:rowOff>
    </xdr:to>
    <xdr:sp macro="" textlink="">
      <xdr:nvSpPr>
        <xdr:cNvPr id="2" name="Text Box 22"/>
        <xdr:cNvSpPr txBox="1">
          <a:spLocks noChangeArrowheads="1"/>
        </xdr:cNvSpPr>
      </xdr:nvSpPr>
      <xdr:spPr bwMode="auto">
        <a:xfrm>
          <a:off x="19547682" y="27443907"/>
          <a:ext cx="2455068"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160</xdr:row>
      <xdr:rowOff>0</xdr:rowOff>
    </xdr:from>
    <xdr:to>
      <xdr:col>11</xdr:col>
      <xdr:colOff>133350</xdr:colOff>
      <xdr:row>160</xdr:row>
      <xdr:rowOff>0</xdr:rowOff>
    </xdr:to>
    <xdr:sp macro="" textlink="">
      <xdr:nvSpPr>
        <xdr:cNvPr id="3" name="Text Box 31"/>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160</xdr:row>
      <xdr:rowOff>0</xdr:rowOff>
    </xdr:from>
    <xdr:to>
      <xdr:col>11</xdr:col>
      <xdr:colOff>133350</xdr:colOff>
      <xdr:row>160</xdr:row>
      <xdr:rowOff>0</xdr:rowOff>
    </xdr:to>
    <xdr:sp macro="" textlink="">
      <xdr:nvSpPr>
        <xdr:cNvPr id="4" name="Text Box 32"/>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160</xdr:row>
      <xdr:rowOff>0</xdr:rowOff>
    </xdr:from>
    <xdr:to>
      <xdr:col>11</xdr:col>
      <xdr:colOff>133350</xdr:colOff>
      <xdr:row>160</xdr:row>
      <xdr:rowOff>0</xdr:rowOff>
    </xdr:to>
    <xdr:sp macro="" textlink="">
      <xdr:nvSpPr>
        <xdr:cNvPr id="5" name="Text Box 33"/>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160</xdr:row>
      <xdr:rowOff>0</xdr:rowOff>
    </xdr:from>
    <xdr:to>
      <xdr:col>11</xdr:col>
      <xdr:colOff>133350</xdr:colOff>
      <xdr:row>160</xdr:row>
      <xdr:rowOff>0</xdr:rowOff>
    </xdr:to>
    <xdr:sp macro="" textlink="">
      <xdr:nvSpPr>
        <xdr:cNvPr id="6" name="Text Box 34"/>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160</xdr:row>
      <xdr:rowOff>0</xdr:rowOff>
    </xdr:from>
    <xdr:to>
      <xdr:col>11</xdr:col>
      <xdr:colOff>133350</xdr:colOff>
      <xdr:row>160</xdr:row>
      <xdr:rowOff>0</xdr:rowOff>
    </xdr:to>
    <xdr:sp macro="" textlink="">
      <xdr:nvSpPr>
        <xdr:cNvPr id="7" name="Text Box 35"/>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160</xdr:row>
      <xdr:rowOff>0</xdr:rowOff>
    </xdr:from>
    <xdr:to>
      <xdr:col>11</xdr:col>
      <xdr:colOff>133350</xdr:colOff>
      <xdr:row>160</xdr:row>
      <xdr:rowOff>0</xdr:rowOff>
    </xdr:to>
    <xdr:sp macro="" textlink="">
      <xdr:nvSpPr>
        <xdr:cNvPr id="8" name="Text Box 36"/>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160</xdr:row>
      <xdr:rowOff>0</xdr:rowOff>
    </xdr:from>
    <xdr:to>
      <xdr:col>11</xdr:col>
      <xdr:colOff>133350</xdr:colOff>
      <xdr:row>160</xdr:row>
      <xdr:rowOff>0</xdr:rowOff>
    </xdr:to>
    <xdr:sp macro="" textlink="">
      <xdr:nvSpPr>
        <xdr:cNvPr id="9" name="Text Box 37"/>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160</xdr:row>
      <xdr:rowOff>0</xdr:rowOff>
    </xdr:from>
    <xdr:to>
      <xdr:col>11</xdr:col>
      <xdr:colOff>133350</xdr:colOff>
      <xdr:row>160</xdr:row>
      <xdr:rowOff>0</xdr:rowOff>
    </xdr:to>
    <xdr:sp macro="" textlink="">
      <xdr:nvSpPr>
        <xdr:cNvPr id="10" name="Text Box 38"/>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160</xdr:row>
      <xdr:rowOff>0</xdr:rowOff>
    </xdr:from>
    <xdr:to>
      <xdr:col>11</xdr:col>
      <xdr:colOff>133350</xdr:colOff>
      <xdr:row>160</xdr:row>
      <xdr:rowOff>0</xdr:rowOff>
    </xdr:to>
    <xdr:sp macro="" textlink="">
      <xdr:nvSpPr>
        <xdr:cNvPr id="11" name="Text Box 39"/>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99</xdr:row>
      <xdr:rowOff>0</xdr:rowOff>
    </xdr:from>
    <xdr:to>
      <xdr:col>11</xdr:col>
      <xdr:colOff>0</xdr:colOff>
      <xdr:row>99</xdr:row>
      <xdr:rowOff>0</xdr:rowOff>
    </xdr:to>
    <xdr:sp macro="" textlink="">
      <xdr:nvSpPr>
        <xdr:cNvPr id="12" name="Text Box 88"/>
        <xdr:cNvSpPr txBox="1">
          <a:spLocks noChangeArrowheads="1"/>
        </xdr:cNvSpPr>
      </xdr:nvSpPr>
      <xdr:spPr bwMode="auto">
        <a:xfrm>
          <a:off x="9420225" y="1510665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99</xdr:row>
      <xdr:rowOff>0</xdr:rowOff>
    </xdr:from>
    <xdr:to>
      <xdr:col>11</xdr:col>
      <xdr:colOff>0</xdr:colOff>
      <xdr:row>99</xdr:row>
      <xdr:rowOff>0</xdr:rowOff>
    </xdr:to>
    <xdr:sp macro="" textlink="">
      <xdr:nvSpPr>
        <xdr:cNvPr id="13" name="Text Box 89"/>
        <xdr:cNvSpPr txBox="1">
          <a:spLocks noChangeArrowheads="1"/>
        </xdr:cNvSpPr>
      </xdr:nvSpPr>
      <xdr:spPr bwMode="auto">
        <a:xfrm>
          <a:off x="9420225" y="1510665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99</xdr:row>
      <xdr:rowOff>0</xdr:rowOff>
    </xdr:from>
    <xdr:to>
      <xdr:col>11</xdr:col>
      <xdr:colOff>0</xdr:colOff>
      <xdr:row>99</xdr:row>
      <xdr:rowOff>0</xdr:rowOff>
    </xdr:to>
    <xdr:sp macro="" textlink="">
      <xdr:nvSpPr>
        <xdr:cNvPr id="14" name="Text Box 90"/>
        <xdr:cNvSpPr txBox="1">
          <a:spLocks noChangeArrowheads="1"/>
        </xdr:cNvSpPr>
      </xdr:nvSpPr>
      <xdr:spPr bwMode="auto">
        <a:xfrm>
          <a:off x="9420225" y="1510665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105</xdr:row>
      <xdr:rowOff>0</xdr:rowOff>
    </xdr:from>
    <xdr:to>
      <xdr:col>5</xdr:col>
      <xdr:colOff>0</xdr:colOff>
      <xdr:row>105</xdr:row>
      <xdr:rowOff>0</xdr:rowOff>
    </xdr:to>
    <xdr:sp macro="" textlink="">
      <xdr:nvSpPr>
        <xdr:cNvPr id="15" name="Text Box 85"/>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105</xdr:row>
      <xdr:rowOff>0</xdr:rowOff>
    </xdr:from>
    <xdr:to>
      <xdr:col>5</xdr:col>
      <xdr:colOff>0</xdr:colOff>
      <xdr:row>105</xdr:row>
      <xdr:rowOff>0</xdr:rowOff>
    </xdr:to>
    <xdr:sp macro="" textlink="">
      <xdr:nvSpPr>
        <xdr:cNvPr id="16" name="Text Box 86"/>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105</xdr:row>
      <xdr:rowOff>0</xdr:rowOff>
    </xdr:from>
    <xdr:to>
      <xdr:col>5</xdr:col>
      <xdr:colOff>0</xdr:colOff>
      <xdr:row>105</xdr:row>
      <xdr:rowOff>0</xdr:rowOff>
    </xdr:to>
    <xdr:sp macro="" textlink="">
      <xdr:nvSpPr>
        <xdr:cNvPr id="17" name="Text Box 87"/>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105</xdr:row>
      <xdr:rowOff>0</xdr:rowOff>
    </xdr:from>
    <xdr:to>
      <xdr:col>5</xdr:col>
      <xdr:colOff>0</xdr:colOff>
      <xdr:row>105</xdr:row>
      <xdr:rowOff>0</xdr:rowOff>
    </xdr:to>
    <xdr:sp macro="" textlink="">
      <xdr:nvSpPr>
        <xdr:cNvPr id="18" name="Text Box 88"/>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105</xdr:row>
      <xdr:rowOff>0</xdr:rowOff>
    </xdr:from>
    <xdr:to>
      <xdr:col>5</xdr:col>
      <xdr:colOff>0</xdr:colOff>
      <xdr:row>105</xdr:row>
      <xdr:rowOff>0</xdr:rowOff>
    </xdr:to>
    <xdr:sp macro="" textlink="">
      <xdr:nvSpPr>
        <xdr:cNvPr id="19" name="Text Box 89"/>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105</xdr:row>
      <xdr:rowOff>0</xdr:rowOff>
    </xdr:from>
    <xdr:to>
      <xdr:col>5</xdr:col>
      <xdr:colOff>0</xdr:colOff>
      <xdr:row>105</xdr:row>
      <xdr:rowOff>0</xdr:rowOff>
    </xdr:to>
    <xdr:sp macro="" textlink="">
      <xdr:nvSpPr>
        <xdr:cNvPr id="20" name="Text Box 90"/>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105</xdr:row>
      <xdr:rowOff>0</xdr:rowOff>
    </xdr:from>
    <xdr:to>
      <xdr:col>5</xdr:col>
      <xdr:colOff>0</xdr:colOff>
      <xdr:row>105</xdr:row>
      <xdr:rowOff>0</xdr:rowOff>
    </xdr:to>
    <xdr:sp macro="" textlink="">
      <xdr:nvSpPr>
        <xdr:cNvPr id="21" name="Text Box 91"/>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105</xdr:row>
      <xdr:rowOff>0</xdr:rowOff>
    </xdr:from>
    <xdr:to>
      <xdr:col>5</xdr:col>
      <xdr:colOff>0</xdr:colOff>
      <xdr:row>105</xdr:row>
      <xdr:rowOff>0</xdr:rowOff>
    </xdr:to>
    <xdr:sp macro="" textlink="">
      <xdr:nvSpPr>
        <xdr:cNvPr id="22" name="Text Box 92"/>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105</xdr:row>
      <xdr:rowOff>0</xdr:rowOff>
    </xdr:from>
    <xdr:to>
      <xdr:col>5</xdr:col>
      <xdr:colOff>0</xdr:colOff>
      <xdr:row>105</xdr:row>
      <xdr:rowOff>0</xdr:rowOff>
    </xdr:to>
    <xdr:sp macro="" textlink="">
      <xdr:nvSpPr>
        <xdr:cNvPr id="23" name="Text Box 93"/>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20</xdr:col>
      <xdr:colOff>154782</xdr:colOff>
      <xdr:row>156</xdr:row>
      <xdr:rowOff>250032</xdr:rowOff>
    </xdr:from>
    <xdr:to>
      <xdr:col>23</xdr:col>
      <xdr:colOff>133350</xdr:colOff>
      <xdr:row>156</xdr:row>
      <xdr:rowOff>250032</xdr:rowOff>
    </xdr:to>
    <xdr:sp macro="" textlink="">
      <xdr:nvSpPr>
        <xdr:cNvPr id="24" name="Text Box 22"/>
        <xdr:cNvSpPr txBox="1">
          <a:spLocks noChangeArrowheads="1"/>
        </xdr:cNvSpPr>
      </xdr:nvSpPr>
      <xdr:spPr bwMode="auto">
        <a:xfrm>
          <a:off x="19719132" y="27443907"/>
          <a:ext cx="2455068"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160</xdr:row>
      <xdr:rowOff>0</xdr:rowOff>
    </xdr:from>
    <xdr:to>
      <xdr:col>11</xdr:col>
      <xdr:colOff>133350</xdr:colOff>
      <xdr:row>160</xdr:row>
      <xdr:rowOff>0</xdr:rowOff>
    </xdr:to>
    <xdr:sp macro="" textlink="">
      <xdr:nvSpPr>
        <xdr:cNvPr id="25" name="Text Box 31"/>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160</xdr:row>
      <xdr:rowOff>0</xdr:rowOff>
    </xdr:from>
    <xdr:to>
      <xdr:col>11</xdr:col>
      <xdr:colOff>133350</xdr:colOff>
      <xdr:row>160</xdr:row>
      <xdr:rowOff>0</xdr:rowOff>
    </xdr:to>
    <xdr:sp macro="" textlink="">
      <xdr:nvSpPr>
        <xdr:cNvPr id="26" name="Text Box 32"/>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160</xdr:row>
      <xdr:rowOff>0</xdr:rowOff>
    </xdr:from>
    <xdr:to>
      <xdr:col>11</xdr:col>
      <xdr:colOff>133350</xdr:colOff>
      <xdr:row>160</xdr:row>
      <xdr:rowOff>0</xdr:rowOff>
    </xdr:to>
    <xdr:sp macro="" textlink="">
      <xdr:nvSpPr>
        <xdr:cNvPr id="27" name="Text Box 33"/>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160</xdr:row>
      <xdr:rowOff>0</xdr:rowOff>
    </xdr:from>
    <xdr:to>
      <xdr:col>11</xdr:col>
      <xdr:colOff>133350</xdr:colOff>
      <xdr:row>160</xdr:row>
      <xdr:rowOff>0</xdr:rowOff>
    </xdr:to>
    <xdr:sp macro="" textlink="">
      <xdr:nvSpPr>
        <xdr:cNvPr id="28" name="Text Box 34"/>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160</xdr:row>
      <xdr:rowOff>0</xdr:rowOff>
    </xdr:from>
    <xdr:to>
      <xdr:col>11</xdr:col>
      <xdr:colOff>133350</xdr:colOff>
      <xdr:row>160</xdr:row>
      <xdr:rowOff>0</xdr:rowOff>
    </xdr:to>
    <xdr:sp macro="" textlink="">
      <xdr:nvSpPr>
        <xdr:cNvPr id="29" name="Text Box 35"/>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160</xdr:row>
      <xdr:rowOff>0</xdr:rowOff>
    </xdr:from>
    <xdr:to>
      <xdr:col>11</xdr:col>
      <xdr:colOff>133350</xdr:colOff>
      <xdr:row>160</xdr:row>
      <xdr:rowOff>0</xdr:rowOff>
    </xdr:to>
    <xdr:sp macro="" textlink="">
      <xdr:nvSpPr>
        <xdr:cNvPr id="30" name="Text Box 36"/>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160</xdr:row>
      <xdr:rowOff>0</xdr:rowOff>
    </xdr:from>
    <xdr:to>
      <xdr:col>11</xdr:col>
      <xdr:colOff>133350</xdr:colOff>
      <xdr:row>160</xdr:row>
      <xdr:rowOff>0</xdr:rowOff>
    </xdr:to>
    <xdr:sp macro="" textlink="">
      <xdr:nvSpPr>
        <xdr:cNvPr id="31" name="Text Box 37"/>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160</xdr:row>
      <xdr:rowOff>0</xdr:rowOff>
    </xdr:from>
    <xdr:to>
      <xdr:col>11</xdr:col>
      <xdr:colOff>133350</xdr:colOff>
      <xdr:row>160</xdr:row>
      <xdr:rowOff>0</xdr:rowOff>
    </xdr:to>
    <xdr:sp macro="" textlink="">
      <xdr:nvSpPr>
        <xdr:cNvPr id="32" name="Text Box 38"/>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160</xdr:row>
      <xdr:rowOff>0</xdr:rowOff>
    </xdr:from>
    <xdr:to>
      <xdr:col>11</xdr:col>
      <xdr:colOff>133350</xdr:colOff>
      <xdr:row>160</xdr:row>
      <xdr:rowOff>0</xdr:rowOff>
    </xdr:to>
    <xdr:sp macro="" textlink="">
      <xdr:nvSpPr>
        <xdr:cNvPr id="33" name="Text Box 39"/>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99</xdr:row>
      <xdr:rowOff>0</xdr:rowOff>
    </xdr:from>
    <xdr:to>
      <xdr:col>11</xdr:col>
      <xdr:colOff>0</xdr:colOff>
      <xdr:row>99</xdr:row>
      <xdr:rowOff>0</xdr:rowOff>
    </xdr:to>
    <xdr:sp macro="" textlink="">
      <xdr:nvSpPr>
        <xdr:cNvPr id="34" name="Text Box 88"/>
        <xdr:cNvSpPr txBox="1">
          <a:spLocks noChangeArrowheads="1"/>
        </xdr:cNvSpPr>
      </xdr:nvSpPr>
      <xdr:spPr bwMode="auto">
        <a:xfrm>
          <a:off x="9420225" y="1510665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99</xdr:row>
      <xdr:rowOff>0</xdr:rowOff>
    </xdr:from>
    <xdr:to>
      <xdr:col>11</xdr:col>
      <xdr:colOff>0</xdr:colOff>
      <xdr:row>99</xdr:row>
      <xdr:rowOff>0</xdr:rowOff>
    </xdr:to>
    <xdr:sp macro="" textlink="">
      <xdr:nvSpPr>
        <xdr:cNvPr id="35" name="Text Box 89"/>
        <xdr:cNvSpPr txBox="1">
          <a:spLocks noChangeArrowheads="1"/>
        </xdr:cNvSpPr>
      </xdr:nvSpPr>
      <xdr:spPr bwMode="auto">
        <a:xfrm>
          <a:off x="9420225" y="1510665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500496</xdr:colOff>
      <xdr:row>94</xdr:row>
      <xdr:rowOff>51954</xdr:rowOff>
    </xdr:from>
    <xdr:to>
      <xdr:col>10</xdr:col>
      <xdr:colOff>0</xdr:colOff>
      <xdr:row>94</xdr:row>
      <xdr:rowOff>51954</xdr:rowOff>
    </xdr:to>
    <xdr:sp macro="" textlink="">
      <xdr:nvSpPr>
        <xdr:cNvPr id="36" name="Text Box 90"/>
        <xdr:cNvSpPr txBox="1">
          <a:spLocks noChangeArrowheads="1"/>
        </xdr:cNvSpPr>
      </xdr:nvSpPr>
      <xdr:spPr bwMode="auto">
        <a:xfrm>
          <a:off x="8640041" y="21067568"/>
          <a:ext cx="2391641"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105</xdr:row>
      <xdr:rowOff>0</xdr:rowOff>
    </xdr:from>
    <xdr:to>
      <xdr:col>5</xdr:col>
      <xdr:colOff>0</xdr:colOff>
      <xdr:row>105</xdr:row>
      <xdr:rowOff>0</xdr:rowOff>
    </xdr:to>
    <xdr:sp macro="" textlink="">
      <xdr:nvSpPr>
        <xdr:cNvPr id="37" name="Text Box 85"/>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105</xdr:row>
      <xdr:rowOff>0</xdr:rowOff>
    </xdr:from>
    <xdr:to>
      <xdr:col>5</xdr:col>
      <xdr:colOff>0</xdr:colOff>
      <xdr:row>105</xdr:row>
      <xdr:rowOff>0</xdr:rowOff>
    </xdr:to>
    <xdr:sp macro="" textlink="">
      <xdr:nvSpPr>
        <xdr:cNvPr id="38" name="Text Box 86"/>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105</xdr:row>
      <xdr:rowOff>0</xdr:rowOff>
    </xdr:from>
    <xdr:to>
      <xdr:col>5</xdr:col>
      <xdr:colOff>0</xdr:colOff>
      <xdr:row>105</xdr:row>
      <xdr:rowOff>0</xdr:rowOff>
    </xdr:to>
    <xdr:sp macro="" textlink="">
      <xdr:nvSpPr>
        <xdr:cNvPr id="39" name="Text Box 87"/>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105</xdr:row>
      <xdr:rowOff>0</xdr:rowOff>
    </xdr:from>
    <xdr:to>
      <xdr:col>5</xdr:col>
      <xdr:colOff>0</xdr:colOff>
      <xdr:row>105</xdr:row>
      <xdr:rowOff>0</xdr:rowOff>
    </xdr:to>
    <xdr:sp macro="" textlink="">
      <xdr:nvSpPr>
        <xdr:cNvPr id="40" name="Text Box 88"/>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105</xdr:row>
      <xdr:rowOff>0</xdr:rowOff>
    </xdr:from>
    <xdr:to>
      <xdr:col>5</xdr:col>
      <xdr:colOff>0</xdr:colOff>
      <xdr:row>105</xdr:row>
      <xdr:rowOff>0</xdr:rowOff>
    </xdr:to>
    <xdr:sp macro="" textlink="">
      <xdr:nvSpPr>
        <xdr:cNvPr id="41" name="Text Box 89"/>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105</xdr:row>
      <xdr:rowOff>0</xdr:rowOff>
    </xdr:from>
    <xdr:to>
      <xdr:col>5</xdr:col>
      <xdr:colOff>0</xdr:colOff>
      <xdr:row>105</xdr:row>
      <xdr:rowOff>0</xdr:rowOff>
    </xdr:to>
    <xdr:sp macro="" textlink="">
      <xdr:nvSpPr>
        <xdr:cNvPr id="42" name="Text Box 90"/>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105</xdr:row>
      <xdr:rowOff>0</xdr:rowOff>
    </xdr:from>
    <xdr:to>
      <xdr:col>5</xdr:col>
      <xdr:colOff>0</xdr:colOff>
      <xdr:row>105</xdr:row>
      <xdr:rowOff>0</xdr:rowOff>
    </xdr:to>
    <xdr:sp macro="" textlink="">
      <xdr:nvSpPr>
        <xdr:cNvPr id="43" name="Text Box 91"/>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105</xdr:row>
      <xdr:rowOff>0</xdr:rowOff>
    </xdr:from>
    <xdr:to>
      <xdr:col>5</xdr:col>
      <xdr:colOff>0</xdr:colOff>
      <xdr:row>105</xdr:row>
      <xdr:rowOff>0</xdr:rowOff>
    </xdr:to>
    <xdr:sp macro="" textlink="">
      <xdr:nvSpPr>
        <xdr:cNvPr id="44" name="Text Box 92"/>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105</xdr:row>
      <xdr:rowOff>0</xdr:rowOff>
    </xdr:from>
    <xdr:to>
      <xdr:col>5</xdr:col>
      <xdr:colOff>0</xdr:colOff>
      <xdr:row>105</xdr:row>
      <xdr:rowOff>0</xdr:rowOff>
    </xdr:to>
    <xdr:sp macro="" textlink="">
      <xdr:nvSpPr>
        <xdr:cNvPr id="45" name="Text Box 93"/>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154782</xdr:colOff>
      <xdr:row>124</xdr:row>
      <xdr:rowOff>250032</xdr:rowOff>
    </xdr:from>
    <xdr:to>
      <xdr:col>23</xdr:col>
      <xdr:colOff>133350</xdr:colOff>
      <xdr:row>124</xdr:row>
      <xdr:rowOff>250032</xdr:rowOff>
    </xdr:to>
    <xdr:sp macro="" textlink="">
      <xdr:nvSpPr>
        <xdr:cNvPr id="2" name="Text Box 22"/>
        <xdr:cNvSpPr txBox="1">
          <a:spLocks noChangeArrowheads="1"/>
        </xdr:cNvSpPr>
      </xdr:nvSpPr>
      <xdr:spPr bwMode="auto">
        <a:xfrm>
          <a:off x="19547682" y="27443907"/>
          <a:ext cx="2455068"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128</xdr:row>
      <xdr:rowOff>0</xdr:rowOff>
    </xdr:from>
    <xdr:to>
      <xdr:col>11</xdr:col>
      <xdr:colOff>133350</xdr:colOff>
      <xdr:row>128</xdr:row>
      <xdr:rowOff>0</xdr:rowOff>
    </xdr:to>
    <xdr:sp macro="" textlink="">
      <xdr:nvSpPr>
        <xdr:cNvPr id="3" name="Text Box 31"/>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128</xdr:row>
      <xdr:rowOff>0</xdr:rowOff>
    </xdr:from>
    <xdr:to>
      <xdr:col>11</xdr:col>
      <xdr:colOff>133350</xdr:colOff>
      <xdr:row>128</xdr:row>
      <xdr:rowOff>0</xdr:rowOff>
    </xdr:to>
    <xdr:sp macro="" textlink="">
      <xdr:nvSpPr>
        <xdr:cNvPr id="4" name="Text Box 32"/>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128</xdr:row>
      <xdr:rowOff>0</xdr:rowOff>
    </xdr:from>
    <xdr:to>
      <xdr:col>11</xdr:col>
      <xdr:colOff>133350</xdr:colOff>
      <xdr:row>128</xdr:row>
      <xdr:rowOff>0</xdr:rowOff>
    </xdr:to>
    <xdr:sp macro="" textlink="">
      <xdr:nvSpPr>
        <xdr:cNvPr id="5" name="Text Box 33"/>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128</xdr:row>
      <xdr:rowOff>0</xdr:rowOff>
    </xdr:from>
    <xdr:to>
      <xdr:col>11</xdr:col>
      <xdr:colOff>133350</xdr:colOff>
      <xdr:row>128</xdr:row>
      <xdr:rowOff>0</xdr:rowOff>
    </xdr:to>
    <xdr:sp macro="" textlink="">
      <xdr:nvSpPr>
        <xdr:cNvPr id="6" name="Text Box 34"/>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128</xdr:row>
      <xdr:rowOff>0</xdr:rowOff>
    </xdr:from>
    <xdr:to>
      <xdr:col>11</xdr:col>
      <xdr:colOff>133350</xdr:colOff>
      <xdr:row>128</xdr:row>
      <xdr:rowOff>0</xdr:rowOff>
    </xdr:to>
    <xdr:sp macro="" textlink="">
      <xdr:nvSpPr>
        <xdr:cNvPr id="7" name="Text Box 35"/>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128</xdr:row>
      <xdr:rowOff>0</xdr:rowOff>
    </xdr:from>
    <xdr:to>
      <xdr:col>11</xdr:col>
      <xdr:colOff>133350</xdr:colOff>
      <xdr:row>128</xdr:row>
      <xdr:rowOff>0</xdr:rowOff>
    </xdr:to>
    <xdr:sp macro="" textlink="">
      <xdr:nvSpPr>
        <xdr:cNvPr id="8" name="Text Box 36"/>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128</xdr:row>
      <xdr:rowOff>0</xdr:rowOff>
    </xdr:from>
    <xdr:to>
      <xdr:col>11</xdr:col>
      <xdr:colOff>133350</xdr:colOff>
      <xdr:row>128</xdr:row>
      <xdr:rowOff>0</xdr:rowOff>
    </xdr:to>
    <xdr:sp macro="" textlink="">
      <xdr:nvSpPr>
        <xdr:cNvPr id="9" name="Text Box 37"/>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128</xdr:row>
      <xdr:rowOff>0</xdr:rowOff>
    </xdr:from>
    <xdr:to>
      <xdr:col>11</xdr:col>
      <xdr:colOff>133350</xdr:colOff>
      <xdr:row>128</xdr:row>
      <xdr:rowOff>0</xdr:rowOff>
    </xdr:to>
    <xdr:sp macro="" textlink="">
      <xdr:nvSpPr>
        <xdr:cNvPr id="10" name="Text Box 38"/>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128</xdr:row>
      <xdr:rowOff>0</xdr:rowOff>
    </xdr:from>
    <xdr:to>
      <xdr:col>11</xdr:col>
      <xdr:colOff>133350</xdr:colOff>
      <xdr:row>128</xdr:row>
      <xdr:rowOff>0</xdr:rowOff>
    </xdr:to>
    <xdr:sp macro="" textlink="">
      <xdr:nvSpPr>
        <xdr:cNvPr id="11" name="Text Box 39"/>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67</xdr:row>
      <xdr:rowOff>0</xdr:rowOff>
    </xdr:from>
    <xdr:to>
      <xdr:col>11</xdr:col>
      <xdr:colOff>0</xdr:colOff>
      <xdr:row>67</xdr:row>
      <xdr:rowOff>0</xdr:rowOff>
    </xdr:to>
    <xdr:sp macro="" textlink="">
      <xdr:nvSpPr>
        <xdr:cNvPr id="12" name="Text Box 88"/>
        <xdr:cNvSpPr txBox="1">
          <a:spLocks noChangeArrowheads="1"/>
        </xdr:cNvSpPr>
      </xdr:nvSpPr>
      <xdr:spPr bwMode="auto">
        <a:xfrm>
          <a:off x="9420225" y="1510665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67</xdr:row>
      <xdr:rowOff>0</xdr:rowOff>
    </xdr:from>
    <xdr:to>
      <xdr:col>11</xdr:col>
      <xdr:colOff>0</xdr:colOff>
      <xdr:row>67</xdr:row>
      <xdr:rowOff>0</xdr:rowOff>
    </xdr:to>
    <xdr:sp macro="" textlink="">
      <xdr:nvSpPr>
        <xdr:cNvPr id="13" name="Text Box 89"/>
        <xdr:cNvSpPr txBox="1">
          <a:spLocks noChangeArrowheads="1"/>
        </xdr:cNvSpPr>
      </xdr:nvSpPr>
      <xdr:spPr bwMode="auto">
        <a:xfrm>
          <a:off x="9420225" y="1510665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67</xdr:row>
      <xdr:rowOff>0</xdr:rowOff>
    </xdr:from>
    <xdr:to>
      <xdr:col>11</xdr:col>
      <xdr:colOff>0</xdr:colOff>
      <xdr:row>67</xdr:row>
      <xdr:rowOff>0</xdr:rowOff>
    </xdr:to>
    <xdr:sp macro="" textlink="">
      <xdr:nvSpPr>
        <xdr:cNvPr id="14" name="Text Box 90"/>
        <xdr:cNvSpPr txBox="1">
          <a:spLocks noChangeArrowheads="1"/>
        </xdr:cNvSpPr>
      </xdr:nvSpPr>
      <xdr:spPr bwMode="auto">
        <a:xfrm>
          <a:off x="9420225" y="1510665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73</xdr:row>
      <xdr:rowOff>0</xdr:rowOff>
    </xdr:from>
    <xdr:to>
      <xdr:col>5</xdr:col>
      <xdr:colOff>0</xdr:colOff>
      <xdr:row>73</xdr:row>
      <xdr:rowOff>0</xdr:rowOff>
    </xdr:to>
    <xdr:sp macro="" textlink="">
      <xdr:nvSpPr>
        <xdr:cNvPr id="15" name="Text Box 85"/>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73</xdr:row>
      <xdr:rowOff>0</xdr:rowOff>
    </xdr:from>
    <xdr:to>
      <xdr:col>5</xdr:col>
      <xdr:colOff>0</xdr:colOff>
      <xdr:row>73</xdr:row>
      <xdr:rowOff>0</xdr:rowOff>
    </xdr:to>
    <xdr:sp macro="" textlink="">
      <xdr:nvSpPr>
        <xdr:cNvPr id="16" name="Text Box 86"/>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73</xdr:row>
      <xdr:rowOff>0</xdr:rowOff>
    </xdr:from>
    <xdr:to>
      <xdr:col>5</xdr:col>
      <xdr:colOff>0</xdr:colOff>
      <xdr:row>73</xdr:row>
      <xdr:rowOff>0</xdr:rowOff>
    </xdr:to>
    <xdr:sp macro="" textlink="">
      <xdr:nvSpPr>
        <xdr:cNvPr id="17" name="Text Box 87"/>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73</xdr:row>
      <xdr:rowOff>0</xdr:rowOff>
    </xdr:from>
    <xdr:to>
      <xdr:col>5</xdr:col>
      <xdr:colOff>0</xdr:colOff>
      <xdr:row>73</xdr:row>
      <xdr:rowOff>0</xdr:rowOff>
    </xdr:to>
    <xdr:sp macro="" textlink="">
      <xdr:nvSpPr>
        <xdr:cNvPr id="18" name="Text Box 88"/>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73</xdr:row>
      <xdr:rowOff>0</xdr:rowOff>
    </xdr:from>
    <xdr:to>
      <xdr:col>5</xdr:col>
      <xdr:colOff>0</xdr:colOff>
      <xdr:row>73</xdr:row>
      <xdr:rowOff>0</xdr:rowOff>
    </xdr:to>
    <xdr:sp macro="" textlink="">
      <xdr:nvSpPr>
        <xdr:cNvPr id="19" name="Text Box 89"/>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73</xdr:row>
      <xdr:rowOff>0</xdr:rowOff>
    </xdr:from>
    <xdr:to>
      <xdr:col>5</xdr:col>
      <xdr:colOff>0</xdr:colOff>
      <xdr:row>73</xdr:row>
      <xdr:rowOff>0</xdr:rowOff>
    </xdr:to>
    <xdr:sp macro="" textlink="">
      <xdr:nvSpPr>
        <xdr:cNvPr id="20" name="Text Box 90"/>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73</xdr:row>
      <xdr:rowOff>0</xdr:rowOff>
    </xdr:from>
    <xdr:to>
      <xdr:col>5</xdr:col>
      <xdr:colOff>0</xdr:colOff>
      <xdr:row>73</xdr:row>
      <xdr:rowOff>0</xdr:rowOff>
    </xdr:to>
    <xdr:sp macro="" textlink="">
      <xdr:nvSpPr>
        <xdr:cNvPr id="21" name="Text Box 91"/>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73</xdr:row>
      <xdr:rowOff>0</xdr:rowOff>
    </xdr:from>
    <xdr:to>
      <xdr:col>5</xdr:col>
      <xdr:colOff>0</xdr:colOff>
      <xdr:row>73</xdr:row>
      <xdr:rowOff>0</xdr:rowOff>
    </xdr:to>
    <xdr:sp macro="" textlink="">
      <xdr:nvSpPr>
        <xdr:cNvPr id="22" name="Text Box 92"/>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73</xdr:row>
      <xdr:rowOff>0</xdr:rowOff>
    </xdr:from>
    <xdr:to>
      <xdr:col>5</xdr:col>
      <xdr:colOff>0</xdr:colOff>
      <xdr:row>73</xdr:row>
      <xdr:rowOff>0</xdr:rowOff>
    </xdr:to>
    <xdr:sp macro="" textlink="">
      <xdr:nvSpPr>
        <xdr:cNvPr id="23" name="Text Box 93"/>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154782</xdr:colOff>
      <xdr:row>124</xdr:row>
      <xdr:rowOff>250032</xdr:rowOff>
    </xdr:from>
    <xdr:to>
      <xdr:col>23</xdr:col>
      <xdr:colOff>133350</xdr:colOff>
      <xdr:row>124</xdr:row>
      <xdr:rowOff>250032</xdr:rowOff>
    </xdr:to>
    <xdr:sp macro="" textlink="">
      <xdr:nvSpPr>
        <xdr:cNvPr id="2" name="Text Box 22"/>
        <xdr:cNvSpPr txBox="1">
          <a:spLocks noChangeArrowheads="1"/>
        </xdr:cNvSpPr>
      </xdr:nvSpPr>
      <xdr:spPr bwMode="auto">
        <a:xfrm>
          <a:off x="19547682" y="27443907"/>
          <a:ext cx="2455068"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128</xdr:row>
      <xdr:rowOff>0</xdr:rowOff>
    </xdr:from>
    <xdr:to>
      <xdr:col>11</xdr:col>
      <xdr:colOff>133350</xdr:colOff>
      <xdr:row>128</xdr:row>
      <xdr:rowOff>0</xdr:rowOff>
    </xdr:to>
    <xdr:sp macro="" textlink="">
      <xdr:nvSpPr>
        <xdr:cNvPr id="3" name="Text Box 31"/>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128</xdr:row>
      <xdr:rowOff>0</xdr:rowOff>
    </xdr:from>
    <xdr:to>
      <xdr:col>11</xdr:col>
      <xdr:colOff>133350</xdr:colOff>
      <xdr:row>128</xdr:row>
      <xdr:rowOff>0</xdr:rowOff>
    </xdr:to>
    <xdr:sp macro="" textlink="">
      <xdr:nvSpPr>
        <xdr:cNvPr id="4" name="Text Box 32"/>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128</xdr:row>
      <xdr:rowOff>0</xdr:rowOff>
    </xdr:from>
    <xdr:to>
      <xdr:col>11</xdr:col>
      <xdr:colOff>133350</xdr:colOff>
      <xdr:row>128</xdr:row>
      <xdr:rowOff>0</xdr:rowOff>
    </xdr:to>
    <xdr:sp macro="" textlink="">
      <xdr:nvSpPr>
        <xdr:cNvPr id="5" name="Text Box 33"/>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128</xdr:row>
      <xdr:rowOff>0</xdr:rowOff>
    </xdr:from>
    <xdr:to>
      <xdr:col>11</xdr:col>
      <xdr:colOff>133350</xdr:colOff>
      <xdr:row>128</xdr:row>
      <xdr:rowOff>0</xdr:rowOff>
    </xdr:to>
    <xdr:sp macro="" textlink="">
      <xdr:nvSpPr>
        <xdr:cNvPr id="6" name="Text Box 34"/>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128</xdr:row>
      <xdr:rowOff>0</xdr:rowOff>
    </xdr:from>
    <xdr:to>
      <xdr:col>11</xdr:col>
      <xdr:colOff>133350</xdr:colOff>
      <xdr:row>128</xdr:row>
      <xdr:rowOff>0</xdr:rowOff>
    </xdr:to>
    <xdr:sp macro="" textlink="">
      <xdr:nvSpPr>
        <xdr:cNvPr id="7" name="Text Box 35"/>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128</xdr:row>
      <xdr:rowOff>0</xdr:rowOff>
    </xdr:from>
    <xdr:to>
      <xdr:col>11</xdr:col>
      <xdr:colOff>133350</xdr:colOff>
      <xdr:row>128</xdr:row>
      <xdr:rowOff>0</xdr:rowOff>
    </xdr:to>
    <xdr:sp macro="" textlink="">
      <xdr:nvSpPr>
        <xdr:cNvPr id="8" name="Text Box 36"/>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128</xdr:row>
      <xdr:rowOff>0</xdr:rowOff>
    </xdr:from>
    <xdr:to>
      <xdr:col>11</xdr:col>
      <xdr:colOff>133350</xdr:colOff>
      <xdr:row>128</xdr:row>
      <xdr:rowOff>0</xdr:rowOff>
    </xdr:to>
    <xdr:sp macro="" textlink="">
      <xdr:nvSpPr>
        <xdr:cNvPr id="9" name="Text Box 37"/>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128</xdr:row>
      <xdr:rowOff>0</xdr:rowOff>
    </xdr:from>
    <xdr:to>
      <xdr:col>11</xdr:col>
      <xdr:colOff>133350</xdr:colOff>
      <xdr:row>128</xdr:row>
      <xdr:rowOff>0</xdr:rowOff>
    </xdr:to>
    <xdr:sp macro="" textlink="">
      <xdr:nvSpPr>
        <xdr:cNvPr id="10" name="Text Box 38"/>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128</xdr:row>
      <xdr:rowOff>0</xdr:rowOff>
    </xdr:from>
    <xdr:to>
      <xdr:col>11</xdr:col>
      <xdr:colOff>133350</xdr:colOff>
      <xdr:row>128</xdr:row>
      <xdr:rowOff>0</xdr:rowOff>
    </xdr:to>
    <xdr:sp macro="" textlink="">
      <xdr:nvSpPr>
        <xdr:cNvPr id="11" name="Text Box 39"/>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67</xdr:row>
      <xdr:rowOff>0</xdr:rowOff>
    </xdr:from>
    <xdr:to>
      <xdr:col>11</xdr:col>
      <xdr:colOff>0</xdr:colOff>
      <xdr:row>67</xdr:row>
      <xdr:rowOff>0</xdr:rowOff>
    </xdr:to>
    <xdr:sp macro="" textlink="">
      <xdr:nvSpPr>
        <xdr:cNvPr id="12" name="Text Box 88"/>
        <xdr:cNvSpPr txBox="1">
          <a:spLocks noChangeArrowheads="1"/>
        </xdr:cNvSpPr>
      </xdr:nvSpPr>
      <xdr:spPr bwMode="auto">
        <a:xfrm>
          <a:off x="9420225" y="1510665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67</xdr:row>
      <xdr:rowOff>0</xdr:rowOff>
    </xdr:from>
    <xdr:to>
      <xdr:col>11</xdr:col>
      <xdr:colOff>0</xdr:colOff>
      <xdr:row>67</xdr:row>
      <xdr:rowOff>0</xdr:rowOff>
    </xdr:to>
    <xdr:sp macro="" textlink="">
      <xdr:nvSpPr>
        <xdr:cNvPr id="13" name="Text Box 89"/>
        <xdr:cNvSpPr txBox="1">
          <a:spLocks noChangeArrowheads="1"/>
        </xdr:cNvSpPr>
      </xdr:nvSpPr>
      <xdr:spPr bwMode="auto">
        <a:xfrm>
          <a:off x="9420225" y="1510665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67</xdr:row>
      <xdr:rowOff>0</xdr:rowOff>
    </xdr:from>
    <xdr:to>
      <xdr:col>11</xdr:col>
      <xdr:colOff>0</xdr:colOff>
      <xdr:row>67</xdr:row>
      <xdr:rowOff>0</xdr:rowOff>
    </xdr:to>
    <xdr:sp macro="" textlink="">
      <xdr:nvSpPr>
        <xdr:cNvPr id="14" name="Text Box 90"/>
        <xdr:cNvSpPr txBox="1">
          <a:spLocks noChangeArrowheads="1"/>
        </xdr:cNvSpPr>
      </xdr:nvSpPr>
      <xdr:spPr bwMode="auto">
        <a:xfrm>
          <a:off x="9420225" y="1510665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73</xdr:row>
      <xdr:rowOff>0</xdr:rowOff>
    </xdr:from>
    <xdr:to>
      <xdr:col>5</xdr:col>
      <xdr:colOff>0</xdr:colOff>
      <xdr:row>73</xdr:row>
      <xdr:rowOff>0</xdr:rowOff>
    </xdr:to>
    <xdr:sp macro="" textlink="">
      <xdr:nvSpPr>
        <xdr:cNvPr id="15" name="Text Box 85"/>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73</xdr:row>
      <xdr:rowOff>0</xdr:rowOff>
    </xdr:from>
    <xdr:to>
      <xdr:col>5</xdr:col>
      <xdr:colOff>0</xdr:colOff>
      <xdr:row>73</xdr:row>
      <xdr:rowOff>0</xdr:rowOff>
    </xdr:to>
    <xdr:sp macro="" textlink="">
      <xdr:nvSpPr>
        <xdr:cNvPr id="16" name="Text Box 86"/>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73</xdr:row>
      <xdr:rowOff>0</xdr:rowOff>
    </xdr:from>
    <xdr:to>
      <xdr:col>5</xdr:col>
      <xdr:colOff>0</xdr:colOff>
      <xdr:row>73</xdr:row>
      <xdr:rowOff>0</xdr:rowOff>
    </xdr:to>
    <xdr:sp macro="" textlink="">
      <xdr:nvSpPr>
        <xdr:cNvPr id="17" name="Text Box 87"/>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73</xdr:row>
      <xdr:rowOff>0</xdr:rowOff>
    </xdr:from>
    <xdr:to>
      <xdr:col>5</xdr:col>
      <xdr:colOff>0</xdr:colOff>
      <xdr:row>73</xdr:row>
      <xdr:rowOff>0</xdr:rowOff>
    </xdr:to>
    <xdr:sp macro="" textlink="">
      <xdr:nvSpPr>
        <xdr:cNvPr id="18" name="Text Box 88"/>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73</xdr:row>
      <xdr:rowOff>0</xdr:rowOff>
    </xdr:from>
    <xdr:to>
      <xdr:col>5</xdr:col>
      <xdr:colOff>0</xdr:colOff>
      <xdr:row>73</xdr:row>
      <xdr:rowOff>0</xdr:rowOff>
    </xdr:to>
    <xdr:sp macro="" textlink="">
      <xdr:nvSpPr>
        <xdr:cNvPr id="19" name="Text Box 89"/>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73</xdr:row>
      <xdr:rowOff>0</xdr:rowOff>
    </xdr:from>
    <xdr:to>
      <xdr:col>5</xdr:col>
      <xdr:colOff>0</xdr:colOff>
      <xdr:row>73</xdr:row>
      <xdr:rowOff>0</xdr:rowOff>
    </xdr:to>
    <xdr:sp macro="" textlink="">
      <xdr:nvSpPr>
        <xdr:cNvPr id="20" name="Text Box 90"/>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73</xdr:row>
      <xdr:rowOff>0</xdr:rowOff>
    </xdr:from>
    <xdr:to>
      <xdr:col>5</xdr:col>
      <xdr:colOff>0</xdr:colOff>
      <xdr:row>73</xdr:row>
      <xdr:rowOff>0</xdr:rowOff>
    </xdr:to>
    <xdr:sp macro="" textlink="">
      <xdr:nvSpPr>
        <xdr:cNvPr id="21" name="Text Box 91"/>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73</xdr:row>
      <xdr:rowOff>0</xdr:rowOff>
    </xdr:from>
    <xdr:to>
      <xdr:col>5</xdr:col>
      <xdr:colOff>0</xdr:colOff>
      <xdr:row>73</xdr:row>
      <xdr:rowOff>0</xdr:rowOff>
    </xdr:to>
    <xdr:sp macro="" textlink="">
      <xdr:nvSpPr>
        <xdr:cNvPr id="22" name="Text Box 92"/>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73</xdr:row>
      <xdr:rowOff>0</xdr:rowOff>
    </xdr:from>
    <xdr:to>
      <xdr:col>5</xdr:col>
      <xdr:colOff>0</xdr:colOff>
      <xdr:row>73</xdr:row>
      <xdr:rowOff>0</xdr:rowOff>
    </xdr:to>
    <xdr:sp macro="" textlink="">
      <xdr:nvSpPr>
        <xdr:cNvPr id="23" name="Text Box 93"/>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154782</xdr:colOff>
      <xdr:row>125</xdr:row>
      <xdr:rowOff>250032</xdr:rowOff>
    </xdr:from>
    <xdr:to>
      <xdr:col>23</xdr:col>
      <xdr:colOff>133350</xdr:colOff>
      <xdr:row>125</xdr:row>
      <xdr:rowOff>250032</xdr:rowOff>
    </xdr:to>
    <xdr:sp macro="" textlink="">
      <xdr:nvSpPr>
        <xdr:cNvPr id="2" name="Text Box 22"/>
        <xdr:cNvSpPr txBox="1">
          <a:spLocks noChangeArrowheads="1"/>
        </xdr:cNvSpPr>
      </xdr:nvSpPr>
      <xdr:spPr bwMode="auto">
        <a:xfrm>
          <a:off x="19547682" y="27653457"/>
          <a:ext cx="2455068"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129</xdr:row>
      <xdr:rowOff>0</xdr:rowOff>
    </xdr:from>
    <xdr:to>
      <xdr:col>11</xdr:col>
      <xdr:colOff>133350</xdr:colOff>
      <xdr:row>129</xdr:row>
      <xdr:rowOff>0</xdr:rowOff>
    </xdr:to>
    <xdr:sp macro="" textlink="">
      <xdr:nvSpPr>
        <xdr:cNvPr id="3" name="Text Box 31"/>
        <xdr:cNvSpPr txBox="1">
          <a:spLocks noChangeArrowheads="1"/>
        </xdr:cNvSpPr>
      </xdr:nvSpPr>
      <xdr:spPr bwMode="auto">
        <a:xfrm>
          <a:off x="8601075" y="284892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129</xdr:row>
      <xdr:rowOff>0</xdr:rowOff>
    </xdr:from>
    <xdr:to>
      <xdr:col>11</xdr:col>
      <xdr:colOff>133350</xdr:colOff>
      <xdr:row>129</xdr:row>
      <xdr:rowOff>0</xdr:rowOff>
    </xdr:to>
    <xdr:sp macro="" textlink="">
      <xdr:nvSpPr>
        <xdr:cNvPr id="4" name="Text Box 32"/>
        <xdr:cNvSpPr txBox="1">
          <a:spLocks noChangeArrowheads="1"/>
        </xdr:cNvSpPr>
      </xdr:nvSpPr>
      <xdr:spPr bwMode="auto">
        <a:xfrm>
          <a:off x="8601075" y="284892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129</xdr:row>
      <xdr:rowOff>0</xdr:rowOff>
    </xdr:from>
    <xdr:to>
      <xdr:col>11</xdr:col>
      <xdr:colOff>133350</xdr:colOff>
      <xdr:row>129</xdr:row>
      <xdr:rowOff>0</xdr:rowOff>
    </xdr:to>
    <xdr:sp macro="" textlink="">
      <xdr:nvSpPr>
        <xdr:cNvPr id="5" name="Text Box 33"/>
        <xdr:cNvSpPr txBox="1">
          <a:spLocks noChangeArrowheads="1"/>
        </xdr:cNvSpPr>
      </xdr:nvSpPr>
      <xdr:spPr bwMode="auto">
        <a:xfrm>
          <a:off x="8601075" y="284892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129</xdr:row>
      <xdr:rowOff>0</xdr:rowOff>
    </xdr:from>
    <xdr:to>
      <xdr:col>11</xdr:col>
      <xdr:colOff>133350</xdr:colOff>
      <xdr:row>129</xdr:row>
      <xdr:rowOff>0</xdr:rowOff>
    </xdr:to>
    <xdr:sp macro="" textlink="">
      <xdr:nvSpPr>
        <xdr:cNvPr id="6" name="Text Box 34"/>
        <xdr:cNvSpPr txBox="1">
          <a:spLocks noChangeArrowheads="1"/>
        </xdr:cNvSpPr>
      </xdr:nvSpPr>
      <xdr:spPr bwMode="auto">
        <a:xfrm>
          <a:off x="8601075" y="284892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129</xdr:row>
      <xdr:rowOff>0</xdr:rowOff>
    </xdr:from>
    <xdr:to>
      <xdr:col>11</xdr:col>
      <xdr:colOff>133350</xdr:colOff>
      <xdr:row>129</xdr:row>
      <xdr:rowOff>0</xdr:rowOff>
    </xdr:to>
    <xdr:sp macro="" textlink="">
      <xdr:nvSpPr>
        <xdr:cNvPr id="7" name="Text Box 35"/>
        <xdr:cNvSpPr txBox="1">
          <a:spLocks noChangeArrowheads="1"/>
        </xdr:cNvSpPr>
      </xdr:nvSpPr>
      <xdr:spPr bwMode="auto">
        <a:xfrm>
          <a:off x="8601075" y="284892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129</xdr:row>
      <xdr:rowOff>0</xdr:rowOff>
    </xdr:from>
    <xdr:to>
      <xdr:col>11</xdr:col>
      <xdr:colOff>133350</xdr:colOff>
      <xdr:row>129</xdr:row>
      <xdr:rowOff>0</xdr:rowOff>
    </xdr:to>
    <xdr:sp macro="" textlink="">
      <xdr:nvSpPr>
        <xdr:cNvPr id="8" name="Text Box 36"/>
        <xdr:cNvSpPr txBox="1">
          <a:spLocks noChangeArrowheads="1"/>
        </xdr:cNvSpPr>
      </xdr:nvSpPr>
      <xdr:spPr bwMode="auto">
        <a:xfrm>
          <a:off x="8601075" y="284892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129</xdr:row>
      <xdr:rowOff>0</xdr:rowOff>
    </xdr:from>
    <xdr:to>
      <xdr:col>11</xdr:col>
      <xdr:colOff>133350</xdr:colOff>
      <xdr:row>129</xdr:row>
      <xdr:rowOff>0</xdr:rowOff>
    </xdr:to>
    <xdr:sp macro="" textlink="">
      <xdr:nvSpPr>
        <xdr:cNvPr id="9" name="Text Box 37"/>
        <xdr:cNvSpPr txBox="1">
          <a:spLocks noChangeArrowheads="1"/>
        </xdr:cNvSpPr>
      </xdr:nvSpPr>
      <xdr:spPr bwMode="auto">
        <a:xfrm>
          <a:off x="8601075" y="284892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129</xdr:row>
      <xdr:rowOff>0</xdr:rowOff>
    </xdr:from>
    <xdr:to>
      <xdr:col>11</xdr:col>
      <xdr:colOff>133350</xdr:colOff>
      <xdr:row>129</xdr:row>
      <xdr:rowOff>0</xdr:rowOff>
    </xdr:to>
    <xdr:sp macro="" textlink="">
      <xdr:nvSpPr>
        <xdr:cNvPr id="10" name="Text Box 38"/>
        <xdr:cNvSpPr txBox="1">
          <a:spLocks noChangeArrowheads="1"/>
        </xdr:cNvSpPr>
      </xdr:nvSpPr>
      <xdr:spPr bwMode="auto">
        <a:xfrm>
          <a:off x="8601075" y="284892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129</xdr:row>
      <xdr:rowOff>0</xdr:rowOff>
    </xdr:from>
    <xdr:to>
      <xdr:col>11</xdr:col>
      <xdr:colOff>133350</xdr:colOff>
      <xdr:row>129</xdr:row>
      <xdr:rowOff>0</xdr:rowOff>
    </xdr:to>
    <xdr:sp macro="" textlink="">
      <xdr:nvSpPr>
        <xdr:cNvPr id="11" name="Text Box 39"/>
        <xdr:cNvSpPr txBox="1">
          <a:spLocks noChangeArrowheads="1"/>
        </xdr:cNvSpPr>
      </xdr:nvSpPr>
      <xdr:spPr bwMode="auto">
        <a:xfrm>
          <a:off x="8601075" y="284892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68</xdr:row>
      <xdr:rowOff>0</xdr:rowOff>
    </xdr:from>
    <xdr:to>
      <xdr:col>11</xdr:col>
      <xdr:colOff>0</xdr:colOff>
      <xdr:row>68</xdr:row>
      <xdr:rowOff>0</xdr:rowOff>
    </xdr:to>
    <xdr:sp macro="" textlink="">
      <xdr:nvSpPr>
        <xdr:cNvPr id="12" name="Text Box 88"/>
        <xdr:cNvSpPr txBox="1">
          <a:spLocks noChangeArrowheads="1"/>
        </xdr:cNvSpPr>
      </xdr:nvSpPr>
      <xdr:spPr bwMode="auto">
        <a:xfrm>
          <a:off x="9420225" y="1531620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68</xdr:row>
      <xdr:rowOff>0</xdr:rowOff>
    </xdr:from>
    <xdr:to>
      <xdr:col>11</xdr:col>
      <xdr:colOff>0</xdr:colOff>
      <xdr:row>68</xdr:row>
      <xdr:rowOff>0</xdr:rowOff>
    </xdr:to>
    <xdr:sp macro="" textlink="">
      <xdr:nvSpPr>
        <xdr:cNvPr id="13" name="Text Box 89"/>
        <xdr:cNvSpPr txBox="1">
          <a:spLocks noChangeArrowheads="1"/>
        </xdr:cNvSpPr>
      </xdr:nvSpPr>
      <xdr:spPr bwMode="auto">
        <a:xfrm>
          <a:off x="9420225" y="1531620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68</xdr:row>
      <xdr:rowOff>0</xdr:rowOff>
    </xdr:from>
    <xdr:to>
      <xdr:col>11</xdr:col>
      <xdr:colOff>0</xdr:colOff>
      <xdr:row>68</xdr:row>
      <xdr:rowOff>0</xdr:rowOff>
    </xdr:to>
    <xdr:sp macro="" textlink="">
      <xdr:nvSpPr>
        <xdr:cNvPr id="14" name="Text Box 90"/>
        <xdr:cNvSpPr txBox="1">
          <a:spLocks noChangeArrowheads="1"/>
        </xdr:cNvSpPr>
      </xdr:nvSpPr>
      <xdr:spPr bwMode="auto">
        <a:xfrm>
          <a:off x="9420225" y="1531620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74</xdr:row>
      <xdr:rowOff>0</xdr:rowOff>
    </xdr:from>
    <xdr:to>
      <xdr:col>5</xdr:col>
      <xdr:colOff>0</xdr:colOff>
      <xdr:row>74</xdr:row>
      <xdr:rowOff>0</xdr:rowOff>
    </xdr:to>
    <xdr:sp macro="" textlink="">
      <xdr:nvSpPr>
        <xdr:cNvPr id="15" name="Text Box 85"/>
        <xdr:cNvSpPr txBox="1">
          <a:spLocks noChangeArrowheads="1"/>
        </xdr:cNvSpPr>
      </xdr:nvSpPr>
      <xdr:spPr bwMode="auto">
        <a:xfrm>
          <a:off x="4848225" y="165735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74</xdr:row>
      <xdr:rowOff>0</xdr:rowOff>
    </xdr:from>
    <xdr:to>
      <xdr:col>5</xdr:col>
      <xdr:colOff>0</xdr:colOff>
      <xdr:row>74</xdr:row>
      <xdr:rowOff>0</xdr:rowOff>
    </xdr:to>
    <xdr:sp macro="" textlink="">
      <xdr:nvSpPr>
        <xdr:cNvPr id="16" name="Text Box 86"/>
        <xdr:cNvSpPr txBox="1">
          <a:spLocks noChangeArrowheads="1"/>
        </xdr:cNvSpPr>
      </xdr:nvSpPr>
      <xdr:spPr bwMode="auto">
        <a:xfrm>
          <a:off x="4848225" y="165735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74</xdr:row>
      <xdr:rowOff>0</xdr:rowOff>
    </xdr:from>
    <xdr:to>
      <xdr:col>5</xdr:col>
      <xdr:colOff>0</xdr:colOff>
      <xdr:row>74</xdr:row>
      <xdr:rowOff>0</xdr:rowOff>
    </xdr:to>
    <xdr:sp macro="" textlink="">
      <xdr:nvSpPr>
        <xdr:cNvPr id="17" name="Text Box 87"/>
        <xdr:cNvSpPr txBox="1">
          <a:spLocks noChangeArrowheads="1"/>
        </xdr:cNvSpPr>
      </xdr:nvSpPr>
      <xdr:spPr bwMode="auto">
        <a:xfrm>
          <a:off x="4848225" y="165735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74</xdr:row>
      <xdr:rowOff>0</xdr:rowOff>
    </xdr:from>
    <xdr:to>
      <xdr:col>5</xdr:col>
      <xdr:colOff>0</xdr:colOff>
      <xdr:row>74</xdr:row>
      <xdr:rowOff>0</xdr:rowOff>
    </xdr:to>
    <xdr:sp macro="" textlink="">
      <xdr:nvSpPr>
        <xdr:cNvPr id="18" name="Text Box 88"/>
        <xdr:cNvSpPr txBox="1">
          <a:spLocks noChangeArrowheads="1"/>
        </xdr:cNvSpPr>
      </xdr:nvSpPr>
      <xdr:spPr bwMode="auto">
        <a:xfrm>
          <a:off x="4848225" y="165735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74</xdr:row>
      <xdr:rowOff>0</xdr:rowOff>
    </xdr:from>
    <xdr:to>
      <xdr:col>5</xdr:col>
      <xdr:colOff>0</xdr:colOff>
      <xdr:row>74</xdr:row>
      <xdr:rowOff>0</xdr:rowOff>
    </xdr:to>
    <xdr:sp macro="" textlink="">
      <xdr:nvSpPr>
        <xdr:cNvPr id="19" name="Text Box 89"/>
        <xdr:cNvSpPr txBox="1">
          <a:spLocks noChangeArrowheads="1"/>
        </xdr:cNvSpPr>
      </xdr:nvSpPr>
      <xdr:spPr bwMode="auto">
        <a:xfrm>
          <a:off x="4848225" y="165735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74</xdr:row>
      <xdr:rowOff>0</xdr:rowOff>
    </xdr:from>
    <xdr:to>
      <xdr:col>5</xdr:col>
      <xdr:colOff>0</xdr:colOff>
      <xdr:row>74</xdr:row>
      <xdr:rowOff>0</xdr:rowOff>
    </xdr:to>
    <xdr:sp macro="" textlink="">
      <xdr:nvSpPr>
        <xdr:cNvPr id="20" name="Text Box 90"/>
        <xdr:cNvSpPr txBox="1">
          <a:spLocks noChangeArrowheads="1"/>
        </xdr:cNvSpPr>
      </xdr:nvSpPr>
      <xdr:spPr bwMode="auto">
        <a:xfrm>
          <a:off x="4848225" y="165735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74</xdr:row>
      <xdr:rowOff>0</xdr:rowOff>
    </xdr:from>
    <xdr:to>
      <xdr:col>5</xdr:col>
      <xdr:colOff>0</xdr:colOff>
      <xdr:row>74</xdr:row>
      <xdr:rowOff>0</xdr:rowOff>
    </xdr:to>
    <xdr:sp macro="" textlink="">
      <xdr:nvSpPr>
        <xdr:cNvPr id="21" name="Text Box 91"/>
        <xdr:cNvSpPr txBox="1">
          <a:spLocks noChangeArrowheads="1"/>
        </xdr:cNvSpPr>
      </xdr:nvSpPr>
      <xdr:spPr bwMode="auto">
        <a:xfrm>
          <a:off x="4848225" y="165735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74</xdr:row>
      <xdr:rowOff>0</xdr:rowOff>
    </xdr:from>
    <xdr:to>
      <xdr:col>5</xdr:col>
      <xdr:colOff>0</xdr:colOff>
      <xdr:row>74</xdr:row>
      <xdr:rowOff>0</xdr:rowOff>
    </xdr:to>
    <xdr:sp macro="" textlink="">
      <xdr:nvSpPr>
        <xdr:cNvPr id="22" name="Text Box 92"/>
        <xdr:cNvSpPr txBox="1">
          <a:spLocks noChangeArrowheads="1"/>
        </xdr:cNvSpPr>
      </xdr:nvSpPr>
      <xdr:spPr bwMode="auto">
        <a:xfrm>
          <a:off x="4848225" y="165735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74</xdr:row>
      <xdr:rowOff>0</xdr:rowOff>
    </xdr:from>
    <xdr:to>
      <xdr:col>5</xdr:col>
      <xdr:colOff>0</xdr:colOff>
      <xdr:row>74</xdr:row>
      <xdr:rowOff>0</xdr:rowOff>
    </xdr:to>
    <xdr:sp macro="" textlink="">
      <xdr:nvSpPr>
        <xdr:cNvPr id="23" name="Text Box 93"/>
        <xdr:cNvSpPr txBox="1">
          <a:spLocks noChangeArrowheads="1"/>
        </xdr:cNvSpPr>
      </xdr:nvSpPr>
      <xdr:spPr bwMode="auto">
        <a:xfrm>
          <a:off x="4848225" y="165735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20</xdr:col>
      <xdr:colOff>154782</xdr:colOff>
      <xdr:row>125</xdr:row>
      <xdr:rowOff>250032</xdr:rowOff>
    </xdr:from>
    <xdr:to>
      <xdr:col>23</xdr:col>
      <xdr:colOff>133350</xdr:colOff>
      <xdr:row>125</xdr:row>
      <xdr:rowOff>250032</xdr:rowOff>
    </xdr:to>
    <xdr:sp macro="" textlink="">
      <xdr:nvSpPr>
        <xdr:cNvPr id="24" name="Text Box 22"/>
        <xdr:cNvSpPr txBox="1">
          <a:spLocks noChangeArrowheads="1"/>
        </xdr:cNvSpPr>
      </xdr:nvSpPr>
      <xdr:spPr bwMode="auto">
        <a:xfrm>
          <a:off x="19547682" y="27653457"/>
          <a:ext cx="2455068"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129</xdr:row>
      <xdr:rowOff>0</xdr:rowOff>
    </xdr:from>
    <xdr:to>
      <xdr:col>11</xdr:col>
      <xdr:colOff>133350</xdr:colOff>
      <xdr:row>129</xdr:row>
      <xdr:rowOff>0</xdr:rowOff>
    </xdr:to>
    <xdr:sp macro="" textlink="">
      <xdr:nvSpPr>
        <xdr:cNvPr id="25" name="Text Box 31"/>
        <xdr:cNvSpPr txBox="1">
          <a:spLocks noChangeArrowheads="1"/>
        </xdr:cNvSpPr>
      </xdr:nvSpPr>
      <xdr:spPr bwMode="auto">
        <a:xfrm>
          <a:off x="8601075" y="284892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129</xdr:row>
      <xdr:rowOff>0</xdr:rowOff>
    </xdr:from>
    <xdr:to>
      <xdr:col>11</xdr:col>
      <xdr:colOff>133350</xdr:colOff>
      <xdr:row>129</xdr:row>
      <xdr:rowOff>0</xdr:rowOff>
    </xdr:to>
    <xdr:sp macro="" textlink="">
      <xdr:nvSpPr>
        <xdr:cNvPr id="26" name="Text Box 32"/>
        <xdr:cNvSpPr txBox="1">
          <a:spLocks noChangeArrowheads="1"/>
        </xdr:cNvSpPr>
      </xdr:nvSpPr>
      <xdr:spPr bwMode="auto">
        <a:xfrm>
          <a:off x="8601075" y="284892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129</xdr:row>
      <xdr:rowOff>0</xdr:rowOff>
    </xdr:from>
    <xdr:to>
      <xdr:col>11</xdr:col>
      <xdr:colOff>133350</xdr:colOff>
      <xdr:row>129</xdr:row>
      <xdr:rowOff>0</xdr:rowOff>
    </xdr:to>
    <xdr:sp macro="" textlink="">
      <xdr:nvSpPr>
        <xdr:cNvPr id="27" name="Text Box 33"/>
        <xdr:cNvSpPr txBox="1">
          <a:spLocks noChangeArrowheads="1"/>
        </xdr:cNvSpPr>
      </xdr:nvSpPr>
      <xdr:spPr bwMode="auto">
        <a:xfrm>
          <a:off x="8601075" y="284892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129</xdr:row>
      <xdr:rowOff>0</xdr:rowOff>
    </xdr:from>
    <xdr:to>
      <xdr:col>11</xdr:col>
      <xdr:colOff>133350</xdr:colOff>
      <xdr:row>129</xdr:row>
      <xdr:rowOff>0</xdr:rowOff>
    </xdr:to>
    <xdr:sp macro="" textlink="">
      <xdr:nvSpPr>
        <xdr:cNvPr id="28" name="Text Box 34"/>
        <xdr:cNvSpPr txBox="1">
          <a:spLocks noChangeArrowheads="1"/>
        </xdr:cNvSpPr>
      </xdr:nvSpPr>
      <xdr:spPr bwMode="auto">
        <a:xfrm>
          <a:off x="8601075" y="284892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129</xdr:row>
      <xdr:rowOff>0</xdr:rowOff>
    </xdr:from>
    <xdr:to>
      <xdr:col>11</xdr:col>
      <xdr:colOff>133350</xdr:colOff>
      <xdr:row>129</xdr:row>
      <xdr:rowOff>0</xdr:rowOff>
    </xdr:to>
    <xdr:sp macro="" textlink="">
      <xdr:nvSpPr>
        <xdr:cNvPr id="29" name="Text Box 35"/>
        <xdr:cNvSpPr txBox="1">
          <a:spLocks noChangeArrowheads="1"/>
        </xdr:cNvSpPr>
      </xdr:nvSpPr>
      <xdr:spPr bwMode="auto">
        <a:xfrm>
          <a:off x="8601075" y="284892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129</xdr:row>
      <xdr:rowOff>0</xdr:rowOff>
    </xdr:from>
    <xdr:to>
      <xdr:col>11</xdr:col>
      <xdr:colOff>133350</xdr:colOff>
      <xdr:row>129</xdr:row>
      <xdr:rowOff>0</xdr:rowOff>
    </xdr:to>
    <xdr:sp macro="" textlink="">
      <xdr:nvSpPr>
        <xdr:cNvPr id="30" name="Text Box 36"/>
        <xdr:cNvSpPr txBox="1">
          <a:spLocks noChangeArrowheads="1"/>
        </xdr:cNvSpPr>
      </xdr:nvSpPr>
      <xdr:spPr bwMode="auto">
        <a:xfrm>
          <a:off x="8601075" y="284892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129</xdr:row>
      <xdr:rowOff>0</xdr:rowOff>
    </xdr:from>
    <xdr:to>
      <xdr:col>11</xdr:col>
      <xdr:colOff>133350</xdr:colOff>
      <xdr:row>129</xdr:row>
      <xdr:rowOff>0</xdr:rowOff>
    </xdr:to>
    <xdr:sp macro="" textlink="">
      <xdr:nvSpPr>
        <xdr:cNvPr id="31" name="Text Box 37"/>
        <xdr:cNvSpPr txBox="1">
          <a:spLocks noChangeArrowheads="1"/>
        </xdr:cNvSpPr>
      </xdr:nvSpPr>
      <xdr:spPr bwMode="auto">
        <a:xfrm>
          <a:off x="8601075" y="284892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129</xdr:row>
      <xdr:rowOff>0</xdr:rowOff>
    </xdr:from>
    <xdr:to>
      <xdr:col>11</xdr:col>
      <xdr:colOff>133350</xdr:colOff>
      <xdr:row>129</xdr:row>
      <xdr:rowOff>0</xdr:rowOff>
    </xdr:to>
    <xdr:sp macro="" textlink="">
      <xdr:nvSpPr>
        <xdr:cNvPr id="32" name="Text Box 38"/>
        <xdr:cNvSpPr txBox="1">
          <a:spLocks noChangeArrowheads="1"/>
        </xdr:cNvSpPr>
      </xdr:nvSpPr>
      <xdr:spPr bwMode="auto">
        <a:xfrm>
          <a:off x="8601075" y="284892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129</xdr:row>
      <xdr:rowOff>0</xdr:rowOff>
    </xdr:from>
    <xdr:to>
      <xdr:col>11</xdr:col>
      <xdr:colOff>133350</xdr:colOff>
      <xdr:row>129</xdr:row>
      <xdr:rowOff>0</xdr:rowOff>
    </xdr:to>
    <xdr:sp macro="" textlink="">
      <xdr:nvSpPr>
        <xdr:cNvPr id="33" name="Text Box 39"/>
        <xdr:cNvSpPr txBox="1">
          <a:spLocks noChangeArrowheads="1"/>
        </xdr:cNvSpPr>
      </xdr:nvSpPr>
      <xdr:spPr bwMode="auto">
        <a:xfrm>
          <a:off x="8601075" y="284892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68</xdr:row>
      <xdr:rowOff>0</xdr:rowOff>
    </xdr:from>
    <xdr:to>
      <xdr:col>11</xdr:col>
      <xdr:colOff>0</xdr:colOff>
      <xdr:row>68</xdr:row>
      <xdr:rowOff>0</xdr:rowOff>
    </xdr:to>
    <xdr:sp macro="" textlink="">
      <xdr:nvSpPr>
        <xdr:cNvPr id="34" name="Text Box 88"/>
        <xdr:cNvSpPr txBox="1">
          <a:spLocks noChangeArrowheads="1"/>
        </xdr:cNvSpPr>
      </xdr:nvSpPr>
      <xdr:spPr bwMode="auto">
        <a:xfrm>
          <a:off x="9420225" y="1531620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68</xdr:row>
      <xdr:rowOff>0</xdr:rowOff>
    </xdr:from>
    <xdr:to>
      <xdr:col>11</xdr:col>
      <xdr:colOff>0</xdr:colOff>
      <xdr:row>68</xdr:row>
      <xdr:rowOff>0</xdr:rowOff>
    </xdr:to>
    <xdr:sp macro="" textlink="">
      <xdr:nvSpPr>
        <xdr:cNvPr id="35" name="Text Box 89"/>
        <xdr:cNvSpPr txBox="1">
          <a:spLocks noChangeArrowheads="1"/>
        </xdr:cNvSpPr>
      </xdr:nvSpPr>
      <xdr:spPr bwMode="auto">
        <a:xfrm>
          <a:off x="9420225" y="1531620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68</xdr:row>
      <xdr:rowOff>0</xdr:rowOff>
    </xdr:from>
    <xdr:to>
      <xdr:col>11</xdr:col>
      <xdr:colOff>0</xdr:colOff>
      <xdr:row>68</xdr:row>
      <xdr:rowOff>0</xdr:rowOff>
    </xdr:to>
    <xdr:sp macro="" textlink="">
      <xdr:nvSpPr>
        <xdr:cNvPr id="36" name="Text Box 90"/>
        <xdr:cNvSpPr txBox="1">
          <a:spLocks noChangeArrowheads="1"/>
        </xdr:cNvSpPr>
      </xdr:nvSpPr>
      <xdr:spPr bwMode="auto">
        <a:xfrm>
          <a:off x="9420225" y="1531620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74</xdr:row>
      <xdr:rowOff>0</xdr:rowOff>
    </xdr:from>
    <xdr:to>
      <xdr:col>5</xdr:col>
      <xdr:colOff>0</xdr:colOff>
      <xdr:row>74</xdr:row>
      <xdr:rowOff>0</xdr:rowOff>
    </xdr:to>
    <xdr:sp macro="" textlink="">
      <xdr:nvSpPr>
        <xdr:cNvPr id="37" name="Text Box 85"/>
        <xdr:cNvSpPr txBox="1">
          <a:spLocks noChangeArrowheads="1"/>
        </xdr:cNvSpPr>
      </xdr:nvSpPr>
      <xdr:spPr bwMode="auto">
        <a:xfrm>
          <a:off x="4848225" y="165735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74</xdr:row>
      <xdr:rowOff>0</xdr:rowOff>
    </xdr:from>
    <xdr:to>
      <xdr:col>5</xdr:col>
      <xdr:colOff>0</xdr:colOff>
      <xdr:row>74</xdr:row>
      <xdr:rowOff>0</xdr:rowOff>
    </xdr:to>
    <xdr:sp macro="" textlink="">
      <xdr:nvSpPr>
        <xdr:cNvPr id="38" name="Text Box 86"/>
        <xdr:cNvSpPr txBox="1">
          <a:spLocks noChangeArrowheads="1"/>
        </xdr:cNvSpPr>
      </xdr:nvSpPr>
      <xdr:spPr bwMode="auto">
        <a:xfrm>
          <a:off x="4848225" y="165735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74</xdr:row>
      <xdr:rowOff>0</xdr:rowOff>
    </xdr:from>
    <xdr:to>
      <xdr:col>5</xdr:col>
      <xdr:colOff>0</xdr:colOff>
      <xdr:row>74</xdr:row>
      <xdr:rowOff>0</xdr:rowOff>
    </xdr:to>
    <xdr:sp macro="" textlink="">
      <xdr:nvSpPr>
        <xdr:cNvPr id="39" name="Text Box 87"/>
        <xdr:cNvSpPr txBox="1">
          <a:spLocks noChangeArrowheads="1"/>
        </xdr:cNvSpPr>
      </xdr:nvSpPr>
      <xdr:spPr bwMode="auto">
        <a:xfrm>
          <a:off x="4848225" y="165735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74</xdr:row>
      <xdr:rowOff>0</xdr:rowOff>
    </xdr:from>
    <xdr:to>
      <xdr:col>5</xdr:col>
      <xdr:colOff>0</xdr:colOff>
      <xdr:row>74</xdr:row>
      <xdr:rowOff>0</xdr:rowOff>
    </xdr:to>
    <xdr:sp macro="" textlink="">
      <xdr:nvSpPr>
        <xdr:cNvPr id="40" name="Text Box 88"/>
        <xdr:cNvSpPr txBox="1">
          <a:spLocks noChangeArrowheads="1"/>
        </xdr:cNvSpPr>
      </xdr:nvSpPr>
      <xdr:spPr bwMode="auto">
        <a:xfrm>
          <a:off x="4848225" y="165735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74</xdr:row>
      <xdr:rowOff>0</xdr:rowOff>
    </xdr:from>
    <xdr:to>
      <xdr:col>5</xdr:col>
      <xdr:colOff>0</xdr:colOff>
      <xdr:row>74</xdr:row>
      <xdr:rowOff>0</xdr:rowOff>
    </xdr:to>
    <xdr:sp macro="" textlink="">
      <xdr:nvSpPr>
        <xdr:cNvPr id="41" name="Text Box 89"/>
        <xdr:cNvSpPr txBox="1">
          <a:spLocks noChangeArrowheads="1"/>
        </xdr:cNvSpPr>
      </xdr:nvSpPr>
      <xdr:spPr bwMode="auto">
        <a:xfrm>
          <a:off x="4848225" y="165735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74</xdr:row>
      <xdr:rowOff>0</xdr:rowOff>
    </xdr:from>
    <xdr:to>
      <xdr:col>5</xdr:col>
      <xdr:colOff>0</xdr:colOff>
      <xdr:row>74</xdr:row>
      <xdr:rowOff>0</xdr:rowOff>
    </xdr:to>
    <xdr:sp macro="" textlink="">
      <xdr:nvSpPr>
        <xdr:cNvPr id="42" name="Text Box 90"/>
        <xdr:cNvSpPr txBox="1">
          <a:spLocks noChangeArrowheads="1"/>
        </xdr:cNvSpPr>
      </xdr:nvSpPr>
      <xdr:spPr bwMode="auto">
        <a:xfrm>
          <a:off x="4848225" y="165735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74</xdr:row>
      <xdr:rowOff>0</xdr:rowOff>
    </xdr:from>
    <xdr:to>
      <xdr:col>5</xdr:col>
      <xdr:colOff>0</xdr:colOff>
      <xdr:row>74</xdr:row>
      <xdr:rowOff>0</xdr:rowOff>
    </xdr:to>
    <xdr:sp macro="" textlink="">
      <xdr:nvSpPr>
        <xdr:cNvPr id="43" name="Text Box 91"/>
        <xdr:cNvSpPr txBox="1">
          <a:spLocks noChangeArrowheads="1"/>
        </xdr:cNvSpPr>
      </xdr:nvSpPr>
      <xdr:spPr bwMode="auto">
        <a:xfrm>
          <a:off x="4848225" y="165735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74</xdr:row>
      <xdr:rowOff>0</xdr:rowOff>
    </xdr:from>
    <xdr:to>
      <xdr:col>5</xdr:col>
      <xdr:colOff>0</xdr:colOff>
      <xdr:row>74</xdr:row>
      <xdr:rowOff>0</xdr:rowOff>
    </xdr:to>
    <xdr:sp macro="" textlink="">
      <xdr:nvSpPr>
        <xdr:cNvPr id="44" name="Text Box 92"/>
        <xdr:cNvSpPr txBox="1">
          <a:spLocks noChangeArrowheads="1"/>
        </xdr:cNvSpPr>
      </xdr:nvSpPr>
      <xdr:spPr bwMode="auto">
        <a:xfrm>
          <a:off x="4848225" y="165735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74</xdr:row>
      <xdr:rowOff>0</xdr:rowOff>
    </xdr:from>
    <xdr:to>
      <xdr:col>5</xdr:col>
      <xdr:colOff>0</xdr:colOff>
      <xdr:row>74</xdr:row>
      <xdr:rowOff>0</xdr:rowOff>
    </xdr:to>
    <xdr:sp macro="" textlink="">
      <xdr:nvSpPr>
        <xdr:cNvPr id="45" name="Text Box 93"/>
        <xdr:cNvSpPr txBox="1">
          <a:spLocks noChangeArrowheads="1"/>
        </xdr:cNvSpPr>
      </xdr:nvSpPr>
      <xdr:spPr bwMode="auto">
        <a:xfrm>
          <a:off x="4848225" y="165735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154782</xdr:colOff>
      <xdr:row>113</xdr:row>
      <xdr:rowOff>250032</xdr:rowOff>
    </xdr:from>
    <xdr:to>
      <xdr:col>23</xdr:col>
      <xdr:colOff>133350</xdr:colOff>
      <xdr:row>113</xdr:row>
      <xdr:rowOff>250032</xdr:rowOff>
    </xdr:to>
    <xdr:sp macro="" textlink="">
      <xdr:nvSpPr>
        <xdr:cNvPr id="2" name="Text Box 22"/>
        <xdr:cNvSpPr txBox="1">
          <a:spLocks noChangeArrowheads="1"/>
        </xdr:cNvSpPr>
      </xdr:nvSpPr>
      <xdr:spPr bwMode="auto">
        <a:xfrm>
          <a:off x="19547682" y="27443907"/>
          <a:ext cx="2455068"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117</xdr:row>
      <xdr:rowOff>0</xdr:rowOff>
    </xdr:from>
    <xdr:to>
      <xdr:col>11</xdr:col>
      <xdr:colOff>133350</xdr:colOff>
      <xdr:row>117</xdr:row>
      <xdr:rowOff>0</xdr:rowOff>
    </xdr:to>
    <xdr:sp macro="" textlink="">
      <xdr:nvSpPr>
        <xdr:cNvPr id="3" name="Text Box 31"/>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117</xdr:row>
      <xdr:rowOff>0</xdr:rowOff>
    </xdr:from>
    <xdr:to>
      <xdr:col>11</xdr:col>
      <xdr:colOff>133350</xdr:colOff>
      <xdr:row>117</xdr:row>
      <xdr:rowOff>0</xdr:rowOff>
    </xdr:to>
    <xdr:sp macro="" textlink="">
      <xdr:nvSpPr>
        <xdr:cNvPr id="4" name="Text Box 32"/>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117</xdr:row>
      <xdr:rowOff>0</xdr:rowOff>
    </xdr:from>
    <xdr:to>
      <xdr:col>11</xdr:col>
      <xdr:colOff>133350</xdr:colOff>
      <xdr:row>117</xdr:row>
      <xdr:rowOff>0</xdr:rowOff>
    </xdr:to>
    <xdr:sp macro="" textlink="">
      <xdr:nvSpPr>
        <xdr:cNvPr id="5" name="Text Box 33"/>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117</xdr:row>
      <xdr:rowOff>0</xdr:rowOff>
    </xdr:from>
    <xdr:to>
      <xdr:col>11</xdr:col>
      <xdr:colOff>133350</xdr:colOff>
      <xdr:row>117</xdr:row>
      <xdr:rowOff>0</xdr:rowOff>
    </xdr:to>
    <xdr:sp macro="" textlink="">
      <xdr:nvSpPr>
        <xdr:cNvPr id="6" name="Text Box 34"/>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117</xdr:row>
      <xdr:rowOff>0</xdr:rowOff>
    </xdr:from>
    <xdr:to>
      <xdr:col>11</xdr:col>
      <xdr:colOff>133350</xdr:colOff>
      <xdr:row>117</xdr:row>
      <xdr:rowOff>0</xdr:rowOff>
    </xdr:to>
    <xdr:sp macro="" textlink="">
      <xdr:nvSpPr>
        <xdr:cNvPr id="7" name="Text Box 35"/>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117</xdr:row>
      <xdr:rowOff>0</xdr:rowOff>
    </xdr:from>
    <xdr:to>
      <xdr:col>11</xdr:col>
      <xdr:colOff>133350</xdr:colOff>
      <xdr:row>117</xdr:row>
      <xdr:rowOff>0</xdr:rowOff>
    </xdr:to>
    <xdr:sp macro="" textlink="">
      <xdr:nvSpPr>
        <xdr:cNvPr id="8" name="Text Box 36"/>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117</xdr:row>
      <xdr:rowOff>0</xdr:rowOff>
    </xdr:from>
    <xdr:to>
      <xdr:col>11</xdr:col>
      <xdr:colOff>133350</xdr:colOff>
      <xdr:row>117</xdr:row>
      <xdr:rowOff>0</xdr:rowOff>
    </xdr:to>
    <xdr:sp macro="" textlink="">
      <xdr:nvSpPr>
        <xdr:cNvPr id="9" name="Text Box 37"/>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117</xdr:row>
      <xdr:rowOff>0</xdr:rowOff>
    </xdr:from>
    <xdr:to>
      <xdr:col>11</xdr:col>
      <xdr:colOff>133350</xdr:colOff>
      <xdr:row>117</xdr:row>
      <xdr:rowOff>0</xdr:rowOff>
    </xdr:to>
    <xdr:sp macro="" textlink="">
      <xdr:nvSpPr>
        <xdr:cNvPr id="10" name="Text Box 38"/>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117</xdr:row>
      <xdr:rowOff>0</xdr:rowOff>
    </xdr:from>
    <xdr:to>
      <xdr:col>11</xdr:col>
      <xdr:colOff>133350</xdr:colOff>
      <xdr:row>117</xdr:row>
      <xdr:rowOff>0</xdr:rowOff>
    </xdr:to>
    <xdr:sp macro="" textlink="">
      <xdr:nvSpPr>
        <xdr:cNvPr id="11" name="Text Box 39"/>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56</xdr:row>
      <xdr:rowOff>0</xdr:rowOff>
    </xdr:from>
    <xdr:to>
      <xdr:col>11</xdr:col>
      <xdr:colOff>0</xdr:colOff>
      <xdr:row>56</xdr:row>
      <xdr:rowOff>0</xdr:rowOff>
    </xdr:to>
    <xdr:sp macro="" textlink="">
      <xdr:nvSpPr>
        <xdr:cNvPr id="12" name="Text Box 88"/>
        <xdr:cNvSpPr txBox="1">
          <a:spLocks noChangeArrowheads="1"/>
        </xdr:cNvSpPr>
      </xdr:nvSpPr>
      <xdr:spPr bwMode="auto">
        <a:xfrm>
          <a:off x="9420225" y="1510665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56</xdr:row>
      <xdr:rowOff>0</xdr:rowOff>
    </xdr:from>
    <xdr:to>
      <xdr:col>11</xdr:col>
      <xdr:colOff>0</xdr:colOff>
      <xdr:row>56</xdr:row>
      <xdr:rowOff>0</xdr:rowOff>
    </xdr:to>
    <xdr:sp macro="" textlink="">
      <xdr:nvSpPr>
        <xdr:cNvPr id="13" name="Text Box 89"/>
        <xdr:cNvSpPr txBox="1">
          <a:spLocks noChangeArrowheads="1"/>
        </xdr:cNvSpPr>
      </xdr:nvSpPr>
      <xdr:spPr bwMode="auto">
        <a:xfrm>
          <a:off x="9420225" y="1510665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56</xdr:row>
      <xdr:rowOff>0</xdr:rowOff>
    </xdr:from>
    <xdr:to>
      <xdr:col>11</xdr:col>
      <xdr:colOff>0</xdr:colOff>
      <xdr:row>56</xdr:row>
      <xdr:rowOff>0</xdr:rowOff>
    </xdr:to>
    <xdr:sp macro="" textlink="">
      <xdr:nvSpPr>
        <xdr:cNvPr id="14" name="Text Box 90"/>
        <xdr:cNvSpPr txBox="1">
          <a:spLocks noChangeArrowheads="1"/>
        </xdr:cNvSpPr>
      </xdr:nvSpPr>
      <xdr:spPr bwMode="auto">
        <a:xfrm>
          <a:off x="9420225" y="1510665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62</xdr:row>
      <xdr:rowOff>0</xdr:rowOff>
    </xdr:from>
    <xdr:to>
      <xdr:col>5</xdr:col>
      <xdr:colOff>0</xdr:colOff>
      <xdr:row>62</xdr:row>
      <xdr:rowOff>0</xdr:rowOff>
    </xdr:to>
    <xdr:sp macro="" textlink="">
      <xdr:nvSpPr>
        <xdr:cNvPr id="15" name="Text Box 85"/>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62</xdr:row>
      <xdr:rowOff>0</xdr:rowOff>
    </xdr:from>
    <xdr:to>
      <xdr:col>5</xdr:col>
      <xdr:colOff>0</xdr:colOff>
      <xdr:row>62</xdr:row>
      <xdr:rowOff>0</xdr:rowOff>
    </xdr:to>
    <xdr:sp macro="" textlink="">
      <xdr:nvSpPr>
        <xdr:cNvPr id="16" name="Text Box 86"/>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62</xdr:row>
      <xdr:rowOff>0</xdr:rowOff>
    </xdr:from>
    <xdr:to>
      <xdr:col>5</xdr:col>
      <xdr:colOff>0</xdr:colOff>
      <xdr:row>62</xdr:row>
      <xdr:rowOff>0</xdr:rowOff>
    </xdr:to>
    <xdr:sp macro="" textlink="">
      <xdr:nvSpPr>
        <xdr:cNvPr id="17" name="Text Box 87"/>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62</xdr:row>
      <xdr:rowOff>0</xdr:rowOff>
    </xdr:from>
    <xdr:to>
      <xdr:col>5</xdr:col>
      <xdr:colOff>0</xdr:colOff>
      <xdr:row>62</xdr:row>
      <xdr:rowOff>0</xdr:rowOff>
    </xdr:to>
    <xdr:sp macro="" textlink="">
      <xdr:nvSpPr>
        <xdr:cNvPr id="18" name="Text Box 88"/>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62</xdr:row>
      <xdr:rowOff>0</xdr:rowOff>
    </xdr:from>
    <xdr:to>
      <xdr:col>5</xdr:col>
      <xdr:colOff>0</xdr:colOff>
      <xdr:row>62</xdr:row>
      <xdr:rowOff>0</xdr:rowOff>
    </xdr:to>
    <xdr:sp macro="" textlink="">
      <xdr:nvSpPr>
        <xdr:cNvPr id="19" name="Text Box 89"/>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62</xdr:row>
      <xdr:rowOff>0</xdr:rowOff>
    </xdr:from>
    <xdr:to>
      <xdr:col>5</xdr:col>
      <xdr:colOff>0</xdr:colOff>
      <xdr:row>62</xdr:row>
      <xdr:rowOff>0</xdr:rowOff>
    </xdr:to>
    <xdr:sp macro="" textlink="">
      <xdr:nvSpPr>
        <xdr:cNvPr id="20" name="Text Box 90"/>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62</xdr:row>
      <xdr:rowOff>0</xdr:rowOff>
    </xdr:from>
    <xdr:to>
      <xdr:col>5</xdr:col>
      <xdr:colOff>0</xdr:colOff>
      <xdr:row>62</xdr:row>
      <xdr:rowOff>0</xdr:rowOff>
    </xdr:to>
    <xdr:sp macro="" textlink="">
      <xdr:nvSpPr>
        <xdr:cNvPr id="21" name="Text Box 91"/>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62</xdr:row>
      <xdr:rowOff>0</xdr:rowOff>
    </xdr:from>
    <xdr:to>
      <xdr:col>5</xdr:col>
      <xdr:colOff>0</xdr:colOff>
      <xdr:row>62</xdr:row>
      <xdr:rowOff>0</xdr:rowOff>
    </xdr:to>
    <xdr:sp macro="" textlink="">
      <xdr:nvSpPr>
        <xdr:cNvPr id="22" name="Text Box 92"/>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62</xdr:row>
      <xdr:rowOff>0</xdr:rowOff>
    </xdr:from>
    <xdr:to>
      <xdr:col>5</xdr:col>
      <xdr:colOff>0</xdr:colOff>
      <xdr:row>62</xdr:row>
      <xdr:rowOff>0</xdr:rowOff>
    </xdr:to>
    <xdr:sp macro="" textlink="">
      <xdr:nvSpPr>
        <xdr:cNvPr id="23" name="Text Box 93"/>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154782</xdr:colOff>
      <xdr:row>127</xdr:row>
      <xdr:rowOff>250032</xdr:rowOff>
    </xdr:from>
    <xdr:to>
      <xdr:col>23</xdr:col>
      <xdr:colOff>133350</xdr:colOff>
      <xdr:row>127</xdr:row>
      <xdr:rowOff>250032</xdr:rowOff>
    </xdr:to>
    <xdr:sp macro="" textlink="">
      <xdr:nvSpPr>
        <xdr:cNvPr id="2" name="Text Box 22"/>
        <xdr:cNvSpPr txBox="1">
          <a:spLocks noChangeArrowheads="1"/>
        </xdr:cNvSpPr>
      </xdr:nvSpPr>
      <xdr:spPr bwMode="auto">
        <a:xfrm>
          <a:off x="19719132" y="28072557"/>
          <a:ext cx="2455068"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131</xdr:row>
      <xdr:rowOff>0</xdr:rowOff>
    </xdr:from>
    <xdr:to>
      <xdr:col>11</xdr:col>
      <xdr:colOff>133350</xdr:colOff>
      <xdr:row>131</xdr:row>
      <xdr:rowOff>0</xdr:rowOff>
    </xdr:to>
    <xdr:sp macro="" textlink="">
      <xdr:nvSpPr>
        <xdr:cNvPr id="3" name="Text Box 31"/>
        <xdr:cNvSpPr txBox="1">
          <a:spLocks noChangeArrowheads="1"/>
        </xdr:cNvSpPr>
      </xdr:nvSpPr>
      <xdr:spPr bwMode="auto">
        <a:xfrm>
          <a:off x="8601075" y="289083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131</xdr:row>
      <xdr:rowOff>0</xdr:rowOff>
    </xdr:from>
    <xdr:to>
      <xdr:col>11</xdr:col>
      <xdr:colOff>133350</xdr:colOff>
      <xdr:row>131</xdr:row>
      <xdr:rowOff>0</xdr:rowOff>
    </xdr:to>
    <xdr:sp macro="" textlink="">
      <xdr:nvSpPr>
        <xdr:cNvPr id="4" name="Text Box 32"/>
        <xdr:cNvSpPr txBox="1">
          <a:spLocks noChangeArrowheads="1"/>
        </xdr:cNvSpPr>
      </xdr:nvSpPr>
      <xdr:spPr bwMode="auto">
        <a:xfrm>
          <a:off x="8601075" y="289083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131</xdr:row>
      <xdr:rowOff>0</xdr:rowOff>
    </xdr:from>
    <xdr:to>
      <xdr:col>11</xdr:col>
      <xdr:colOff>133350</xdr:colOff>
      <xdr:row>131</xdr:row>
      <xdr:rowOff>0</xdr:rowOff>
    </xdr:to>
    <xdr:sp macro="" textlink="">
      <xdr:nvSpPr>
        <xdr:cNvPr id="5" name="Text Box 33"/>
        <xdr:cNvSpPr txBox="1">
          <a:spLocks noChangeArrowheads="1"/>
        </xdr:cNvSpPr>
      </xdr:nvSpPr>
      <xdr:spPr bwMode="auto">
        <a:xfrm>
          <a:off x="8601075" y="289083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131</xdr:row>
      <xdr:rowOff>0</xdr:rowOff>
    </xdr:from>
    <xdr:to>
      <xdr:col>11</xdr:col>
      <xdr:colOff>133350</xdr:colOff>
      <xdr:row>131</xdr:row>
      <xdr:rowOff>0</xdr:rowOff>
    </xdr:to>
    <xdr:sp macro="" textlink="">
      <xdr:nvSpPr>
        <xdr:cNvPr id="6" name="Text Box 34"/>
        <xdr:cNvSpPr txBox="1">
          <a:spLocks noChangeArrowheads="1"/>
        </xdr:cNvSpPr>
      </xdr:nvSpPr>
      <xdr:spPr bwMode="auto">
        <a:xfrm>
          <a:off x="8601075" y="289083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131</xdr:row>
      <xdr:rowOff>0</xdr:rowOff>
    </xdr:from>
    <xdr:to>
      <xdr:col>11</xdr:col>
      <xdr:colOff>133350</xdr:colOff>
      <xdr:row>131</xdr:row>
      <xdr:rowOff>0</xdr:rowOff>
    </xdr:to>
    <xdr:sp macro="" textlink="">
      <xdr:nvSpPr>
        <xdr:cNvPr id="7" name="Text Box 35"/>
        <xdr:cNvSpPr txBox="1">
          <a:spLocks noChangeArrowheads="1"/>
        </xdr:cNvSpPr>
      </xdr:nvSpPr>
      <xdr:spPr bwMode="auto">
        <a:xfrm>
          <a:off x="8601075" y="289083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131</xdr:row>
      <xdr:rowOff>0</xdr:rowOff>
    </xdr:from>
    <xdr:to>
      <xdr:col>11</xdr:col>
      <xdr:colOff>133350</xdr:colOff>
      <xdr:row>131</xdr:row>
      <xdr:rowOff>0</xdr:rowOff>
    </xdr:to>
    <xdr:sp macro="" textlink="">
      <xdr:nvSpPr>
        <xdr:cNvPr id="8" name="Text Box 36"/>
        <xdr:cNvSpPr txBox="1">
          <a:spLocks noChangeArrowheads="1"/>
        </xdr:cNvSpPr>
      </xdr:nvSpPr>
      <xdr:spPr bwMode="auto">
        <a:xfrm>
          <a:off x="8601075" y="289083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131</xdr:row>
      <xdr:rowOff>0</xdr:rowOff>
    </xdr:from>
    <xdr:to>
      <xdr:col>11</xdr:col>
      <xdr:colOff>133350</xdr:colOff>
      <xdr:row>131</xdr:row>
      <xdr:rowOff>0</xdr:rowOff>
    </xdr:to>
    <xdr:sp macro="" textlink="">
      <xdr:nvSpPr>
        <xdr:cNvPr id="9" name="Text Box 37"/>
        <xdr:cNvSpPr txBox="1">
          <a:spLocks noChangeArrowheads="1"/>
        </xdr:cNvSpPr>
      </xdr:nvSpPr>
      <xdr:spPr bwMode="auto">
        <a:xfrm>
          <a:off x="8601075" y="289083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131</xdr:row>
      <xdr:rowOff>0</xdr:rowOff>
    </xdr:from>
    <xdr:to>
      <xdr:col>11</xdr:col>
      <xdr:colOff>133350</xdr:colOff>
      <xdr:row>131</xdr:row>
      <xdr:rowOff>0</xdr:rowOff>
    </xdr:to>
    <xdr:sp macro="" textlink="">
      <xdr:nvSpPr>
        <xdr:cNvPr id="10" name="Text Box 38"/>
        <xdr:cNvSpPr txBox="1">
          <a:spLocks noChangeArrowheads="1"/>
        </xdr:cNvSpPr>
      </xdr:nvSpPr>
      <xdr:spPr bwMode="auto">
        <a:xfrm>
          <a:off x="8601075" y="289083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131</xdr:row>
      <xdr:rowOff>0</xdr:rowOff>
    </xdr:from>
    <xdr:to>
      <xdr:col>11</xdr:col>
      <xdr:colOff>133350</xdr:colOff>
      <xdr:row>131</xdr:row>
      <xdr:rowOff>0</xdr:rowOff>
    </xdr:to>
    <xdr:sp macro="" textlink="">
      <xdr:nvSpPr>
        <xdr:cNvPr id="11" name="Text Box 39"/>
        <xdr:cNvSpPr txBox="1">
          <a:spLocks noChangeArrowheads="1"/>
        </xdr:cNvSpPr>
      </xdr:nvSpPr>
      <xdr:spPr bwMode="auto">
        <a:xfrm>
          <a:off x="8601075" y="289083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70</xdr:row>
      <xdr:rowOff>0</xdr:rowOff>
    </xdr:from>
    <xdr:to>
      <xdr:col>11</xdr:col>
      <xdr:colOff>0</xdr:colOff>
      <xdr:row>70</xdr:row>
      <xdr:rowOff>0</xdr:rowOff>
    </xdr:to>
    <xdr:sp macro="" textlink="">
      <xdr:nvSpPr>
        <xdr:cNvPr id="12" name="Text Box 88"/>
        <xdr:cNvSpPr txBox="1">
          <a:spLocks noChangeArrowheads="1"/>
        </xdr:cNvSpPr>
      </xdr:nvSpPr>
      <xdr:spPr bwMode="auto">
        <a:xfrm>
          <a:off x="9420225" y="1573530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70</xdr:row>
      <xdr:rowOff>0</xdr:rowOff>
    </xdr:from>
    <xdr:to>
      <xdr:col>11</xdr:col>
      <xdr:colOff>0</xdr:colOff>
      <xdr:row>70</xdr:row>
      <xdr:rowOff>0</xdr:rowOff>
    </xdr:to>
    <xdr:sp macro="" textlink="">
      <xdr:nvSpPr>
        <xdr:cNvPr id="13" name="Text Box 89"/>
        <xdr:cNvSpPr txBox="1">
          <a:spLocks noChangeArrowheads="1"/>
        </xdr:cNvSpPr>
      </xdr:nvSpPr>
      <xdr:spPr bwMode="auto">
        <a:xfrm>
          <a:off x="9420225" y="1573530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70</xdr:row>
      <xdr:rowOff>0</xdr:rowOff>
    </xdr:from>
    <xdr:to>
      <xdr:col>11</xdr:col>
      <xdr:colOff>0</xdr:colOff>
      <xdr:row>70</xdr:row>
      <xdr:rowOff>0</xdr:rowOff>
    </xdr:to>
    <xdr:sp macro="" textlink="">
      <xdr:nvSpPr>
        <xdr:cNvPr id="14" name="Text Box 90"/>
        <xdr:cNvSpPr txBox="1">
          <a:spLocks noChangeArrowheads="1"/>
        </xdr:cNvSpPr>
      </xdr:nvSpPr>
      <xdr:spPr bwMode="auto">
        <a:xfrm>
          <a:off x="9420225" y="1573530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76</xdr:row>
      <xdr:rowOff>0</xdr:rowOff>
    </xdr:from>
    <xdr:to>
      <xdr:col>5</xdr:col>
      <xdr:colOff>0</xdr:colOff>
      <xdr:row>76</xdr:row>
      <xdr:rowOff>0</xdr:rowOff>
    </xdr:to>
    <xdr:sp macro="" textlink="">
      <xdr:nvSpPr>
        <xdr:cNvPr id="15" name="Text Box 85"/>
        <xdr:cNvSpPr txBox="1">
          <a:spLocks noChangeArrowheads="1"/>
        </xdr:cNvSpPr>
      </xdr:nvSpPr>
      <xdr:spPr bwMode="auto">
        <a:xfrm>
          <a:off x="4848225" y="169926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76</xdr:row>
      <xdr:rowOff>0</xdr:rowOff>
    </xdr:from>
    <xdr:to>
      <xdr:col>5</xdr:col>
      <xdr:colOff>0</xdr:colOff>
      <xdr:row>76</xdr:row>
      <xdr:rowOff>0</xdr:rowOff>
    </xdr:to>
    <xdr:sp macro="" textlink="">
      <xdr:nvSpPr>
        <xdr:cNvPr id="16" name="Text Box 86"/>
        <xdr:cNvSpPr txBox="1">
          <a:spLocks noChangeArrowheads="1"/>
        </xdr:cNvSpPr>
      </xdr:nvSpPr>
      <xdr:spPr bwMode="auto">
        <a:xfrm>
          <a:off x="4848225" y="169926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76</xdr:row>
      <xdr:rowOff>0</xdr:rowOff>
    </xdr:from>
    <xdr:to>
      <xdr:col>5</xdr:col>
      <xdr:colOff>0</xdr:colOff>
      <xdr:row>76</xdr:row>
      <xdr:rowOff>0</xdr:rowOff>
    </xdr:to>
    <xdr:sp macro="" textlink="">
      <xdr:nvSpPr>
        <xdr:cNvPr id="17" name="Text Box 87"/>
        <xdr:cNvSpPr txBox="1">
          <a:spLocks noChangeArrowheads="1"/>
        </xdr:cNvSpPr>
      </xdr:nvSpPr>
      <xdr:spPr bwMode="auto">
        <a:xfrm>
          <a:off x="4848225" y="169926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76</xdr:row>
      <xdr:rowOff>0</xdr:rowOff>
    </xdr:from>
    <xdr:to>
      <xdr:col>5</xdr:col>
      <xdr:colOff>0</xdr:colOff>
      <xdr:row>76</xdr:row>
      <xdr:rowOff>0</xdr:rowOff>
    </xdr:to>
    <xdr:sp macro="" textlink="">
      <xdr:nvSpPr>
        <xdr:cNvPr id="18" name="Text Box 88"/>
        <xdr:cNvSpPr txBox="1">
          <a:spLocks noChangeArrowheads="1"/>
        </xdr:cNvSpPr>
      </xdr:nvSpPr>
      <xdr:spPr bwMode="auto">
        <a:xfrm>
          <a:off x="4848225" y="169926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76</xdr:row>
      <xdr:rowOff>0</xdr:rowOff>
    </xdr:from>
    <xdr:to>
      <xdr:col>5</xdr:col>
      <xdr:colOff>0</xdr:colOff>
      <xdr:row>76</xdr:row>
      <xdr:rowOff>0</xdr:rowOff>
    </xdr:to>
    <xdr:sp macro="" textlink="">
      <xdr:nvSpPr>
        <xdr:cNvPr id="19" name="Text Box 89"/>
        <xdr:cNvSpPr txBox="1">
          <a:spLocks noChangeArrowheads="1"/>
        </xdr:cNvSpPr>
      </xdr:nvSpPr>
      <xdr:spPr bwMode="auto">
        <a:xfrm>
          <a:off x="4848225" y="169926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76</xdr:row>
      <xdr:rowOff>0</xdr:rowOff>
    </xdr:from>
    <xdr:to>
      <xdr:col>5</xdr:col>
      <xdr:colOff>0</xdr:colOff>
      <xdr:row>76</xdr:row>
      <xdr:rowOff>0</xdr:rowOff>
    </xdr:to>
    <xdr:sp macro="" textlink="">
      <xdr:nvSpPr>
        <xdr:cNvPr id="20" name="Text Box 90"/>
        <xdr:cNvSpPr txBox="1">
          <a:spLocks noChangeArrowheads="1"/>
        </xdr:cNvSpPr>
      </xdr:nvSpPr>
      <xdr:spPr bwMode="auto">
        <a:xfrm>
          <a:off x="4848225" y="169926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76</xdr:row>
      <xdr:rowOff>0</xdr:rowOff>
    </xdr:from>
    <xdr:to>
      <xdr:col>5</xdr:col>
      <xdr:colOff>0</xdr:colOff>
      <xdr:row>76</xdr:row>
      <xdr:rowOff>0</xdr:rowOff>
    </xdr:to>
    <xdr:sp macro="" textlink="">
      <xdr:nvSpPr>
        <xdr:cNvPr id="21" name="Text Box 91"/>
        <xdr:cNvSpPr txBox="1">
          <a:spLocks noChangeArrowheads="1"/>
        </xdr:cNvSpPr>
      </xdr:nvSpPr>
      <xdr:spPr bwMode="auto">
        <a:xfrm>
          <a:off x="4848225" y="169926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76</xdr:row>
      <xdr:rowOff>0</xdr:rowOff>
    </xdr:from>
    <xdr:to>
      <xdr:col>5</xdr:col>
      <xdr:colOff>0</xdr:colOff>
      <xdr:row>76</xdr:row>
      <xdr:rowOff>0</xdr:rowOff>
    </xdr:to>
    <xdr:sp macro="" textlink="">
      <xdr:nvSpPr>
        <xdr:cNvPr id="22" name="Text Box 92"/>
        <xdr:cNvSpPr txBox="1">
          <a:spLocks noChangeArrowheads="1"/>
        </xdr:cNvSpPr>
      </xdr:nvSpPr>
      <xdr:spPr bwMode="auto">
        <a:xfrm>
          <a:off x="4848225" y="169926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76</xdr:row>
      <xdr:rowOff>0</xdr:rowOff>
    </xdr:from>
    <xdr:to>
      <xdr:col>5</xdr:col>
      <xdr:colOff>0</xdr:colOff>
      <xdr:row>76</xdr:row>
      <xdr:rowOff>0</xdr:rowOff>
    </xdr:to>
    <xdr:sp macro="" textlink="">
      <xdr:nvSpPr>
        <xdr:cNvPr id="23" name="Text Box 93"/>
        <xdr:cNvSpPr txBox="1">
          <a:spLocks noChangeArrowheads="1"/>
        </xdr:cNvSpPr>
      </xdr:nvSpPr>
      <xdr:spPr bwMode="auto">
        <a:xfrm>
          <a:off x="4848225" y="169926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20</xdr:col>
      <xdr:colOff>154782</xdr:colOff>
      <xdr:row>127</xdr:row>
      <xdr:rowOff>250032</xdr:rowOff>
    </xdr:from>
    <xdr:to>
      <xdr:col>23</xdr:col>
      <xdr:colOff>133350</xdr:colOff>
      <xdr:row>127</xdr:row>
      <xdr:rowOff>250032</xdr:rowOff>
    </xdr:to>
    <xdr:sp macro="" textlink="">
      <xdr:nvSpPr>
        <xdr:cNvPr id="24" name="Text Box 22"/>
        <xdr:cNvSpPr txBox="1">
          <a:spLocks noChangeArrowheads="1"/>
        </xdr:cNvSpPr>
      </xdr:nvSpPr>
      <xdr:spPr bwMode="auto">
        <a:xfrm>
          <a:off x="19719132" y="28072557"/>
          <a:ext cx="2455068"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131</xdr:row>
      <xdr:rowOff>0</xdr:rowOff>
    </xdr:from>
    <xdr:to>
      <xdr:col>11</xdr:col>
      <xdr:colOff>133350</xdr:colOff>
      <xdr:row>131</xdr:row>
      <xdr:rowOff>0</xdr:rowOff>
    </xdr:to>
    <xdr:sp macro="" textlink="">
      <xdr:nvSpPr>
        <xdr:cNvPr id="25" name="Text Box 31"/>
        <xdr:cNvSpPr txBox="1">
          <a:spLocks noChangeArrowheads="1"/>
        </xdr:cNvSpPr>
      </xdr:nvSpPr>
      <xdr:spPr bwMode="auto">
        <a:xfrm>
          <a:off x="8601075" y="289083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131</xdr:row>
      <xdr:rowOff>0</xdr:rowOff>
    </xdr:from>
    <xdr:to>
      <xdr:col>11</xdr:col>
      <xdr:colOff>133350</xdr:colOff>
      <xdr:row>131</xdr:row>
      <xdr:rowOff>0</xdr:rowOff>
    </xdr:to>
    <xdr:sp macro="" textlink="">
      <xdr:nvSpPr>
        <xdr:cNvPr id="26" name="Text Box 32"/>
        <xdr:cNvSpPr txBox="1">
          <a:spLocks noChangeArrowheads="1"/>
        </xdr:cNvSpPr>
      </xdr:nvSpPr>
      <xdr:spPr bwMode="auto">
        <a:xfrm>
          <a:off x="8601075" y="289083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131</xdr:row>
      <xdr:rowOff>0</xdr:rowOff>
    </xdr:from>
    <xdr:to>
      <xdr:col>11</xdr:col>
      <xdr:colOff>133350</xdr:colOff>
      <xdr:row>131</xdr:row>
      <xdr:rowOff>0</xdr:rowOff>
    </xdr:to>
    <xdr:sp macro="" textlink="">
      <xdr:nvSpPr>
        <xdr:cNvPr id="27" name="Text Box 33"/>
        <xdr:cNvSpPr txBox="1">
          <a:spLocks noChangeArrowheads="1"/>
        </xdr:cNvSpPr>
      </xdr:nvSpPr>
      <xdr:spPr bwMode="auto">
        <a:xfrm>
          <a:off x="8601075" y="289083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131</xdr:row>
      <xdr:rowOff>0</xdr:rowOff>
    </xdr:from>
    <xdr:to>
      <xdr:col>11</xdr:col>
      <xdr:colOff>133350</xdr:colOff>
      <xdr:row>131</xdr:row>
      <xdr:rowOff>0</xdr:rowOff>
    </xdr:to>
    <xdr:sp macro="" textlink="">
      <xdr:nvSpPr>
        <xdr:cNvPr id="28" name="Text Box 34"/>
        <xdr:cNvSpPr txBox="1">
          <a:spLocks noChangeArrowheads="1"/>
        </xdr:cNvSpPr>
      </xdr:nvSpPr>
      <xdr:spPr bwMode="auto">
        <a:xfrm>
          <a:off x="8601075" y="289083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131</xdr:row>
      <xdr:rowOff>0</xdr:rowOff>
    </xdr:from>
    <xdr:to>
      <xdr:col>11</xdr:col>
      <xdr:colOff>133350</xdr:colOff>
      <xdr:row>131</xdr:row>
      <xdr:rowOff>0</xdr:rowOff>
    </xdr:to>
    <xdr:sp macro="" textlink="">
      <xdr:nvSpPr>
        <xdr:cNvPr id="29" name="Text Box 35"/>
        <xdr:cNvSpPr txBox="1">
          <a:spLocks noChangeArrowheads="1"/>
        </xdr:cNvSpPr>
      </xdr:nvSpPr>
      <xdr:spPr bwMode="auto">
        <a:xfrm>
          <a:off x="8601075" y="289083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131</xdr:row>
      <xdr:rowOff>0</xdr:rowOff>
    </xdr:from>
    <xdr:to>
      <xdr:col>11</xdr:col>
      <xdr:colOff>133350</xdr:colOff>
      <xdr:row>131</xdr:row>
      <xdr:rowOff>0</xdr:rowOff>
    </xdr:to>
    <xdr:sp macro="" textlink="">
      <xdr:nvSpPr>
        <xdr:cNvPr id="30" name="Text Box 36"/>
        <xdr:cNvSpPr txBox="1">
          <a:spLocks noChangeArrowheads="1"/>
        </xdr:cNvSpPr>
      </xdr:nvSpPr>
      <xdr:spPr bwMode="auto">
        <a:xfrm>
          <a:off x="8601075" y="289083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131</xdr:row>
      <xdr:rowOff>0</xdr:rowOff>
    </xdr:from>
    <xdr:to>
      <xdr:col>11</xdr:col>
      <xdr:colOff>133350</xdr:colOff>
      <xdr:row>131</xdr:row>
      <xdr:rowOff>0</xdr:rowOff>
    </xdr:to>
    <xdr:sp macro="" textlink="">
      <xdr:nvSpPr>
        <xdr:cNvPr id="31" name="Text Box 37"/>
        <xdr:cNvSpPr txBox="1">
          <a:spLocks noChangeArrowheads="1"/>
        </xdr:cNvSpPr>
      </xdr:nvSpPr>
      <xdr:spPr bwMode="auto">
        <a:xfrm>
          <a:off x="8601075" y="289083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131</xdr:row>
      <xdr:rowOff>0</xdr:rowOff>
    </xdr:from>
    <xdr:to>
      <xdr:col>11</xdr:col>
      <xdr:colOff>133350</xdr:colOff>
      <xdr:row>131</xdr:row>
      <xdr:rowOff>0</xdr:rowOff>
    </xdr:to>
    <xdr:sp macro="" textlink="">
      <xdr:nvSpPr>
        <xdr:cNvPr id="32" name="Text Box 38"/>
        <xdr:cNvSpPr txBox="1">
          <a:spLocks noChangeArrowheads="1"/>
        </xdr:cNvSpPr>
      </xdr:nvSpPr>
      <xdr:spPr bwMode="auto">
        <a:xfrm>
          <a:off x="8601075" y="289083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131</xdr:row>
      <xdr:rowOff>0</xdr:rowOff>
    </xdr:from>
    <xdr:to>
      <xdr:col>11</xdr:col>
      <xdr:colOff>133350</xdr:colOff>
      <xdr:row>131</xdr:row>
      <xdr:rowOff>0</xdr:rowOff>
    </xdr:to>
    <xdr:sp macro="" textlink="">
      <xdr:nvSpPr>
        <xdr:cNvPr id="33" name="Text Box 39"/>
        <xdr:cNvSpPr txBox="1">
          <a:spLocks noChangeArrowheads="1"/>
        </xdr:cNvSpPr>
      </xdr:nvSpPr>
      <xdr:spPr bwMode="auto">
        <a:xfrm>
          <a:off x="8601075" y="2890837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70</xdr:row>
      <xdr:rowOff>0</xdr:rowOff>
    </xdr:from>
    <xdr:to>
      <xdr:col>11</xdr:col>
      <xdr:colOff>0</xdr:colOff>
      <xdr:row>70</xdr:row>
      <xdr:rowOff>0</xdr:rowOff>
    </xdr:to>
    <xdr:sp macro="" textlink="">
      <xdr:nvSpPr>
        <xdr:cNvPr id="34" name="Text Box 88"/>
        <xdr:cNvSpPr txBox="1">
          <a:spLocks noChangeArrowheads="1"/>
        </xdr:cNvSpPr>
      </xdr:nvSpPr>
      <xdr:spPr bwMode="auto">
        <a:xfrm>
          <a:off x="9420225" y="1573530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70</xdr:row>
      <xdr:rowOff>0</xdr:rowOff>
    </xdr:from>
    <xdr:to>
      <xdr:col>11</xdr:col>
      <xdr:colOff>0</xdr:colOff>
      <xdr:row>70</xdr:row>
      <xdr:rowOff>0</xdr:rowOff>
    </xdr:to>
    <xdr:sp macro="" textlink="">
      <xdr:nvSpPr>
        <xdr:cNvPr id="35" name="Text Box 89"/>
        <xdr:cNvSpPr txBox="1">
          <a:spLocks noChangeArrowheads="1"/>
        </xdr:cNvSpPr>
      </xdr:nvSpPr>
      <xdr:spPr bwMode="auto">
        <a:xfrm>
          <a:off x="9420225" y="1573530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70</xdr:row>
      <xdr:rowOff>0</xdr:rowOff>
    </xdr:from>
    <xdr:to>
      <xdr:col>11</xdr:col>
      <xdr:colOff>0</xdr:colOff>
      <xdr:row>70</xdr:row>
      <xdr:rowOff>0</xdr:rowOff>
    </xdr:to>
    <xdr:sp macro="" textlink="">
      <xdr:nvSpPr>
        <xdr:cNvPr id="36" name="Text Box 90"/>
        <xdr:cNvSpPr txBox="1">
          <a:spLocks noChangeArrowheads="1"/>
        </xdr:cNvSpPr>
      </xdr:nvSpPr>
      <xdr:spPr bwMode="auto">
        <a:xfrm>
          <a:off x="9420225" y="1573530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76</xdr:row>
      <xdr:rowOff>0</xdr:rowOff>
    </xdr:from>
    <xdr:to>
      <xdr:col>5</xdr:col>
      <xdr:colOff>0</xdr:colOff>
      <xdr:row>76</xdr:row>
      <xdr:rowOff>0</xdr:rowOff>
    </xdr:to>
    <xdr:sp macro="" textlink="">
      <xdr:nvSpPr>
        <xdr:cNvPr id="37" name="Text Box 85"/>
        <xdr:cNvSpPr txBox="1">
          <a:spLocks noChangeArrowheads="1"/>
        </xdr:cNvSpPr>
      </xdr:nvSpPr>
      <xdr:spPr bwMode="auto">
        <a:xfrm>
          <a:off x="4848225" y="169926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76</xdr:row>
      <xdr:rowOff>0</xdr:rowOff>
    </xdr:from>
    <xdr:to>
      <xdr:col>5</xdr:col>
      <xdr:colOff>0</xdr:colOff>
      <xdr:row>76</xdr:row>
      <xdr:rowOff>0</xdr:rowOff>
    </xdr:to>
    <xdr:sp macro="" textlink="">
      <xdr:nvSpPr>
        <xdr:cNvPr id="38" name="Text Box 86"/>
        <xdr:cNvSpPr txBox="1">
          <a:spLocks noChangeArrowheads="1"/>
        </xdr:cNvSpPr>
      </xdr:nvSpPr>
      <xdr:spPr bwMode="auto">
        <a:xfrm>
          <a:off x="4848225" y="169926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76</xdr:row>
      <xdr:rowOff>0</xdr:rowOff>
    </xdr:from>
    <xdr:to>
      <xdr:col>5</xdr:col>
      <xdr:colOff>0</xdr:colOff>
      <xdr:row>76</xdr:row>
      <xdr:rowOff>0</xdr:rowOff>
    </xdr:to>
    <xdr:sp macro="" textlink="">
      <xdr:nvSpPr>
        <xdr:cNvPr id="39" name="Text Box 87"/>
        <xdr:cNvSpPr txBox="1">
          <a:spLocks noChangeArrowheads="1"/>
        </xdr:cNvSpPr>
      </xdr:nvSpPr>
      <xdr:spPr bwMode="auto">
        <a:xfrm>
          <a:off x="4848225" y="169926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76</xdr:row>
      <xdr:rowOff>0</xdr:rowOff>
    </xdr:from>
    <xdr:to>
      <xdr:col>5</xdr:col>
      <xdr:colOff>0</xdr:colOff>
      <xdr:row>76</xdr:row>
      <xdr:rowOff>0</xdr:rowOff>
    </xdr:to>
    <xdr:sp macro="" textlink="">
      <xdr:nvSpPr>
        <xdr:cNvPr id="40" name="Text Box 88"/>
        <xdr:cNvSpPr txBox="1">
          <a:spLocks noChangeArrowheads="1"/>
        </xdr:cNvSpPr>
      </xdr:nvSpPr>
      <xdr:spPr bwMode="auto">
        <a:xfrm>
          <a:off x="4848225" y="169926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76</xdr:row>
      <xdr:rowOff>0</xdr:rowOff>
    </xdr:from>
    <xdr:to>
      <xdr:col>5</xdr:col>
      <xdr:colOff>0</xdr:colOff>
      <xdr:row>76</xdr:row>
      <xdr:rowOff>0</xdr:rowOff>
    </xdr:to>
    <xdr:sp macro="" textlink="">
      <xdr:nvSpPr>
        <xdr:cNvPr id="41" name="Text Box 89"/>
        <xdr:cNvSpPr txBox="1">
          <a:spLocks noChangeArrowheads="1"/>
        </xdr:cNvSpPr>
      </xdr:nvSpPr>
      <xdr:spPr bwMode="auto">
        <a:xfrm>
          <a:off x="4848225" y="169926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76</xdr:row>
      <xdr:rowOff>0</xdr:rowOff>
    </xdr:from>
    <xdr:to>
      <xdr:col>5</xdr:col>
      <xdr:colOff>0</xdr:colOff>
      <xdr:row>76</xdr:row>
      <xdr:rowOff>0</xdr:rowOff>
    </xdr:to>
    <xdr:sp macro="" textlink="">
      <xdr:nvSpPr>
        <xdr:cNvPr id="42" name="Text Box 90"/>
        <xdr:cNvSpPr txBox="1">
          <a:spLocks noChangeArrowheads="1"/>
        </xdr:cNvSpPr>
      </xdr:nvSpPr>
      <xdr:spPr bwMode="auto">
        <a:xfrm>
          <a:off x="4848225" y="169926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76</xdr:row>
      <xdr:rowOff>0</xdr:rowOff>
    </xdr:from>
    <xdr:to>
      <xdr:col>5</xdr:col>
      <xdr:colOff>0</xdr:colOff>
      <xdr:row>76</xdr:row>
      <xdr:rowOff>0</xdr:rowOff>
    </xdr:to>
    <xdr:sp macro="" textlink="">
      <xdr:nvSpPr>
        <xdr:cNvPr id="43" name="Text Box 91"/>
        <xdr:cNvSpPr txBox="1">
          <a:spLocks noChangeArrowheads="1"/>
        </xdr:cNvSpPr>
      </xdr:nvSpPr>
      <xdr:spPr bwMode="auto">
        <a:xfrm>
          <a:off x="4848225" y="169926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76</xdr:row>
      <xdr:rowOff>0</xdr:rowOff>
    </xdr:from>
    <xdr:to>
      <xdr:col>5</xdr:col>
      <xdr:colOff>0</xdr:colOff>
      <xdr:row>76</xdr:row>
      <xdr:rowOff>0</xdr:rowOff>
    </xdr:to>
    <xdr:sp macro="" textlink="">
      <xdr:nvSpPr>
        <xdr:cNvPr id="44" name="Text Box 92"/>
        <xdr:cNvSpPr txBox="1">
          <a:spLocks noChangeArrowheads="1"/>
        </xdr:cNvSpPr>
      </xdr:nvSpPr>
      <xdr:spPr bwMode="auto">
        <a:xfrm>
          <a:off x="4848225" y="169926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76</xdr:row>
      <xdr:rowOff>0</xdr:rowOff>
    </xdr:from>
    <xdr:to>
      <xdr:col>5</xdr:col>
      <xdr:colOff>0</xdr:colOff>
      <xdr:row>76</xdr:row>
      <xdr:rowOff>0</xdr:rowOff>
    </xdr:to>
    <xdr:sp macro="" textlink="">
      <xdr:nvSpPr>
        <xdr:cNvPr id="45" name="Text Box 93"/>
        <xdr:cNvSpPr txBox="1">
          <a:spLocks noChangeArrowheads="1"/>
        </xdr:cNvSpPr>
      </xdr:nvSpPr>
      <xdr:spPr bwMode="auto">
        <a:xfrm>
          <a:off x="4848225" y="1699260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2.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E342"/>
  <sheetViews>
    <sheetView tabSelected="1" topLeftCell="A246" zoomScale="110" zoomScaleNormal="110" zoomScaleSheetLayoutView="70" zoomScalePageLayoutView="70" workbookViewId="0">
      <selection activeCell="L173" sqref="L173:L174"/>
    </sheetView>
  </sheetViews>
  <sheetFormatPr baseColWidth="10" defaultColWidth="7.625" defaultRowHeight="16.5" x14ac:dyDescent="0.3"/>
  <cols>
    <col min="1" max="1" width="57.625" style="254" customWidth="1"/>
    <col min="2" max="2" width="11" style="254" customWidth="1"/>
    <col min="3" max="3" width="10.25" style="254" customWidth="1"/>
    <col min="4" max="4" width="8.375" style="254" customWidth="1"/>
    <col min="5" max="5" width="9.25" style="254" bestFit="1" customWidth="1"/>
    <col min="6" max="6" width="10.375" style="254" bestFit="1" customWidth="1"/>
    <col min="7" max="7" width="10.75" style="254" bestFit="1" customWidth="1"/>
    <col min="8" max="8" width="8" style="254" bestFit="1" customWidth="1"/>
    <col min="9" max="9" width="9.375" style="254" customWidth="1"/>
    <col min="10" max="10" width="9.75" style="254" customWidth="1"/>
    <col min="11" max="11" width="10.25" style="254" customWidth="1"/>
    <col min="12" max="12" width="9.75" style="254" customWidth="1"/>
    <col min="13" max="13" width="10.5" style="254" customWidth="1"/>
    <col min="14" max="14" width="9.5" style="254" customWidth="1"/>
    <col min="15" max="15" width="8.625" style="254" bestFit="1" customWidth="1"/>
    <col min="16" max="16" width="11.625" style="254" customWidth="1"/>
    <col min="17" max="17" width="10.25" style="254" bestFit="1" customWidth="1"/>
    <col min="18" max="18" width="14.625" style="254" bestFit="1" customWidth="1"/>
    <col min="19" max="19" width="13.625" style="254" customWidth="1"/>
    <col min="20" max="20" width="13.25" style="254" customWidth="1"/>
    <col min="21" max="21" width="12.25" style="254" customWidth="1"/>
    <col min="22" max="23" width="10.125" style="254" customWidth="1"/>
    <col min="24" max="24" width="9.625" style="254" customWidth="1"/>
    <col min="25" max="25" width="10.625" style="254" customWidth="1"/>
    <col min="26" max="28" width="8.875" style="254" customWidth="1"/>
    <col min="29" max="29" width="5.875" style="254" customWidth="1"/>
    <col min="30" max="30" width="8.625" style="254" customWidth="1"/>
    <col min="31" max="31" width="6.625" style="254" customWidth="1"/>
    <col min="32" max="33" width="5" style="254" customWidth="1"/>
    <col min="34" max="16384" width="7.625" style="254"/>
  </cols>
  <sheetData>
    <row r="3" spans="1:24" x14ac:dyDescent="0.3">
      <c r="B3" s="686" t="s">
        <v>0</v>
      </c>
      <c r="C3" s="686"/>
      <c r="D3" s="686"/>
      <c r="E3" s="686"/>
      <c r="F3" s="686"/>
      <c r="G3" s="686"/>
      <c r="H3" s="686"/>
      <c r="I3" s="686"/>
      <c r="J3" s="686"/>
      <c r="K3" s="686"/>
      <c r="L3" s="686"/>
      <c r="M3" s="686"/>
      <c r="N3" s="686"/>
      <c r="O3" s="686"/>
      <c r="P3" s="686"/>
      <c r="Q3" s="686"/>
      <c r="R3" s="686"/>
      <c r="S3" s="686"/>
    </row>
    <row r="5" spans="1:24" x14ac:dyDescent="0.3">
      <c r="C5" s="687" t="s">
        <v>1</v>
      </c>
      <c r="D5" s="687"/>
      <c r="E5" s="687"/>
      <c r="F5" s="687"/>
      <c r="G5" s="687"/>
      <c r="H5" s="1" t="s">
        <v>214</v>
      </c>
      <c r="I5" s="2"/>
      <c r="J5" s="2"/>
      <c r="K5" s="2"/>
      <c r="L5" s="2"/>
      <c r="M5" s="2"/>
      <c r="N5" s="2"/>
      <c r="O5" s="2"/>
      <c r="P5" s="2"/>
      <c r="Q5" s="2"/>
      <c r="R5" s="2"/>
      <c r="S5" s="2"/>
      <c r="T5" s="2"/>
      <c r="U5" s="2"/>
      <c r="V5" s="3"/>
      <c r="W5" s="3"/>
      <c r="X5" s="3"/>
    </row>
    <row r="6" spans="1:24" ht="17.25" thickBot="1" x14ac:dyDescent="0.35"/>
    <row r="7" spans="1:24" ht="17.25" thickTop="1" x14ac:dyDescent="0.3">
      <c r="A7" s="4" t="s">
        <v>2</v>
      </c>
      <c r="B7" s="688" t="s">
        <v>215</v>
      </c>
      <c r="C7" s="689"/>
      <c r="D7" s="689"/>
      <c r="E7" s="689"/>
      <c r="F7" s="689"/>
      <c r="G7" s="689"/>
      <c r="H7" s="689"/>
      <c r="I7" s="689"/>
      <c r="J7" s="689"/>
      <c r="K7" s="689"/>
      <c r="L7" s="689"/>
      <c r="M7" s="689"/>
      <c r="N7" s="689"/>
      <c r="O7" s="689"/>
      <c r="P7" s="689"/>
      <c r="Q7" s="690"/>
    </row>
    <row r="8" spans="1:24" ht="16.5" customHeight="1" x14ac:dyDescent="0.3">
      <c r="A8" s="5" t="s">
        <v>3</v>
      </c>
      <c r="B8" s="691" t="s">
        <v>216</v>
      </c>
      <c r="C8" s="692"/>
      <c r="D8" s="692"/>
      <c r="E8" s="692"/>
      <c r="F8" s="692"/>
      <c r="G8" s="692"/>
      <c r="H8" s="692"/>
      <c r="I8" s="692"/>
      <c r="J8" s="692"/>
      <c r="K8" s="692"/>
      <c r="L8" s="692"/>
      <c r="M8" s="692"/>
      <c r="N8" s="692"/>
      <c r="O8" s="692"/>
      <c r="P8" s="692"/>
      <c r="Q8" s="693"/>
    </row>
    <row r="9" spans="1:24" ht="17.25" thickBot="1" x14ac:dyDescent="0.35">
      <c r="A9" s="6" t="s">
        <v>300</v>
      </c>
      <c r="B9" s="694" t="s">
        <v>217</v>
      </c>
      <c r="C9" s="694"/>
      <c r="D9" s="694"/>
      <c r="E9" s="694"/>
      <c r="F9" s="694"/>
      <c r="G9" s="694"/>
      <c r="H9" s="694"/>
      <c r="I9" s="694"/>
      <c r="J9" s="694"/>
      <c r="K9" s="694"/>
      <c r="L9" s="694"/>
      <c r="M9" s="694"/>
      <c r="N9" s="694"/>
      <c r="O9" s="694"/>
      <c r="P9" s="694"/>
      <c r="Q9" s="695"/>
    </row>
    <row r="10" spans="1:24" ht="17.25" thickTop="1" x14ac:dyDescent="0.3">
      <c r="A10" s="7"/>
      <c r="B10" s="8"/>
      <c r="C10" s="8"/>
      <c r="D10" s="8"/>
      <c r="E10" s="8"/>
      <c r="F10" s="8"/>
      <c r="G10" s="8"/>
      <c r="H10" s="8"/>
      <c r="I10" s="8"/>
      <c r="J10" s="8"/>
      <c r="K10" s="8"/>
      <c r="L10" s="8"/>
      <c r="M10" s="8"/>
      <c r="N10" s="8"/>
      <c r="O10" s="8"/>
      <c r="P10" s="8"/>
      <c r="Q10" s="8"/>
    </row>
    <row r="11" spans="1:24" x14ac:dyDescent="0.3">
      <c r="A11" s="9" t="s">
        <v>5</v>
      </c>
      <c r="B11" s="263"/>
      <c r="C11" s="10"/>
      <c r="D11" s="10"/>
      <c r="E11" s="10"/>
      <c r="F11" s="10"/>
      <c r="G11" s="10"/>
      <c r="H11" s="10"/>
      <c r="I11" s="10"/>
      <c r="J11" s="10"/>
      <c r="K11" s="10"/>
      <c r="L11" s="10"/>
      <c r="M11" s="10"/>
      <c r="N11" s="10"/>
      <c r="O11" s="10"/>
      <c r="P11" s="10"/>
      <c r="Q11" s="10"/>
    </row>
    <row r="12" spans="1:24" ht="36.75" customHeight="1" x14ac:dyDescent="0.3">
      <c r="A12" s="9" t="s">
        <v>6</v>
      </c>
      <c r="B12" s="267" t="s">
        <v>218</v>
      </c>
      <c r="C12" s="10"/>
      <c r="D12" s="10"/>
      <c r="E12" s="10"/>
      <c r="F12" s="10"/>
      <c r="G12" s="10"/>
      <c r="H12" s="10"/>
      <c r="I12" s="10"/>
      <c r="J12" s="10"/>
      <c r="K12" s="10"/>
      <c r="L12" s="10"/>
      <c r="M12" s="10"/>
      <c r="N12" s="10"/>
      <c r="O12" s="10"/>
      <c r="P12" s="10"/>
      <c r="Q12" s="10"/>
    </row>
    <row r="13" spans="1:24" ht="17.25" thickBot="1" x14ac:dyDescent="0.35">
      <c r="A13" s="11"/>
      <c r="B13" s="10"/>
      <c r="C13" s="10"/>
      <c r="D13" s="10"/>
      <c r="E13" s="10"/>
      <c r="F13" s="10"/>
      <c r="G13" s="10"/>
      <c r="H13" s="10"/>
      <c r="I13" s="10"/>
      <c r="J13" s="10"/>
      <c r="K13" s="10"/>
      <c r="L13" s="10"/>
      <c r="M13" s="10"/>
      <c r="N13" s="10"/>
      <c r="O13" s="10"/>
      <c r="P13" s="10"/>
      <c r="Q13" s="10"/>
    </row>
    <row r="14" spans="1:24" ht="52.5" customHeight="1" thickBot="1" x14ac:dyDescent="0.35">
      <c r="A14" s="696" t="s">
        <v>7</v>
      </c>
      <c r="B14" s="697"/>
      <c r="C14" s="697"/>
      <c r="D14" s="697"/>
      <c r="E14" s="697"/>
      <c r="F14" s="697"/>
      <c r="G14" s="697"/>
      <c r="H14" s="697"/>
      <c r="I14" s="697"/>
      <c r="J14" s="697"/>
      <c r="K14" s="697"/>
      <c r="L14" s="697"/>
      <c r="M14" s="697"/>
      <c r="N14" s="697"/>
      <c r="O14" s="697"/>
      <c r="P14" s="697"/>
      <c r="Q14" s="698"/>
      <c r="R14" s="12" t="s">
        <v>8</v>
      </c>
      <c r="S14" s="12" t="s">
        <v>9</v>
      </c>
      <c r="T14" s="13" t="s">
        <v>10</v>
      </c>
    </row>
    <row r="15" spans="1:24" x14ac:dyDescent="0.3">
      <c r="A15" s="682" t="s">
        <v>219</v>
      </c>
      <c r="B15" s="683"/>
      <c r="C15" s="683"/>
      <c r="D15" s="683"/>
      <c r="E15" s="683"/>
      <c r="F15" s="683"/>
      <c r="G15" s="683"/>
      <c r="H15" s="683"/>
      <c r="I15" s="683"/>
      <c r="J15" s="683"/>
      <c r="K15" s="683"/>
      <c r="L15" s="683"/>
      <c r="M15" s="683"/>
      <c r="N15" s="683"/>
      <c r="O15" s="683"/>
      <c r="P15" s="683"/>
      <c r="Q15" s="683"/>
      <c r="R15" s="268" t="s">
        <v>223</v>
      </c>
      <c r="S15" s="269" t="s">
        <v>224</v>
      </c>
      <c r="T15" s="270" t="s">
        <v>225</v>
      </c>
    </row>
    <row r="16" spans="1:24" x14ac:dyDescent="0.3">
      <c r="A16" s="684" t="s">
        <v>220</v>
      </c>
      <c r="B16" s="685"/>
      <c r="C16" s="685"/>
      <c r="D16" s="685"/>
      <c r="E16" s="685"/>
      <c r="F16" s="685"/>
      <c r="G16" s="685"/>
      <c r="H16" s="685"/>
      <c r="I16" s="685"/>
      <c r="J16" s="685"/>
      <c r="K16" s="685"/>
      <c r="L16" s="685"/>
      <c r="M16" s="685"/>
      <c r="N16" s="685"/>
      <c r="O16" s="685"/>
      <c r="P16" s="685"/>
      <c r="Q16" s="685"/>
      <c r="R16" s="269" t="s">
        <v>226</v>
      </c>
      <c r="S16" s="269" t="s">
        <v>224</v>
      </c>
      <c r="T16" s="271" t="s">
        <v>227</v>
      </c>
    </row>
    <row r="17" spans="1:21" x14ac:dyDescent="0.3">
      <c r="A17" s="684" t="s">
        <v>221</v>
      </c>
      <c r="B17" s="685"/>
      <c r="C17" s="685"/>
      <c r="D17" s="685"/>
      <c r="E17" s="685"/>
      <c r="F17" s="685"/>
      <c r="G17" s="685"/>
      <c r="H17" s="685"/>
      <c r="I17" s="685"/>
      <c r="J17" s="685"/>
      <c r="K17" s="685"/>
      <c r="L17" s="685"/>
      <c r="M17" s="685"/>
      <c r="N17" s="685"/>
      <c r="O17" s="685"/>
      <c r="P17" s="685"/>
      <c r="Q17" s="685"/>
      <c r="R17" s="269" t="s">
        <v>228</v>
      </c>
      <c r="S17" s="269" t="s">
        <v>224</v>
      </c>
      <c r="T17" s="272" t="s">
        <v>229</v>
      </c>
    </row>
    <row r="18" spans="1:21" x14ac:dyDescent="0.3">
      <c r="A18" s="684" t="s">
        <v>217</v>
      </c>
      <c r="B18" s="685"/>
      <c r="C18" s="685"/>
      <c r="D18" s="685"/>
      <c r="E18" s="685"/>
      <c r="F18" s="685"/>
      <c r="G18" s="685"/>
      <c r="H18" s="685"/>
      <c r="I18" s="685"/>
      <c r="J18" s="685"/>
      <c r="K18" s="685"/>
      <c r="L18" s="685"/>
      <c r="M18" s="685"/>
      <c r="N18" s="685"/>
      <c r="O18" s="685"/>
      <c r="P18" s="685"/>
      <c r="Q18" s="685"/>
      <c r="R18" s="269" t="s">
        <v>230</v>
      </c>
      <c r="S18" s="269" t="s">
        <v>224</v>
      </c>
      <c r="T18" s="271" t="s">
        <v>231</v>
      </c>
    </row>
    <row r="19" spans="1:21" ht="17.25" thickBot="1" x14ac:dyDescent="0.35">
      <c r="A19" s="684" t="s">
        <v>222</v>
      </c>
      <c r="B19" s="685"/>
      <c r="C19" s="685"/>
      <c r="D19" s="685"/>
      <c r="E19" s="685"/>
      <c r="F19" s="685"/>
      <c r="G19" s="685"/>
      <c r="H19" s="685"/>
      <c r="I19" s="685"/>
      <c r="J19" s="685"/>
      <c r="K19" s="685"/>
      <c r="L19" s="685"/>
      <c r="M19" s="685"/>
      <c r="N19" s="685"/>
      <c r="O19" s="685"/>
      <c r="P19" s="685"/>
      <c r="Q19" s="685"/>
      <c r="R19" s="269" t="s">
        <v>232</v>
      </c>
      <c r="S19" s="269" t="s">
        <v>224</v>
      </c>
      <c r="T19" s="271" t="s">
        <v>233</v>
      </c>
    </row>
    <row r="20" spans="1:21" x14ac:dyDescent="0.3">
      <c r="A20" s="680" t="s">
        <v>11</v>
      </c>
      <c r="B20" s="680"/>
      <c r="C20" s="680"/>
      <c r="D20" s="680"/>
      <c r="E20" s="680"/>
      <c r="F20" s="680"/>
      <c r="G20" s="680"/>
      <c r="H20" s="680"/>
      <c r="I20" s="680"/>
      <c r="J20" s="680"/>
      <c r="K20" s="680"/>
      <c r="L20" s="680"/>
      <c r="M20" s="680"/>
      <c r="N20" s="680"/>
      <c r="O20" s="680"/>
      <c r="P20" s="680"/>
      <c r="Q20" s="680"/>
      <c r="R20" s="680"/>
      <c r="S20" s="680"/>
      <c r="T20" s="680"/>
    </row>
    <row r="22" spans="1:21" x14ac:dyDescent="0.3">
      <c r="A22" s="678" t="s">
        <v>12</v>
      </c>
      <c r="B22" s="678" t="s">
        <v>13</v>
      </c>
      <c r="C22" s="678" t="s">
        <v>14</v>
      </c>
      <c r="D22" s="678" t="s">
        <v>15</v>
      </c>
      <c r="E22" s="681" t="s">
        <v>16</v>
      </c>
      <c r="F22" s="681"/>
      <c r="G22" s="681"/>
      <c r="H22" s="681"/>
      <c r="I22" s="681"/>
      <c r="J22" s="678" t="s">
        <v>17</v>
      </c>
      <c r="K22" s="637" t="s">
        <v>18</v>
      </c>
      <c r="L22" s="637"/>
      <c r="M22" s="637"/>
      <c r="N22" s="678" t="s">
        <v>19</v>
      </c>
      <c r="O22" s="679" t="s">
        <v>20</v>
      </c>
      <c r="P22" s="679"/>
      <c r="Q22" s="679"/>
      <c r="R22" s="679"/>
      <c r="S22" s="678" t="s">
        <v>21</v>
      </c>
      <c r="T22" s="678" t="s">
        <v>22</v>
      </c>
      <c r="U22" s="678" t="s">
        <v>10</v>
      </c>
    </row>
    <row r="23" spans="1:21" x14ac:dyDescent="0.3">
      <c r="A23" s="678"/>
      <c r="B23" s="678"/>
      <c r="C23" s="678"/>
      <c r="D23" s="678"/>
      <c r="E23" s="678" t="s">
        <v>23</v>
      </c>
      <c r="F23" s="678" t="s">
        <v>24</v>
      </c>
      <c r="G23" s="678" t="s">
        <v>25</v>
      </c>
      <c r="H23" s="678" t="s">
        <v>26</v>
      </c>
      <c r="I23" s="678" t="s">
        <v>27</v>
      </c>
      <c r="J23" s="678"/>
      <c r="K23" s="637"/>
      <c r="L23" s="637"/>
      <c r="M23" s="637"/>
      <c r="N23" s="678"/>
      <c r="O23" s="679" t="s">
        <v>28</v>
      </c>
      <c r="P23" s="679"/>
      <c r="Q23" s="679" t="s">
        <v>29</v>
      </c>
      <c r="R23" s="679"/>
      <c r="S23" s="678"/>
      <c r="T23" s="678"/>
      <c r="U23" s="678"/>
    </row>
    <row r="24" spans="1:21" ht="39.75" customHeight="1" x14ac:dyDescent="0.3">
      <c r="A24" s="678"/>
      <c r="B24" s="678"/>
      <c r="C24" s="678"/>
      <c r="D24" s="678"/>
      <c r="E24" s="678" t="s">
        <v>23</v>
      </c>
      <c r="F24" s="678" t="s">
        <v>24</v>
      </c>
      <c r="G24" s="678" t="s">
        <v>25</v>
      </c>
      <c r="H24" s="678" t="s">
        <v>30</v>
      </c>
      <c r="I24" s="678" t="s">
        <v>27</v>
      </c>
      <c r="J24" s="678"/>
      <c r="K24" s="261" t="s">
        <v>31</v>
      </c>
      <c r="L24" s="261" t="s">
        <v>32</v>
      </c>
      <c r="M24" s="261" t="s">
        <v>33</v>
      </c>
      <c r="N24" s="678"/>
      <c r="O24" s="17" t="s">
        <v>34</v>
      </c>
      <c r="P24" s="17" t="s">
        <v>35</v>
      </c>
      <c r="Q24" s="17" t="s">
        <v>36</v>
      </c>
      <c r="R24" s="17" t="s">
        <v>37</v>
      </c>
      <c r="S24" s="678"/>
      <c r="T24" s="678"/>
      <c r="U24" s="678"/>
    </row>
    <row r="25" spans="1:21" x14ac:dyDescent="0.3">
      <c r="A25" s="273" t="s">
        <v>234</v>
      </c>
      <c r="B25" s="274" t="s">
        <v>235</v>
      </c>
      <c r="C25" s="275">
        <v>1996</v>
      </c>
      <c r="D25" s="275" t="s">
        <v>236</v>
      </c>
      <c r="E25" s="18"/>
      <c r="F25" s="275">
        <v>1</v>
      </c>
      <c r="G25" s="19"/>
      <c r="H25" s="19"/>
      <c r="I25" s="19"/>
      <c r="J25" s="19">
        <v>151</v>
      </c>
      <c r="K25" s="19">
        <v>1</v>
      </c>
      <c r="L25" s="19"/>
      <c r="M25" s="19"/>
      <c r="N25" s="19" t="s">
        <v>236</v>
      </c>
      <c r="O25" s="18"/>
      <c r="P25" s="18"/>
      <c r="Q25" s="18"/>
      <c r="R25" s="18"/>
      <c r="S25" s="276" t="s">
        <v>223</v>
      </c>
      <c r="T25" s="276" t="s">
        <v>224</v>
      </c>
      <c r="U25" s="281" t="s">
        <v>225</v>
      </c>
    </row>
    <row r="26" spans="1:21" s="265" customFormat="1" x14ac:dyDescent="0.3">
      <c r="A26" s="273" t="s">
        <v>237</v>
      </c>
      <c r="B26" s="277" t="s">
        <v>235</v>
      </c>
      <c r="C26" s="278">
        <v>1986</v>
      </c>
      <c r="D26" s="278" t="s">
        <v>236</v>
      </c>
      <c r="E26" s="276"/>
      <c r="F26" s="279">
        <v>1</v>
      </c>
      <c r="G26" s="280"/>
      <c r="H26" s="280"/>
      <c r="I26" s="280"/>
      <c r="J26" s="22">
        <v>216</v>
      </c>
      <c r="K26" s="22">
        <v>1</v>
      </c>
      <c r="L26" s="22"/>
      <c r="M26" s="22"/>
      <c r="N26" s="22" t="s">
        <v>236</v>
      </c>
      <c r="O26" s="14"/>
      <c r="P26" s="14"/>
      <c r="Q26" s="14"/>
      <c r="R26" s="14"/>
      <c r="S26" s="276" t="s">
        <v>223</v>
      </c>
      <c r="T26" s="276" t="s">
        <v>224</v>
      </c>
      <c r="U26" s="281" t="s">
        <v>225</v>
      </c>
    </row>
    <row r="27" spans="1:21" s="265" customFormat="1" x14ac:dyDescent="0.3">
      <c r="A27" s="273" t="s">
        <v>238</v>
      </c>
      <c r="B27" s="277" t="s">
        <v>235</v>
      </c>
      <c r="C27" s="278">
        <v>1996</v>
      </c>
      <c r="D27" s="278" t="s">
        <v>236</v>
      </c>
      <c r="E27" s="276"/>
      <c r="F27" s="279">
        <v>1</v>
      </c>
      <c r="G27" s="280"/>
      <c r="H27" s="280"/>
      <c r="I27" s="280"/>
      <c r="J27" s="22">
        <v>174</v>
      </c>
      <c r="K27" s="22">
        <v>1</v>
      </c>
      <c r="L27" s="22"/>
      <c r="M27" s="22"/>
      <c r="N27" s="22" t="s">
        <v>236</v>
      </c>
      <c r="O27" s="14"/>
      <c r="P27" s="14"/>
      <c r="Q27" s="14"/>
      <c r="R27" s="14"/>
      <c r="S27" s="276" t="s">
        <v>223</v>
      </c>
      <c r="T27" s="276" t="s">
        <v>224</v>
      </c>
      <c r="U27" s="281" t="s">
        <v>225</v>
      </c>
    </row>
    <row r="28" spans="1:21" s="265" customFormat="1" x14ac:dyDescent="0.3">
      <c r="A28" s="273" t="s">
        <v>239</v>
      </c>
      <c r="B28" s="277" t="s">
        <v>235</v>
      </c>
      <c r="C28" s="278">
        <v>1996</v>
      </c>
      <c r="D28" s="278" t="s">
        <v>236</v>
      </c>
      <c r="E28" s="276"/>
      <c r="F28" s="279">
        <v>1</v>
      </c>
      <c r="G28" s="280"/>
      <c r="H28" s="280"/>
      <c r="I28" s="280"/>
      <c r="J28" s="22">
        <v>202</v>
      </c>
      <c r="K28" s="22">
        <v>1</v>
      </c>
      <c r="L28" s="22"/>
      <c r="M28" s="22"/>
      <c r="N28" s="22" t="s">
        <v>236</v>
      </c>
      <c r="O28" s="14"/>
      <c r="P28" s="14"/>
      <c r="Q28" s="14"/>
      <c r="R28" s="14"/>
      <c r="S28" s="276" t="s">
        <v>223</v>
      </c>
      <c r="T28" s="276" t="s">
        <v>224</v>
      </c>
      <c r="U28" s="281" t="s">
        <v>225</v>
      </c>
    </row>
    <row r="29" spans="1:21" s="265" customFormat="1" x14ac:dyDescent="0.3">
      <c r="A29" s="273" t="s">
        <v>240</v>
      </c>
      <c r="B29" s="277" t="s">
        <v>235</v>
      </c>
      <c r="C29" s="278">
        <v>1986</v>
      </c>
      <c r="D29" s="278" t="s">
        <v>236</v>
      </c>
      <c r="E29" s="276"/>
      <c r="F29" s="279">
        <v>1</v>
      </c>
      <c r="G29" s="280"/>
      <c r="H29" s="280"/>
      <c r="I29" s="280"/>
      <c r="J29" s="22">
        <v>115</v>
      </c>
      <c r="K29" s="22">
        <v>1</v>
      </c>
      <c r="L29" s="22"/>
      <c r="M29" s="22"/>
      <c r="N29" s="22" t="s">
        <v>236</v>
      </c>
      <c r="O29" s="14"/>
      <c r="P29" s="14"/>
      <c r="Q29" s="14"/>
      <c r="R29" s="14"/>
      <c r="S29" s="276" t="s">
        <v>223</v>
      </c>
      <c r="T29" s="276" t="s">
        <v>224</v>
      </c>
      <c r="U29" s="281" t="s">
        <v>225</v>
      </c>
    </row>
    <row r="30" spans="1:21" s="265" customFormat="1" x14ac:dyDescent="0.3">
      <c r="A30" s="273" t="s">
        <v>241</v>
      </c>
      <c r="B30" s="277" t="s">
        <v>235</v>
      </c>
      <c r="C30" s="278">
        <v>1986</v>
      </c>
      <c r="D30" s="278" t="s">
        <v>236</v>
      </c>
      <c r="E30" s="276"/>
      <c r="F30" s="279">
        <v>1</v>
      </c>
      <c r="G30" s="280"/>
      <c r="H30" s="280"/>
      <c r="I30" s="280"/>
      <c r="J30" s="22">
        <v>328</v>
      </c>
      <c r="K30" s="22"/>
      <c r="L30" s="22">
        <v>1</v>
      </c>
      <c r="M30" s="22"/>
      <c r="N30" s="22"/>
      <c r="O30" s="14"/>
      <c r="P30" s="14"/>
      <c r="Q30" s="14"/>
      <c r="R30" s="14"/>
      <c r="S30" s="276" t="s">
        <v>223</v>
      </c>
      <c r="T30" s="276" t="s">
        <v>224</v>
      </c>
      <c r="U30" s="281" t="s">
        <v>225</v>
      </c>
    </row>
    <row r="31" spans="1:21" s="265" customFormat="1" x14ac:dyDescent="0.3">
      <c r="A31" s="273" t="s">
        <v>242</v>
      </c>
      <c r="B31" s="277" t="s">
        <v>235</v>
      </c>
      <c r="C31" s="278">
        <v>1986</v>
      </c>
      <c r="D31" s="278" t="s">
        <v>236</v>
      </c>
      <c r="E31" s="276"/>
      <c r="F31" s="279">
        <v>1</v>
      </c>
      <c r="G31" s="280"/>
      <c r="H31" s="280"/>
      <c r="I31" s="280"/>
      <c r="J31" s="22">
        <v>326</v>
      </c>
      <c r="K31" s="22"/>
      <c r="L31" s="22">
        <v>1</v>
      </c>
      <c r="M31" s="22"/>
      <c r="N31" s="22"/>
      <c r="O31" s="14"/>
      <c r="P31" s="14"/>
      <c r="Q31" s="14"/>
      <c r="R31" s="14"/>
      <c r="S31" s="276" t="s">
        <v>223</v>
      </c>
      <c r="T31" s="276" t="s">
        <v>224</v>
      </c>
      <c r="U31" s="281" t="s">
        <v>225</v>
      </c>
    </row>
    <row r="32" spans="1:21" s="371" customFormat="1" x14ac:dyDescent="0.3">
      <c r="A32" s="273" t="s">
        <v>283</v>
      </c>
      <c r="B32" s="392" t="s">
        <v>236</v>
      </c>
      <c r="C32" s="22">
        <v>2015</v>
      </c>
      <c r="D32" s="22" t="s">
        <v>235</v>
      </c>
      <c r="E32" s="14"/>
      <c r="F32" s="22">
        <v>1</v>
      </c>
      <c r="G32" s="22"/>
      <c r="H32" s="22"/>
      <c r="I32" s="22"/>
      <c r="J32" s="22">
        <v>49</v>
      </c>
      <c r="K32" s="22"/>
      <c r="L32" s="22"/>
      <c r="M32" s="22"/>
      <c r="N32" s="22"/>
      <c r="O32" s="14"/>
      <c r="P32" s="14"/>
      <c r="Q32" s="14"/>
      <c r="R32" s="14"/>
      <c r="S32" s="276" t="s">
        <v>223</v>
      </c>
      <c r="T32" s="276" t="s">
        <v>224</v>
      </c>
      <c r="U32" s="281" t="s">
        <v>225</v>
      </c>
    </row>
    <row r="33" spans="1:21" s="371" customFormat="1" x14ac:dyDescent="0.3">
      <c r="A33" s="565" t="s">
        <v>284</v>
      </c>
      <c r="B33" s="277" t="s">
        <v>235</v>
      </c>
      <c r="C33" s="278">
        <v>2001</v>
      </c>
      <c r="D33" s="278" t="s">
        <v>236</v>
      </c>
      <c r="E33" s="276"/>
      <c r="F33" s="279"/>
      <c r="G33" s="280"/>
      <c r="H33" s="280">
        <v>1</v>
      </c>
      <c r="I33" s="280"/>
      <c r="J33" s="280">
        <v>9</v>
      </c>
      <c r="K33" s="278"/>
      <c r="L33" s="278"/>
      <c r="M33" s="278"/>
      <c r="N33" s="278" t="s">
        <v>236</v>
      </c>
      <c r="O33" s="276"/>
      <c r="P33" s="276"/>
      <c r="Q33" s="278" t="s">
        <v>218</v>
      </c>
      <c r="R33" s="276"/>
      <c r="S33" s="276" t="s">
        <v>223</v>
      </c>
      <c r="T33" s="276" t="s">
        <v>224</v>
      </c>
      <c r="U33" s="281" t="s">
        <v>225</v>
      </c>
    </row>
    <row r="34" spans="1:21" s="371" customFormat="1" x14ac:dyDescent="0.3">
      <c r="A34" s="565" t="s">
        <v>285</v>
      </c>
      <c r="B34" s="277" t="s">
        <v>236</v>
      </c>
      <c r="C34" s="278">
        <v>2014</v>
      </c>
      <c r="D34" s="278" t="s">
        <v>236</v>
      </c>
      <c r="E34" s="276"/>
      <c r="F34" s="279"/>
      <c r="G34" s="280"/>
      <c r="H34" s="280">
        <v>1</v>
      </c>
      <c r="I34" s="280"/>
      <c r="J34" s="280">
        <v>8</v>
      </c>
      <c r="K34" s="278"/>
      <c r="L34" s="278"/>
      <c r="M34" s="278"/>
      <c r="N34" s="278" t="s">
        <v>236</v>
      </c>
      <c r="O34" s="276"/>
      <c r="P34" s="276"/>
      <c r="Q34" s="278" t="s">
        <v>218</v>
      </c>
      <c r="R34" s="276"/>
      <c r="S34" s="276" t="s">
        <v>223</v>
      </c>
      <c r="T34" s="276" t="s">
        <v>224</v>
      </c>
      <c r="U34" s="281" t="s">
        <v>225</v>
      </c>
    </row>
    <row r="35" spans="1:21" s="371" customFormat="1" x14ac:dyDescent="0.3">
      <c r="A35" s="565" t="s">
        <v>286</v>
      </c>
      <c r="B35" s="277" t="s">
        <v>235</v>
      </c>
      <c r="C35" s="278">
        <v>2001</v>
      </c>
      <c r="D35" s="278" t="s">
        <v>236</v>
      </c>
      <c r="E35" s="276"/>
      <c r="F35" s="279"/>
      <c r="G35" s="280"/>
      <c r="H35" s="280"/>
      <c r="I35" s="280">
        <v>1</v>
      </c>
      <c r="J35" s="280">
        <v>5</v>
      </c>
      <c r="K35" s="278"/>
      <c r="L35" s="278"/>
      <c r="M35" s="278"/>
      <c r="N35" s="278" t="s">
        <v>236</v>
      </c>
      <c r="O35" s="276"/>
      <c r="P35" s="276"/>
      <c r="Q35" s="278" t="s">
        <v>218</v>
      </c>
      <c r="R35" s="276"/>
      <c r="S35" s="276" t="s">
        <v>223</v>
      </c>
      <c r="T35" s="276" t="s">
        <v>224</v>
      </c>
      <c r="U35" s="281" t="s">
        <v>225</v>
      </c>
    </row>
    <row r="36" spans="1:21" s="556" customFormat="1" ht="33" x14ac:dyDescent="0.3">
      <c r="A36" s="565" t="s">
        <v>301</v>
      </c>
      <c r="B36" s="564" t="s">
        <v>235</v>
      </c>
      <c r="C36" s="424">
        <v>2001</v>
      </c>
      <c r="D36" s="424" t="s">
        <v>236</v>
      </c>
      <c r="E36" s="207"/>
      <c r="F36" s="563"/>
      <c r="G36" s="207"/>
      <c r="H36" s="355">
        <v>1</v>
      </c>
      <c r="I36" s="207"/>
      <c r="J36" s="355" t="s">
        <v>302</v>
      </c>
      <c r="K36" s="562"/>
      <c r="L36" s="562"/>
      <c r="M36" s="562"/>
      <c r="N36" s="424" t="s">
        <v>236</v>
      </c>
      <c r="O36" s="276"/>
      <c r="P36" s="278" t="s">
        <v>218</v>
      </c>
      <c r="Q36" s="276"/>
      <c r="R36" s="276"/>
      <c r="S36" s="276" t="s">
        <v>223</v>
      </c>
      <c r="T36" s="276" t="s">
        <v>224</v>
      </c>
      <c r="U36" s="281" t="s">
        <v>225</v>
      </c>
    </row>
    <row r="37" spans="1:21" s="265" customFormat="1" x14ac:dyDescent="0.3">
      <c r="A37" s="273" t="s">
        <v>243</v>
      </c>
      <c r="B37" s="277" t="s">
        <v>235</v>
      </c>
      <c r="C37" s="278">
        <v>1995</v>
      </c>
      <c r="D37" s="278" t="s">
        <v>236</v>
      </c>
      <c r="E37" s="276"/>
      <c r="F37" s="279">
        <v>1</v>
      </c>
      <c r="G37" s="280"/>
      <c r="H37" s="280"/>
      <c r="I37" s="280"/>
      <c r="J37" s="280">
        <v>705</v>
      </c>
      <c r="K37" s="278" t="s">
        <v>218</v>
      </c>
      <c r="L37" s="278"/>
      <c r="M37" s="278"/>
      <c r="N37" s="278" t="s">
        <v>236</v>
      </c>
      <c r="O37" s="276"/>
      <c r="P37" s="276"/>
      <c r="Q37" s="276"/>
      <c r="R37" s="276"/>
      <c r="S37" s="269" t="s">
        <v>226</v>
      </c>
      <c r="T37" s="269" t="s">
        <v>224</v>
      </c>
      <c r="U37" s="282" t="s">
        <v>227</v>
      </c>
    </row>
    <row r="38" spans="1:21" s="265" customFormat="1" x14ac:dyDescent="0.3">
      <c r="A38" s="273" t="s">
        <v>244</v>
      </c>
      <c r="B38" s="277" t="s">
        <v>235</v>
      </c>
      <c r="C38" s="278">
        <v>1995</v>
      </c>
      <c r="D38" s="278" t="s">
        <v>236</v>
      </c>
      <c r="E38" s="276"/>
      <c r="F38" s="279">
        <v>1</v>
      </c>
      <c r="G38" s="280"/>
      <c r="H38" s="280"/>
      <c r="I38" s="280"/>
      <c r="J38" s="280">
        <v>311</v>
      </c>
      <c r="K38" s="278" t="s">
        <v>218</v>
      </c>
      <c r="L38" s="278"/>
      <c r="M38" s="278"/>
      <c r="N38" s="278" t="s">
        <v>236</v>
      </c>
      <c r="O38" s="276"/>
      <c r="P38" s="276"/>
      <c r="Q38" s="276"/>
      <c r="R38" s="276"/>
      <c r="S38" s="269" t="s">
        <v>226</v>
      </c>
      <c r="T38" s="269" t="s">
        <v>224</v>
      </c>
      <c r="U38" s="282" t="s">
        <v>227</v>
      </c>
    </row>
    <row r="39" spans="1:21" s="265" customFormat="1" x14ac:dyDescent="0.3">
      <c r="A39" s="273" t="s">
        <v>245</v>
      </c>
      <c r="B39" s="277" t="s">
        <v>235</v>
      </c>
      <c r="C39" s="278">
        <v>1995</v>
      </c>
      <c r="D39" s="278" t="s">
        <v>236</v>
      </c>
      <c r="E39" s="276"/>
      <c r="F39" s="278">
        <v>1</v>
      </c>
      <c r="G39" s="280"/>
      <c r="H39" s="280"/>
      <c r="I39" s="280"/>
      <c r="J39" s="280">
        <v>552</v>
      </c>
      <c r="K39" s="278" t="s">
        <v>218</v>
      </c>
      <c r="L39" s="278"/>
      <c r="M39" s="278"/>
      <c r="N39" s="278"/>
      <c r="O39" s="276"/>
      <c r="P39" s="276"/>
      <c r="Q39" s="276"/>
      <c r="R39" s="276"/>
      <c r="S39" s="269" t="s">
        <v>226</v>
      </c>
      <c r="T39" s="269" t="s">
        <v>224</v>
      </c>
      <c r="U39" s="282" t="s">
        <v>227</v>
      </c>
    </row>
    <row r="40" spans="1:21" s="265" customFormat="1" x14ac:dyDescent="0.3">
      <c r="A40" s="273" t="s">
        <v>246</v>
      </c>
      <c r="B40" s="277" t="s">
        <v>235</v>
      </c>
      <c r="C40" s="278">
        <v>1995</v>
      </c>
      <c r="D40" s="278" t="s">
        <v>236</v>
      </c>
      <c r="E40" s="276"/>
      <c r="F40" s="278">
        <v>1</v>
      </c>
      <c r="G40" s="280"/>
      <c r="H40" s="280"/>
      <c r="I40" s="280"/>
      <c r="J40" s="280">
        <v>582</v>
      </c>
      <c r="K40" s="278" t="s">
        <v>218</v>
      </c>
      <c r="L40" s="278"/>
      <c r="M40" s="278"/>
      <c r="N40" s="278" t="s">
        <v>236</v>
      </c>
      <c r="O40" s="276"/>
      <c r="P40" s="276"/>
      <c r="Q40" s="276"/>
      <c r="R40" s="276"/>
      <c r="S40" s="269" t="s">
        <v>226</v>
      </c>
      <c r="T40" s="269" t="s">
        <v>224</v>
      </c>
      <c r="U40" s="282" t="s">
        <v>227</v>
      </c>
    </row>
    <row r="41" spans="1:21" s="265" customFormat="1" x14ac:dyDescent="0.3">
      <c r="A41" s="273" t="s">
        <v>247</v>
      </c>
      <c r="B41" s="277" t="s">
        <v>235</v>
      </c>
      <c r="C41" s="278">
        <v>1995</v>
      </c>
      <c r="D41" s="278" t="s">
        <v>236</v>
      </c>
      <c r="E41" s="276"/>
      <c r="F41" s="278">
        <v>1</v>
      </c>
      <c r="G41" s="280"/>
      <c r="H41" s="280"/>
      <c r="I41" s="280"/>
      <c r="J41" s="280">
        <v>174</v>
      </c>
      <c r="K41" s="278" t="s">
        <v>218</v>
      </c>
      <c r="L41" s="278"/>
      <c r="M41" s="278"/>
      <c r="N41" s="278"/>
      <c r="O41" s="276"/>
      <c r="P41" s="276"/>
      <c r="Q41" s="276"/>
      <c r="R41" s="276"/>
      <c r="S41" s="269" t="s">
        <v>226</v>
      </c>
      <c r="T41" s="269" t="s">
        <v>224</v>
      </c>
      <c r="U41" s="282" t="s">
        <v>227</v>
      </c>
    </row>
    <row r="42" spans="1:21" s="265" customFormat="1" x14ac:dyDescent="0.3">
      <c r="A42" s="273" t="s">
        <v>248</v>
      </c>
      <c r="B42" s="277" t="s">
        <v>235</v>
      </c>
      <c r="C42" s="278">
        <v>1995</v>
      </c>
      <c r="D42" s="278" t="s">
        <v>236</v>
      </c>
      <c r="E42" s="276"/>
      <c r="F42" s="278">
        <v>1</v>
      </c>
      <c r="G42" s="280"/>
      <c r="H42" s="280"/>
      <c r="I42" s="280"/>
      <c r="J42" s="280">
        <v>238</v>
      </c>
      <c r="K42" s="278" t="s">
        <v>218</v>
      </c>
      <c r="L42" s="278"/>
      <c r="M42" s="278"/>
      <c r="N42" s="278" t="s">
        <v>236</v>
      </c>
      <c r="O42" s="276"/>
      <c r="P42" s="276"/>
      <c r="Q42" s="276"/>
      <c r="R42" s="276"/>
      <c r="S42" s="269" t="s">
        <v>226</v>
      </c>
      <c r="T42" s="269" t="s">
        <v>224</v>
      </c>
      <c r="U42" s="282" t="s">
        <v>227</v>
      </c>
    </row>
    <row r="43" spans="1:21" s="265" customFormat="1" x14ac:dyDescent="0.3">
      <c r="A43" s="273" t="s">
        <v>249</v>
      </c>
      <c r="B43" s="277" t="s">
        <v>235</v>
      </c>
      <c r="C43" s="278">
        <v>1995</v>
      </c>
      <c r="D43" s="278" t="s">
        <v>236</v>
      </c>
      <c r="E43" s="276"/>
      <c r="F43" s="278">
        <v>1</v>
      </c>
      <c r="G43" s="280"/>
      <c r="H43" s="280"/>
      <c r="I43" s="280"/>
      <c r="J43" s="280">
        <v>373</v>
      </c>
      <c r="K43" s="278" t="s">
        <v>218</v>
      </c>
      <c r="L43" s="278"/>
      <c r="M43" s="278"/>
      <c r="N43" s="278" t="s">
        <v>236</v>
      </c>
      <c r="O43" s="276"/>
      <c r="P43" s="276"/>
      <c r="Q43" s="276"/>
      <c r="R43" s="276"/>
      <c r="S43" s="269" t="s">
        <v>226</v>
      </c>
      <c r="T43" s="269" t="s">
        <v>224</v>
      </c>
      <c r="U43" s="282" t="s">
        <v>227</v>
      </c>
    </row>
    <row r="44" spans="1:21" s="265" customFormat="1" x14ac:dyDescent="0.3">
      <c r="A44" s="273" t="s">
        <v>250</v>
      </c>
      <c r="B44" s="277" t="s">
        <v>235</v>
      </c>
      <c r="C44" s="278">
        <v>1995</v>
      </c>
      <c r="D44" s="278" t="s">
        <v>236</v>
      </c>
      <c r="E44" s="276"/>
      <c r="F44" s="278">
        <v>1</v>
      </c>
      <c r="G44" s="280"/>
      <c r="H44" s="280"/>
      <c r="I44" s="280"/>
      <c r="J44" s="280">
        <v>319</v>
      </c>
      <c r="K44" s="278" t="s">
        <v>218</v>
      </c>
      <c r="L44" s="278"/>
      <c r="M44" s="278"/>
      <c r="N44" s="278" t="s">
        <v>236</v>
      </c>
      <c r="O44" s="276"/>
      <c r="P44" s="276"/>
      <c r="Q44" s="276"/>
      <c r="R44" s="276"/>
      <c r="S44" s="269" t="s">
        <v>226</v>
      </c>
      <c r="T44" s="269" t="s">
        <v>224</v>
      </c>
      <c r="U44" s="282" t="s">
        <v>227</v>
      </c>
    </row>
    <row r="45" spans="1:21" s="265" customFormat="1" x14ac:dyDescent="0.3">
      <c r="A45" s="273" t="s">
        <v>251</v>
      </c>
      <c r="B45" s="277" t="s">
        <v>235</v>
      </c>
      <c r="C45" s="278">
        <v>2011</v>
      </c>
      <c r="D45" s="278" t="s">
        <v>235</v>
      </c>
      <c r="E45" s="276"/>
      <c r="F45" s="278">
        <v>1</v>
      </c>
      <c r="G45" s="280"/>
      <c r="H45" s="280"/>
      <c r="I45" s="280"/>
      <c r="J45" s="280">
        <v>358</v>
      </c>
      <c r="K45" s="278"/>
      <c r="L45" s="278"/>
      <c r="M45" s="278"/>
      <c r="N45" s="278"/>
      <c r="O45" s="276"/>
      <c r="P45" s="276"/>
      <c r="Q45" s="276"/>
      <c r="R45" s="276"/>
      <c r="S45" s="269" t="s">
        <v>226</v>
      </c>
      <c r="T45" s="269" t="s">
        <v>224</v>
      </c>
      <c r="U45" s="282" t="s">
        <v>227</v>
      </c>
    </row>
    <row r="46" spans="1:21" s="371" customFormat="1" x14ac:dyDescent="0.3">
      <c r="A46" s="565" t="s">
        <v>287</v>
      </c>
      <c r="B46" s="277" t="s">
        <v>235</v>
      </c>
      <c r="C46" s="278">
        <v>2007</v>
      </c>
      <c r="D46" s="278" t="s">
        <v>236</v>
      </c>
      <c r="E46" s="276"/>
      <c r="F46" s="278"/>
      <c r="G46" s="280"/>
      <c r="H46" s="280">
        <v>1</v>
      </c>
      <c r="I46" s="280"/>
      <c r="J46" s="280">
        <v>11</v>
      </c>
      <c r="K46" s="278"/>
      <c r="L46" s="278"/>
      <c r="M46" s="278"/>
      <c r="N46" s="278" t="s">
        <v>236</v>
      </c>
      <c r="O46" s="278"/>
      <c r="P46" s="278" t="s">
        <v>218</v>
      </c>
      <c r="Q46" s="276"/>
      <c r="R46" s="276"/>
      <c r="S46" s="269" t="s">
        <v>226</v>
      </c>
      <c r="T46" s="269" t="s">
        <v>224</v>
      </c>
      <c r="U46" s="282" t="s">
        <v>227</v>
      </c>
    </row>
    <row r="47" spans="1:21" s="371" customFormat="1" x14ac:dyDescent="0.3">
      <c r="A47" s="565" t="s">
        <v>288</v>
      </c>
      <c r="B47" s="277" t="s">
        <v>235</v>
      </c>
      <c r="C47" s="278">
        <v>2007</v>
      </c>
      <c r="D47" s="278" t="s">
        <v>235</v>
      </c>
      <c r="E47" s="276"/>
      <c r="F47" s="278"/>
      <c r="G47" s="280"/>
      <c r="H47" s="280">
        <v>1</v>
      </c>
      <c r="I47" s="280"/>
      <c r="J47" s="280">
        <v>16</v>
      </c>
      <c r="K47" s="278"/>
      <c r="L47" s="278"/>
      <c r="M47" s="278"/>
      <c r="N47" s="278"/>
      <c r="O47" s="276"/>
      <c r="P47" s="276"/>
      <c r="Q47" s="276"/>
      <c r="R47" s="276"/>
      <c r="S47" s="269" t="s">
        <v>226</v>
      </c>
      <c r="T47" s="269" t="s">
        <v>224</v>
      </c>
      <c r="U47" s="282" t="s">
        <v>227</v>
      </c>
    </row>
    <row r="48" spans="1:21" s="371" customFormat="1" x14ac:dyDescent="0.3">
      <c r="A48" s="565" t="s">
        <v>289</v>
      </c>
      <c r="B48" s="277" t="s">
        <v>235</v>
      </c>
      <c r="C48" s="278">
        <v>2010</v>
      </c>
      <c r="D48" s="278" t="s">
        <v>235</v>
      </c>
      <c r="E48" s="276"/>
      <c r="F48" s="278"/>
      <c r="G48" s="280"/>
      <c r="H48" s="280">
        <v>1</v>
      </c>
      <c r="I48" s="280"/>
      <c r="J48" s="280">
        <v>15</v>
      </c>
      <c r="K48" s="278"/>
      <c r="L48" s="278"/>
      <c r="M48" s="278"/>
      <c r="N48" s="278"/>
      <c r="O48" s="276"/>
      <c r="P48" s="276"/>
      <c r="Q48" s="276"/>
      <c r="R48" s="276"/>
      <c r="S48" s="269" t="s">
        <v>226</v>
      </c>
      <c r="T48" s="269" t="s">
        <v>224</v>
      </c>
      <c r="U48" s="282" t="s">
        <v>227</v>
      </c>
    </row>
    <row r="49" spans="1:21" s="265" customFormat="1" x14ac:dyDescent="0.3">
      <c r="A49" s="273" t="s">
        <v>252</v>
      </c>
      <c r="B49" s="277" t="s">
        <v>235</v>
      </c>
      <c r="C49" s="278">
        <v>2001</v>
      </c>
      <c r="D49" s="278" t="s">
        <v>236</v>
      </c>
      <c r="E49" s="276"/>
      <c r="F49" s="278">
        <v>1</v>
      </c>
      <c r="G49" s="280"/>
      <c r="H49" s="280"/>
      <c r="I49" s="280"/>
      <c r="J49" s="280">
        <v>202</v>
      </c>
      <c r="K49" s="278" t="s">
        <v>218</v>
      </c>
      <c r="L49" s="278"/>
      <c r="M49" s="278"/>
      <c r="N49" s="278"/>
      <c r="O49" s="276"/>
      <c r="P49" s="276"/>
      <c r="Q49" s="276"/>
      <c r="R49" s="276"/>
      <c r="S49" s="269" t="s">
        <v>228</v>
      </c>
      <c r="T49" s="269" t="s">
        <v>224</v>
      </c>
      <c r="U49" s="283" t="s">
        <v>229</v>
      </c>
    </row>
    <row r="50" spans="1:21" s="265" customFormat="1" x14ac:dyDescent="0.3">
      <c r="A50" s="273" t="s">
        <v>253</v>
      </c>
      <c r="B50" s="277" t="s">
        <v>235</v>
      </c>
      <c r="C50" s="278">
        <v>1996</v>
      </c>
      <c r="D50" s="278" t="s">
        <v>236</v>
      </c>
      <c r="E50" s="276"/>
      <c r="F50" s="278">
        <v>1</v>
      </c>
      <c r="G50" s="280"/>
      <c r="H50" s="280"/>
      <c r="I50" s="280"/>
      <c r="J50" s="280">
        <v>772</v>
      </c>
      <c r="K50" s="278" t="s">
        <v>218</v>
      </c>
      <c r="L50" s="278"/>
      <c r="M50" s="278"/>
      <c r="N50" s="278"/>
      <c r="O50" s="276"/>
      <c r="P50" s="276"/>
      <c r="Q50" s="276"/>
      <c r="R50" s="276"/>
      <c r="S50" s="269" t="s">
        <v>228</v>
      </c>
      <c r="T50" s="269" t="s">
        <v>224</v>
      </c>
      <c r="U50" s="283" t="s">
        <v>229</v>
      </c>
    </row>
    <row r="51" spans="1:21" s="265" customFormat="1" x14ac:dyDescent="0.3">
      <c r="A51" s="273" t="s">
        <v>254</v>
      </c>
      <c r="B51" s="277" t="s">
        <v>235</v>
      </c>
      <c r="C51" s="278">
        <v>1996</v>
      </c>
      <c r="D51" s="278" t="s">
        <v>236</v>
      </c>
      <c r="E51" s="276"/>
      <c r="F51" s="278">
        <v>1</v>
      </c>
      <c r="G51" s="280"/>
      <c r="H51" s="280"/>
      <c r="I51" s="280"/>
      <c r="J51" s="280">
        <v>211</v>
      </c>
      <c r="K51" s="278" t="s">
        <v>218</v>
      </c>
      <c r="L51" s="278"/>
      <c r="M51" s="278"/>
      <c r="N51" s="278" t="s">
        <v>236</v>
      </c>
      <c r="O51" s="276"/>
      <c r="P51" s="276"/>
      <c r="Q51" s="276"/>
      <c r="R51" s="276"/>
      <c r="S51" s="269" t="s">
        <v>228</v>
      </c>
      <c r="T51" s="269" t="s">
        <v>224</v>
      </c>
      <c r="U51" s="283" t="s">
        <v>229</v>
      </c>
    </row>
    <row r="52" spans="1:21" s="265" customFormat="1" x14ac:dyDescent="0.3">
      <c r="A52" s="273" t="s">
        <v>255</v>
      </c>
      <c r="B52" s="277" t="s">
        <v>235</v>
      </c>
      <c r="C52" s="278">
        <v>1996</v>
      </c>
      <c r="D52" s="278" t="s">
        <v>236</v>
      </c>
      <c r="E52" s="276"/>
      <c r="F52" s="278">
        <v>1</v>
      </c>
      <c r="G52" s="280"/>
      <c r="H52" s="280"/>
      <c r="I52" s="280"/>
      <c r="J52" s="280">
        <v>634</v>
      </c>
      <c r="K52" s="278" t="s">
        <v>218</v>
      </c>
      <c r="L52" s="278"/>
      <c r="M52" s="278"/>
      <c r="N52" s="278"/>
      <c r="O52" s="276"/>
      <c r="P52" s="276"/>
      <c r="Q52" s="276"/>
      <c r="R52" s="276"/>
      <c r="S52" s="269" t="s">
        <v>228</v>
      </c>
      <c r="T52" s="269" t="s">
        <v>224</v>
      </c>
      <c r="U52" s="283" t="s">
        <v>229</v>
      </c>
    </row>
    <row r="53" spans="1:21" s="265" customFormat="1" x14ac:dyDescent="0.3">
      <c r="A53" s="273" t="s">
        <v>256</v>
      </c>
      <c r="B53" s="277" t="s">
        <v>235</v>
      </c>
      <c r="C53" s="278">
        <v>2001</v>
      </c>
      <c r="D53" s="278" t="s">
        <v>236</v>
      </c>
      <c r="E53" s="276"/>
      <c r="F53" s="278">
        <v>1</v>
      </c>
      <c r="G53" s="280"/>
      <c r="H53" s="280"/>
      <c r="I53" s="280"/>
      <c r="J53" s="280">
        <v>152</v>
      </c>
      <c r="K53" s="278" t="s">
        <v>218</v>
      </c>
      <c r="L53" s="278"/>
      <c r="M53" s="278"/>
      <c r="N53" s="278"/>
      <c r="O53" s="276"/>
      <c r="P53" s="276"/>
      <c r="Q53" s="276"/>
      <c r="R53" s="276"/>
      <c r="S53" s="269" t="s">
        <v>228</v>
      </c>
      <c r="T53" s="269" t="s">
        <v>224</v>
      </c>
      <c r="U53" s="283" t="s">
        <v>229</v>
      </c>
    </row>
    <row r="54" spans="1:21" s="265" customFormat="1" x14ac:dyDescent="0.3">
      <c r="A54" s="273" t="s">
        <v>257</v>
      </c>
      <c r="B54" s="277" t="s">
        <v>235</v>
      </c>
      <c r="C54" s="278">
        <v>1996</v>
      </c>
      <c r="D54" s="278" t="s">
        <v>236</v>
      </c>
      <c r="E54" s="276"/>
      <c r="F54" s="278">
        <v>1</v>
      </c>
      <c r="G54" s="280"/>
      <c r="H54" s="280"/>
      <c r="I54" s="280"/>
      <c r="J54" s="280">
        <v>324</v>
      </c>
      <c r="K54" s="278"/>
      <c r="L54" s="278" t="s">
        <v>218</v>
      </c>
      <c r="M54" s="278"/>
      <c r="N54" s="278"/>
      <c r="O54" s="276"/>
      <c r="P54" s="276"/>
      <c r="Q54" s="276"/>
      <c r="R54" s="276"/>
      <c r="S54" s="269" t="s">
        <v>228</v>
      </c>
      <c r="T54" s="269" t="s">
        <v>224</v>
      </c>
      <c r="U54" s="283" t="s">
        <v>229</v>
      </c>
    </row>
    <row r="55" spans="1:21" s="265" customFormat="1" x14ac:dyDescent="0.3">
      <c r="A55" s="273" t="s">
        <v>258</v>
      </c>
      <c r="B55" s="277" t="s">
        <v>235</v>
      </c>
      <c r="C55" s="278">
        <v>2011</v>
      </c>
      <c r="D55" s="278" t="s">
        <v>235</v>
      </c>
      <c r="E55" s="276"/>
      <c r="F55" s="278">
        <v>1</v>
      </c>
      <c r="G55" s="280"/>
      <c r="H55" s="280"/>
      <c r="I55" s="280"/>
      <c r="J55" s="280">
        <v>149</v>
      </c>
      <c r="K55" s="280"/>
      <c r="L55" s="280"/>
      <c r="M55" s="280"/>
      <c r="N55" s="280"/>
      <c r="O55" s="276"/>
      <c r="P55" s="276"/>
      <c r="Q55" s="276"/>
      <c r="R55" s="276"/>
      <c r="S55" s="269" t="s">
        <v>228</v>
      </c>
      <c r="T55" s="269" t="s">
        <v>224</v>
      </c>
      <c r="U55" s="283" t="s">
        <v>229</v>
      </c>
    </row>
    <row r="56" spans="1:21" s="371" customFormat="1" x14ac:dyDescent="0.3">
      <c r="A56" s="565" t="s">
        <v>290</v>
      </c>
      <c r="B56" s="277" t="s">
        <v>236</v>
      </c>
      <c r="C56" s="278">
        <v>2014</v>
      </c>
      <c r="D56" s="278" t="s">
        <v>235</v>
      </c>
      <c r="E56" s="276"/>
      <c r="F56" s="278"/>
      <c r="G56" s="280"/>
      <c r="H56" s="280">
        <v>1</v>
      </c>
      <c r="I56" s="280"/>
      <c r="J56" s="280">
        <v>12</v>
      </c>
      <c r="K56" s="280"/>
      <c r="L56" s="280"/>
      <c r="M56" s="280"/>
      <c r="N56" s="280"/>
      <c r="O56" s="276"/>
      <c r="P56" s="276"/>
      <c r="Q56" s="276"/>
      <c r="R56" s="276"/>
      <c r="S56" s="269" t="s">
        <v>228</v>
      </c>
      <c r="T56" s="269" t="s">
        <v>224</v>
      </c>
      <c r="U56" s="283" t="s">
        <v>229</v>
      </c>
    </row>
    <row r="57" spans="1:21" s="371" customFormat="1" x14ac:dyDescent="0.3">
      <c r="A57" s="571" t="s">
        <v>291</v>
      </c>
      <c r="B57" s="277" t="s">
        <v>235</v>
      </c>
      <c r="C57" s="278">
        <v>2007</v>
      </c>
      <c r="D57" s="278" t="s">
        <v>236</v>
      </c>
      <c r="E57" s="276"/>
      <c r="F57" s="278"/>
      <c r="G57" s="280"/>
      <c r="H57" s="280">
        <v>1</v>
      </c>
      <c r="I57" s="280"/>
      <c r="J57" s="280">
        <v>18</v>
      </c>
      <c r="K57" s="280"/>
      <c r="L57" s="280"/>
      <c r="M57" s="280"/>
      <c r="N57" s="280" t="s">
        <v>236</v>
      </c>
      <c r="O57" s="276"/>
      <c r="P57" s="276"/>
      <c r="Q57" s="276"/>
      <c r="R57" s="276"/>
      <c r="S57" s="269" t="s">
        <v>228</v>
      </c>
      <c r="T57" s="269" t="s">
        <v>224</v>
      </c>
      <c r="U57" s="283" t="s">
        <v>229</v>
      </c>
    </row>
    <row r="58" spans="1:21" s="371" customFormat="1" ht="33" x14ac:dyDescent="0.3">
      <c r="A58" s="565" t="s">
        <v>292</v>
      </c>
      <c r="B58" s="277" t="s">
        <v>236</v>
      </c>
      <c r="C58" s="278">
        <v>2012</v>
      </c>
      <c r="D58" s="278" t="s">
        <v>235</v>
      </c>
      <c r="E58" s="276"/>
      <c r="F58" s="278"/>
      <c r="G58" s="280"/>
      <c r="H58" s="280">
        <v>1</v>
      </c>
      <c r="I58" s="280"/>
      <c r="J58" s="280">
        <v>23</v>
      </c>
      <c r="K58" s="280"/>
      <c r="L58" s="280"/>
      <c r="M58" s="280"/>
      <c r="N58" s="280"/>
      <c r="O58" s="276"/>
      <c r="P58" s="276"/>
      <c r="Q58" s="276"/>
      <c r="R58" s="276"/>
      <c r="S58" s="269" t="s">
        <v>228</v>
      </c>
      <c r="T58" s="269" t="s">
        <v>224</v>
      </c>
      <c r="U58" s="283" t="s">
        <v>229</v>
      </c>
    </row>
    <row r="59" spans="1:21" s="265" customFormat="1" x14ac:dyDescent="0.3">
      <c r="A59" s="273" t="s">
        <v>259</v>
      </c>
      <c r="B59" s="277" t="s">
        <v>235</v>
      </c>
      <c r="C59" s="278">
        <v>2007</v>
      </c>
      <c r="D59" s="278" t="s">
        <v>236</v>
      </c>
      <c r="E59" s="276"/>
      <c r="F59" s="278">
        <v>1</v>
      </c>
      <c r="G59" s="280"/>
      <c r="H59" s="280"/>
      <c r="I59" s="280"/>
      <c r="J59" s="280">
        <v>294</v>
      </c>
      <c r="K59" s="278" t="s">
        <v>218</v>
      </c>
      <c r="L59" s="280"/>
      <c r="M59" s="280"/>
      <c r="N59" s="280"/>
      <c r="O59" s="276"/>
      <c r="P59" s="276"/>
      <c r="Q59" s="276"/>
      <c r="R59" s="276"/>
      <c r="S59" s="269" t="s">
        <v>230</v>
      </c>
      <c r="T59" s="269" t="s">
        <v>224</v>
      </c>
      <c r="U59" s="282" t="s">
        <v>231</v>
      </c>
    </row>
    <row r="60" spans="1:21" s="265" customFormat="1" x14ac:dyDescent="0.3">
      <c r="A60" s="273" t="s">
        <v>260</v>
      </c>
      <c r="B60" s="277" t="s">
        <v>235</v>
      </c>
      <c r="C60" s="278">
        <v>2007</v>
      </c>
      <c r="D60" s="278" t="s">
        <v>236</v>
      </c>
      <c r="E60" s="276"/>
      <c r="F60" s="278">
        <v>1</v>
      </c>
      <c r="G60" s="280"/>
      <c r="H60" s="280"/>
      <c r="I60" s="280"/>
      <c r="J60" s="280">
        <v>156</v>
      </c>
      <c r="K60" s="278" t="s">
        <v>218</v>
      </c>
      <c r="L60" s="280"/>
      <c r="M60" s="280"/>
      <c r="N60" s="280"/>
      <c r="O60" s="276"/>
      <c r="P60" s="276"/>
      <c r="Q60" s="276"/>
      <c r="R60" s="276"/>
      <c r="S60" s="269" t="s">
        <v>230</v>
      </c>
      <c r="T60" s="269" t="s">
        <v>224</v>
      </c>
      <c r="U60" s="282" t="s">
        <v>231</v>
      </c>
    </row>
    <row r="61" spans="1:21" s="265" customFormat="1" x14ac:dyDescent="0.3">
      <c r="A61" s="273" t="s">
        <v>261</v>
      </c>
      <c r="B61" s="277" t="s">
        <v>235</v>
      </c>
      <c r="C61" s="278">
        <v>2007</v>
      </c>
      <c r="D61" s="278" t="s">
        <v>236</v>
      </c>
      <c r="E61" s="276"/>
      <c r="F61" s="278">
        <v>1</v>
      </c>
      <c r="G61" s="280"/>
      <c r="H61" s="280"/>
      <c r="I61" s="280"/>
      <c r="J61" s="280">
        <v>290</v>
      </c>
      <c r="K61" s="278" t="s">
        <v>218</v>
      </c>
      <c r="L61" s="280"/>
      <c r="M61" s="280"/>
      <c r="N61" s="280"/>
      <c r="O61" s="276"/>
      <c r="P61" s="276"/>
      <c r="Q61" s="276"/>
      <c r="R61" s="276"/>
      <c r="S61" s="269" t="s">
        <v>230</v>
      </c>
      <c r="T61" s="269" t="s">
        <v>224</v>
      </c>
      <c r="U61" s="282" t="s">
        <v>231</v>
      </c>
    </row>
    <row r="62" spans="1:21" s="265" customFormat="1" x14ac:dyDescent="0.3">
      <c r="A62" s="273" t="s">
        <v>262</v>
      </c>
      <c r="B62" s="277" t="s">
        <v>235</v>
      </c>
      <c r="C62" s="278">
        <v>2007</v>
      </c>
      <c r="D62" s="278" t="s">
        <v>236</v>
      </c>
      <c r="E62" s="276"/>
      <c r="F62" s="278">
        <v>1</v>
      </c>
      <c r="G62" s="280"/>
      <c r="H62" s="280"/>
      <c r="I62" s="280"/>
      <c r="J62" s="280">
        <v>525</v>
      </c>
      <c r="K62" s="278" t="s">
        <v>218</v>
      </c>
      <c r="L62" s="280"/>
      <c r="M62" s="280"/>
      <c r="N62" s="280"/>
      <c r="O62" s="276"/>
      <c r="P62" s="276"/>
      <c r="Q62" s="276"/>
      <c r="R62" s="276"/>
      <c r="S62" s="269" t="s">
        <v>230</v>
      </c>
      <c r="T62" s="269" t="s">
        <v>224</v>
      </c>
      <c r="U62" s="282" t="s">
        <v>231</v>
      </c>
    </row>
    <row r="63" spans="1:21" x14ac:dyDescent="0.3">
      <c r="A63" s="273" t="s">
        <v>263</v>
      </c>
      <c r="B63" s="277" t="s">
        <v>235</v>
      </c>
      <c r="C63" s="278">
        <v>2010</v>
      </c>
      <c r="D63" s="278" t="s">
        <v>235</v>
      </c>
      <c r="E63" s="14"/>
      <c r="F63" s="278">
        <v>1</v>
      </c>
      <c r="G63" s="22"/>
      <c r="H63" s="22"/>
      <c r="I63" s="22"/>
      <c r="J63" s="278">
        <v>432</v>
      </c>
      <c r="K63" s="22"/>
      <c r="L63" s="22"/>
      <c r="M63" s="22"/>
      <c r="N63" s="22"/>
      <c r="O63" s="14"/>
      <c r="P63" s="14"/>
      <c r="Q63" s="14"/>
      <c r="R63" s="14"/>
      <c r="S63" s="269" t="s">
        <v>232</v>
      </c>
      <c r="T63" s="269" t="s">
        <v>224</v>
      </c>
      <c r="U63" s="282" t="s">
        <v>233</v>
      </c>
    </row>
    <row r="64" spans="1:21" x14ac:dyDescent="0.3">
      <c r="A64" s="273" t="s">
        <v>264</v>
      </c>
      <c r="B64" s="277" t="s">
        <v>235</v>
      </c>
      <c r="C64" s="278">
        <v>2010</v>
      </c>
      <c r="D64" s="278" t="s">
        <v>235</v>
      </c>
      <c r="E64" s="14"/>
      <c r="F64" s="278">
        <v>1</v>
      </c>
      <c r="G64" s="22"/>
      <c r="H64" s="22"/>
      <c r="I64" s="22"/>
      <c r="J64" s="278">
        <v>424</v>
      </c>
      <c r="K64" s="22"/>
      <c r="L64" s="22"/>
      <c r="M64" s="22"/>
      <c r="N64" s="22"/>
      <c r="O64" s="14"/>
      <c r="P64" s="14"/>
      <c r="Q64" s="14"/>
      <c r="R64" s="14"/>
      <c r="S64" s="269" t="s">
        <v>232</v>
      </c>
      <c r="T64" s="269" t="s">
        <v>224</v>
      </c>
      <c r="U64" s="282" t="s">
        <v>233</v>
      </c>
    </row>
    <row r="65" spans="1:23" x14ac:dyDescent="0.3">
      <c r="A65" s="273" t="s">
        <v>265</v>
      </c>
      <c r="B65" s="277" t="s">
        <v>235</v>
      </c>
      <c r="C65" s="278">
        <v>2010</v>
      </c>
      <c r="D65" s="278" t="s">
        <v>235</v>
      </c>
      <c r="E65" s="14"/>
      <c r="F65" s="278">
        <v>1</v>
      </c>
      <c r="G65" s="22"/>
      <c r="H65" s="22"/>
      <c r="I65" s="22"/>
      <c r="J65" s="278">
        <v>219</v>
      </c>
      <c r="K65" s="22"/>
      <c r="L65" s="22"/>
      <c r="M65" s="22"/>
      <c r="N65" s="22"/>
      <c r="O65" s="14"/>
      <c r="P65" s="14"/>
      <c r="Q65" s="14"/>
      <c r="R65" s="14"/>
      <c r="S65" s="269" t="s">
        <v>232</v>
      </c>
      <c r="T65" s="269" t="s">
        <v>224</v>
      </c>
      <c r="U65" s="282" t="s">
        <v>233</v>
      </c>
    </row>
    <row r="66" spans="1:23" x14ac:dyDescent="0.3">
      <c r="A66" s="273" t="s">
        <v>266</v>
      </c>
      <c r="B66" s="277" t="s">
        <v>235</v>
      </c>
      <c r="C66" s="278">
        <v>2010</v>
      </c>
      <c r="D66" s="278" t="s">
        <v>235</v>
      </c>
      <c r="E66" s="14"/>
      <c r="F66" s="278">
        <v>1</v>
      </c>
      <c r="G66" s="22"/>
      <c r="H66" s="22"/>
      <c r="I66" s="22"/>
      <c r="J66" s="278">
        <v>152</v>
      </c>
      <c r="K66" s="22"/>
      <c r="L66" s="22"/>
      <c r="M66" s="22"/>
      <c r="N66" s="22"/>
      <c r="O66" s="14"/>
      <c r="P66" s="14"/>
      <c r="Q66" s="14"/>
      <c r="R66" s="14"/>
      <c r="S66" s="269" t="s">
        <v>232</v>
      </c>
      <c r="T66" s="269" t="s">
        <v>224</v>
      </c>
      <c r="U66" s="282" t="s">
        <v>233</v>
      </c>
    </row>
    <row r="67" spans="1:23" x14ac:dyDescent="0.3">
      <c r="A67" s="273" t="s">
        <v>267</v>
      </c>
      <c r="B67" s="277" t="s">
        <v>235</v>
      </c>
      <c r="C67" s="278">
        <v>2010</v>
      </c>
      <c r="D67" s="278" t="s">
        <v>235</v>
      </c>
      <c r="E67" s="14"/>
      <c r="F67" s="278">
        <v>1</v>
      </c>
      <c r="G67" s="22"/>
      <c r="H67" s="22"/>
      <c r="I67" s="22"/>
      <c r="J67" s="278">
        <v>211</v>
      </c>
      <c r="K67" s="22"/>
      <c r="L67" s="22"/>
      <c r="M67" s="22"/>
      <c r="N67" s="22"/>
      <c r="O67" s="14"/>
      <c r="P67" s="14"/>
      <c r="Q67" s="14"/>
      <c r="R67" s="14"/>
      <c r="S67" s="269" t="s">
        <v>232</v>
      </c>
      <c r="T67" s="269" t="s">
        <v>224</v>
      </c>
      <c r="U67" s="282" t="s">
        <v>233</v>
      </c>
    </row>
    <row r="68" spans="1:23" x14ac:dyDescent="0.3">
      <c r="A68" s="273" t="s">
        <v>268</v>
      </c>
      <c r="B68" s="277" t="s">
        <v>235</v>
      </c>
      <c r="C68" s="278">
        <v>2011</v>
      </c>
      <c r="D68" s="278" t="s">
        <v>235</v>
      </c>
      <c r="E68" s="14"/>
      <c r="F68" s="278">
        <v>1</v>
      </c>
      <c r="G68" s="22"/>
      <c r="H68" s="22"/>
      <c r="I68" s="22"/>
      <c r="J68" s="278">
        <v>423</v>
      </c>
      <c r="K68" s="22"/>
      <c r="L68" s="22"/>
      <c r="M68" s="22"/>
      <c r="N68" s="22"/>
      <c r="O68" s="14"/>
      <c r="P68" s="14"/>
      <c r="Q68" s="14"/>
      <c r="R68" s="14"/>
      <c r="S68" s="269" t="s">
        <v>232</v>
      </c>
      <c r="T68" s="269" t="s">
        <v>224</v>
      </c>
      <c r="U68" s="282" t="s">
        <v>233</v>
      </c>
    </row>
    <row r="69" spans="1:23" x14ac:dyDescent="0.3">
      <c r="A69" s="21" t="s">
        <v>270</v>
      </c>
      <c r="B69" s="385" t="s">
        <v>236</v>
      </c>
      <c r="C69" s="22">
        <v>2014</v>
      </c>
      <c r="D69" s="22" t="s">
        <v>235</v>
      </c>
      <c r="E69" s="22"/>
      <c r="F69" s="22">
        <v>1</v>
      </c>
      <c r="G69" s="22"/>
      <c r="H69" s="22"/>
      <c r="I69" s="22"/>
      <c r="J69" s="278">
        <v>376</v>
      </c>
      <c r="K69" s="22"/>
      <c r="L69" s="22"/>
      <c r="M69" s="22"/>
      <c r="N69" s="396"/>
      <c r="O69" s="396"/>
      <c r="P69" s="396"/>
      <c r="Q69" s="396"/>
      <c r="R69" s="396"/>
      <c r="S69" s="435" t="s">
        <v>232</v>
      </c>
      <c r="T69" s="435" t="s">
        <v>224</v>
      </c>
      <c r="U69" s="436" t="s">
        <v>233</v>
      </c>
    </row>
    <row r="70" spans="1:23" x14ac:dyDescent="0.3">
      <c r="A70" s="676" t="s">
        <v>38</v>
      </c>
      <c r="B70" s="676"/>
      <c r="C70" s="676"/>
      <c r="D70" s="676"/>
      <c r="E70" s="676"/>
      <c r="F70" s="676"/>
      <c r="G70" s="676"/>
      <c r="H70" s="676"/>
      <c r="I70" s="676"/>
      <c r="J70" s="676"/>
      <c r="K70" s="676"/>
      <c r="L70" s="676"/>
      <c r="M70" s="676"/>
      <c r="N70" s="677"/>
      <c r="O70" s="265"/>
      <c r="P70" s="265"/>
      <c r="Q70" s="265"/>
      <c r="R70" s="265"/>
      <c r="S70" s="265"/>
      <c r="T70" s="265"/>
      <c r="U70" s="265"/>
    </row>
    <row r="71" spans="1:23" x14ac:dyDescent="0.3">
      <c r="A71" s="24"/>
      <c r="B71" s="265"/>
      <c r="C71" s="265"/>
      <c r="D71" s="265"/>
      <c r="E71" s="265"/>
      <c r="F71" s="265"/>
      <c r="G71" s="265"/>
      <c r="H71" s="265"/>
      <c r="I71" s="265"/>
      <c r="J71" s="265"/>
      <c r="K71" s="265"/>
      <c r="L71" s="265"/>
      <c r="M71" s="265"/>
      <c r="N71" s="265"/>
      <c r="O71" s="265"/>
      <c r="P71" s="265"/>
      <c r="Q71" s="265"/>
      <c r="R71" s="265"/>
      <c r="S71" s="265"/>
      <c r="T71" s="265"/>
      <c r="U71" s="265"/>
    </row>
    <row r="72" spans="1:23" x14ac:dyDescent="0.3">
      <c r="A72" s="25" t="s">
        <v>39</v>
      </c>
      <c r="B72" s="25"/>
      <c r="C72" s="25"/>
      <c r="D72" s="25"/>
      <c r="E72" s="25"/>
      <c r="F72" s="25"/>
      <c r="G72" s="25"/>
      <c r="H72" s="465"/>
      <c r="I72" s="25"/>
      <c r="J72" s="25"/>
      <c r="K72" s="25"/>
      <c r="L72" s="25"/>
      <c r="M72" s="25"/>
      <c r="N72" s="465"/>
      <c r="O72" s="25"/>
      <c r="P72" s="25"/>
      <c r="Q72" s="25"/>
      <c r="R72" s="25"/>
      <c r="S72" s="25"/>
      <c r="T72" s="265"/>
      <c r="U72" s="265"/>
    </row>
    <row r="73" spans="1:23" x14ac:dyDescent="0.3">
      <c r="A73" s="26" t="s">
        <v>40</v>
      </c>
      <c r="B73" s="659" t="s">
        <v>23</v>
      </c>
      <c r="C73" s="660"/>
      <c r="D73" s="660"/>
      <c r="E73" s="660"/>
      <c r="F73" s="660"/>
      <c r="G73" s="615"/>
      <c r="H73" s="660" t="s">
        <v>41</v>
      </c>
      <c r="I73" s="660"/>
      <c r="J73" s="660"/>
      <c r="K73" s="660"/>
      <c r="L73" s="660"/>
      <c r="M73" s="615"/>
      <c r="N73" s="660" t="s">
        <v>42</v>
      </c>
      <c r="O73" s="660"/>
      <c r="P73" s="660"/>
      <c r="Q73" s="660"/>
      <c r="R73" s="660"/>
      <c r="S73" s="615"/>
      <c r="T73" s="265"/>
      <c r="U73" s="265"/>
    </row>
    <row r="74" spans="1:23" s="29" customFormat="1" x14ac:dyDescent="0.3">
      <c r="A74" s="27" t="s">
        <v>43</v>
      </c>
      <c r="B74" s="28">
        <v>2013</v>
      </c>
      <c r="C74" s="28">
        <v>2014</v>
      </c>
      <c r="D74" s="28">
        <v>2015</v>
      </c>
      <c r="E74" s="28">
        <v>2016</v>
      </c>
      <c r="F74" s="28">
        <v>2017</v>
      </c>
      <c r="G74" s="28">
        <v>2018</v>
      </c>
      <c r="H74" s="466">
        <v>2013</v>
      </c>
      <c r="I74" s="28">
        <v>2014</v>
      </c>
      <c r="J74" s="28">
        <v>2015</v>
      </c>
      <c r="K74" s="28">
        <v>2016</v>
      </c>
      <c r="L74" s="28">
        <v>2017</v>
      </c>
      <c r="M74" s="28">
        <v>2018</v>
      </c>
      <c r="N74" s="466">
        <v>2013</v>
      </c>
      <c r="O74" s="28">
        <v>2014</v>
      </c>
      <c r="P74" s="28">
        <v>2015</v>
      </c>
      <c r="Q74" s="28">
        <v>2016</v>
      </c>
      <c r="R74" s="28">
        <v>2017</v>
      </c>
      <c r="S74" s="28">
        <v>2018</v>
      </c>
    </row>
    <row r="75" spans="1:23" x14ac:dyDescent="0.3">
      <c r="A75" s="467" t="s">
        <v>44</v>
      </c>
      <c r="B75" s="469"/>
      <c r="C75" s="31"/>
      <c r="D75" s="31"/>
      <c r="E75" s="31"/>
      <c r="F75" s="31"/>
      <c r="G75" s="32"/>
      <c r="H75" s="469">
        <f>AM!H43+TX!H43+VCH!H44+NZ!H32+CHI!H46</f>
        <v>22</v>
      </c>
      <c r="I75" s="31">
        <f>AM!I43+TX!I43+VCH!I44+NZ!I32+CHI!I46</f>
        <v>24</v>
      </c>
      <c r="J75" s="31">
        <f>AM!J43+TX!J43+VCH!J44+NZ!J32+CHI!J46</f>
        <v>25</v>
      </c>
      <c r="K75" s="31">
        <f>AM!K43+TX!K43+VCH!K44+NZ!K32+CHI!K46</f>
        <v>25</v>
      </c>
      <c r="L75" s="31">
        <f>AM!L43+TX!L43+VCH!L44+NZ!L32+CHI!L46</f>
        <v>26</v>
      </c>
      <c r="M75" s="32">
        <f>AM!M43+TX!M43+VCH!M44+NZ!M32+CHI!M46</f>
        <v>26</v>
      </c>
      <c r="N75" s="469">
        <f>AM!N43+TX!N43+VCH!N44+NZ!N32+CHI!N46</f>
        <v>0</v>
      </c>
      <c r="O75" s="31">
        <f>AM!O43+TX!O43+VCH!O44+NZ!O32+CHI!O46</f>
        <v>0</v>
      </c>
      <c r="P75" s="31">
        <f>AM!P43+TX!P43+VCH!P44+NZ!P32+CHI!P46</f>
        <v>0</v>
      </c>
      <c r="Q75" s="31">
        <f>AM!Q43+TX!Q43+VCH!Q44+NZ!Q32+CHI!Q46</f>
        <v>0</v>
      </c>
      <c r="R75" s="31">
        <f>AM!R43+TX!R43+VCH!R44+NZ!R32+CHI!R46</f>
        <v>0</v>
      </c>
      <c r="S75" s="32">
        <f>AM!S43+TX!S43+VCH!S44+NZ!S32+CHI!S46</f>
        <v>0</v>
      </c>
      <c r="T75" s="265"/>
      <c r="U75" s="265"/>
    </row>
    <row r="76" spans="1:23" x14ac:dyDescent="0.3">
      <c r="A76" s="468" t="s">
        <v>17</v>
      </c>
      <c r="B76" s="470"/>
      <c r="C76" s="34"/>
      <c r="D76" s="34"/>
      <c r="E76" s="34"/>
      <c r="F76" s="34"/>
      <c r="G76" s="35"/>
      <c r="H76" s="470">
        <f>AM!H44+TX!H44+VCH!H45+NZ!H33+CHI!H47</f>
        <v>6688</v>
      </c>
      <c r="I76" s="34">
        <f>AM!I44+TX!I44+VCH!I45+NZ!I33+CHI!I47</f>
        <v>6568</v>
      </c>
      <c r="J76" s="34">
        <f>AM!J44+TX!J44+VCH!J45+NZ!J33+CHI!J47</f>
        <v>8326</v>
      </c>
      <c r="K76" s="34">
        <f>AM!K44+TX!K44+VCH!K45+NZ!K33+CHI!K47</f>
        <v>8608</v>
      </c>
      <c r="L76" s="34">
        <f>AM!L44+TX!L44+VCH!L45+NZ!L33+CHI!L47</f>
        <v>8929</v>
      </c>
      <c r="M76" s="35">
        <f>AM!M44+TX!M44+VCH!M45+NZ!M33+CHI!M47</f>
        <v>9163</v>
      </c>
      <c r="N76" s="470">
        <f>AM!N44+TX!N44+VCH!N45+NZ!N33+CHI!N47</f>
        <v>0</v>
      </c>
      <c r="O76" s="34">
        <f>AM!O44+TX!O44+VCH!O45+NZ!O33+CHI!O47</f>
        <v>0</v>
      </c>
      <c r="P76" s="34">
        <f>AM!P44+TX!P44+VCH!P45+NZ!P33+CHI!P47</f>
        <v>0</v>
      </c>
      <c r="Q76" s="34">
        <f>AM!Q44+TX!Q44+VCH!Q45+NZ!Q33+CHI!Q47</f>
        <v>0</v>
      </c>
      <c r="R76" s="34">
        <f>AM!R44+TX!R44+VCH!R45+NZ!R33+CHI!R47</f>
        <v>0</v>
      </c>
      <c r="S76" s="35">
        <f>AM!S44+TX!S44+VCH!S45+NZ!S33+CHI!S47</f>
        <v>0</v>
      </c>
      <c r="T76" s="265"/>
      <c r="U76" s="265"/>
    </row>
    <row r="77" spans="1:23" x14ac:dyDescent="0.3">
      <c r="A77" s="36"/>
      <c r="B77" s="37"/>
      <c r="C77" s="37"/>
      <c r="D77" s="37"/>
      <c r="E77" s="37"/>
      <c r="F77" s="37"/>
      <c r="G77" s="37"/>
      <c r="H77" s="37"/>
      <c r="I77" s="37"/>
      <c r="J77" s="37"/>
      <c r="K77" s="37"/>
      <c r="L77" s="37"/>
      <c r="M77" s="37"/>
      <c r="N77" s="37"/>
      <c r="O77" s="37"/>
      <c r="P77" s="3"/>
      <c r="Q77" s="3"/>
      <c r="R77" s="3"/>
      <c r="S77" s="3"/>
      <c r="T77" s="3"/>
      <c r="U77" s="3"/>
      <c r="V77" s="3"/>
      <c r="W77" s="3"/>
    </row>
    <row r="78" spans="1:23" x14ac:dyDescent="0.3">
      <c r="A78" s="25" t="s">
        <v>39</v>
      </c>
      <c r="B78" s="25"/>
      <c r="C78" s="25"/>
      <c r="D78" s="25"/>
      <c r="E78" s="25"/>
      <c r="F78" s="25"/>
      <c r="G78" s="25"/>
      <c r="H78" s="25"/>
      <c r="I78" s="25"/>
      <c r="J78" s="25"/>
      <c r="K78" s="25"/>
      <c r="L78" s="25"/>
      <c r="M78" s="25"/>
      <c r="N78" s="25" t="s">
        <v>299</v>
      </c>
      <c r="O78" s="25"/>
      <c r="P78" s="25"/>
      <c r="Q78" s="25"/>
      <c r="R78" s="25"/>
      <c r="S78" s="25"/>
      <c r="T78" s="265"/>
      <c r="U78" s="265"/>
    </row>
    <row r="79" spans="1:23" x14ac:dyDescent="0.3">
      <c r="A79" s="26" t="s">
        <v>40</v>
      </c>
      <c r="B79" s="659" t="s">
        <v>45</v>
      </c>
      <c r="C79" s="660"/>
      <c r="D79" s="660"/>
      <c r="E79" s="660"/>
      <c r="F79" s="660"/>
      <c r="G79" s="615"/>
      <c r="H79" s="659" t="s">
        <v>46</v>
      </c>
      <c r="I79" s="660"/>
      <c r="J79" s="660"/>
      <c r="K79" s="660"/>
      <c r="L79" s="660"/>
      <c r="M79" s="615"/>
      <c r="N79" s="659" t="s">
        <v>47</v>
      </c>
      <c r="O79" s="660"/>
      <c r="P79" s="660"/>
      <c r="Q79" s="660"/>
      <c r="R79" s="660"/>
      <c r="S79" s="615"/>
      <c r="T79" s="265"/>
      <c r="U79" s="265"/>
    </row>
    <row r="80" spans="1:23" s="29" customFormat="1" x14ac:dyDescent="0.3">
      <c r="A80" s="27" t="s">
        <v>43</v>
      </c>
      <c r="B80" s="28">
        <v>2013</v>
      </c>
      <c r="C80" s="28">
        <v>2014</v>
      </c>
      <c r="D80" s="28">
        <v>2015</v>
      </c>
      <c r="E80" s="28">
        <v>2016</v>
      </c>
      <c r="F80" s="28">
        <v>2017</v>
      </c>
      <c r="G80" s="28">
        <v>2018</v>
      </c>
      <c r="H80" s="28">
        <v>2013</v>
      </c>
      <c r="I80" s="28">
        <v>2014</v>
      </c>
      <c r="J80" s="28">
        <v>2015</v>
      </c>
      <c r="K80" s="28">
        <v>2016</v>
      </c>
      <c r="L80" s="28">
        <v>2017</v>
      </c>
      <c r="M80" s="28">
        <v>2018</v>
      </c>
      <c r="N80" s="28">
        <v>2013</v>
      </c>
      <c r="O80" s="28">
        <v>2014</v>
      </c>
      <c r="P80" s="28">
        <v>2015</v>
      </c>
      <c r="Q80" s="28">
        <v>2016</v>
      </c>
      <c r="R80" s="28">
        <v>2017</v>
      </c>
      <c r="S80" s="28">
        <v>2018</v>
      </c>
    </row>
    <row r="81" spans="1:23" x14ac:dyDescent="0.3">
      <c r="A81" s="30" t="s">
        <v>44</v>
      </c>
      <c r="B81" s="478">
        <f>AM!B49+TX!B49+VCH!B50+NZ!B38+CHI!B52</f>
        <v>9</v>
      </c>
      <c r="C81" s="479">
        <f>AM!C49+TX!C49+VCH!C50+NZ!C38+CHI!C52</f>
        <v>9</v>
      </c>
      <c r="D81" s="479">
        <v>9</v>
      </c>
      <c r="E81" s="479">
        <v>9</v>
      </c>
      <c r="F81" s="479">
        <v>9</v>
      </c>
      <c r="G81" s="480">
        <v>9</v>
      </c>
      <c r="H81" s="478">
        <f>AM!H49+TX!H49+VCH!H50+NZ!H38+CHI!H52</f>
        <v>1</v>
      </c>
      <c r="I81" s="479">
        <f>AM!I49+TX!I49+VCH!I50+NZ!I38+CHI!I52</f>
        <v>1</v>
      </c>
      <c r="J81" s="479">
        <f>AM!J49+TX!J49+VCH!J50+NZ!J38+CHI!J52</f>
        <v>1</v>
      </c>
      <c r="K81" s="479">
        <f>AM!K49+TX!K49+VCH!K50+NZ!K38+CHI!K52</f>
        <v>1</v>
      </c>
      <c r="L81" s="479">
        <f>AM!L49+TX!L49+VCH!L50+NZ!L38+CHI!L52</f>
        <v>1</v>
      </c>
      <c r="M81" s="480">
        <f>AM!M49+TX!M49+VCH!M50+NZ!M38+CHI!M52</f>
        <v>1</v>
      </c>
      <c r="N81" s="478">
        <f t="shared" ref="N81:S82" si="0">SUM(B75,H75,N75,B81,H81)</f>
        <v>32</v>
      </c>
      <c r="O81" s="479">
        <f t="shared" si="0"/>
        <v>34</v>
      </c>
      <c r="P81" s="479">
        <f t="shared" si="0"/>
        <v>35</v>
      </c>
      <c r="Q81" s="479">
        <f t="shared" si="0"/>
        <v>35</v>
      </c>
      <c r="R81" s="479">
        <f t="shared" si="0"/>
        <v>36</v>
      </c>
      <c r="S81" s="480">
        <f t="shared" si="0"/>
        <v>36</v>
      </c>
      <c r="T81" s="265"/>
      <c r="U81" s="265"/>
    </row>
    <row r="82" spans="1:23" x14ac:dyDescent="0.3">
      <c r="A82" s="33" t="s">
        <v>17</v>
      </c>
      <c r="B82" s="481">
        <f>AM!B50+TX!B50+VCH!B51+NZ!B39+CHI!B53</f>
        <v>115</v>
      </c>
      <c r="C82" s="482">
        <f>AM!C50+TX!C50+VCH!C51+NZ!C39+CHI!C53</f>
        <v>114</v>
      </c>
      <c r="D82" s="482">
        <v>112</v>
      </c>
      <c r="E82" s="482">
        <f>AM!E50+TX!E50+VCH!E51+NZ!E39+CHI!E53</f>
        <v>125</v>
      </c>
      <c r="F82" s="482">
        <f>AM!F50+TX!F50+VCH!F51+NZ!F39+CHI!F53</f>
        <v>137</v>
      </c>
      <c r="G82" s="483">
        <f>AM!G50+TX!G50+VCH!G51+NZ!G39+CHI!G53</f>
        <v>89</v>
      </c>
      <c r="H82" s="481">
        <f>AM!H50+TX!H50+VCH!H51+NZ!H39+CHI!H53</f>
        <v>5</v>
      </c>
      <c r="I82" s="482">
        <f>AM!I50+TX!I50+VCH!I51+NZ!I39+CHI!I53</f>
        <v>5</v>
      </c>
      <c r="J82" s="482">
        <f>AM!J50+TX!J50+VCH!J51+NZ!J39+CHI!J53</f>
        <v>5</v>
      </c>
      <c r="K82" s="482">
        <f>AM!K50+TX!K50+VCH!K51+NZ!K39+CHI!K53</f>
        <v>7</v>
      </c>
      <c r="L82" s="482">
        <f>AM!L50+TX!L50+VCH!L51+NZ!L39+CHI!L53</f>
        <v>7</v>
      </c>
      <c r="M82" s="483">
        <f>AM!M50+TX!M50+VCH!M51+NZ!M39+CHI!M53</f>
        <v>7</v>
      </c>
      <c r="N82" s="481">
        <f t="shared" si="0"/>
        <v>6808</v>
      </c>
      <c r="O82" s="482">
        <f t="shared" si="0"/>
        <v>6687</v>
      </c>
      <c r="P82" s="482">
        <f t="shared" si="0"/>
        <v>8443</v>
      </c>
      <c r="Q82" s="482">
        <f t="shared" si="0"/>
        <v>8740</v>
      </c>
      <c r="R82" s="482">
        <f t="shared" si="0"/>
        <v>9073</v>
      </c>
      <c r="S82" s="483">
        <f t="shared" si="0"/>
        <v>9259</v>
      </c>
      <c r="T82" s="265"/>
      <c r="U82" s="265"/>
    </row>
    <row r="83" spans="1:23" x14ac:dyDescent="0.3">
      <c r="A83" s="36"/>
      <c r="B83" s="37"/>
      <c r="C83" s="37"/>
      <c r="D83" s="37"/>
      <c r="E83" s="37"/>
      <c r="F83" s="37"/>
      <c r="G83" s="37"/>
      <c r="H83" s="37"/>
      <c r="I83" s="37"/>
      <c r="J83" s="37"/>
      <c r="K83" s="3"/>
      <c r="L83" s="3"/>
      <c r="M83" s="3"/>
      <c r="N83" s="3"/>
      <c r="O83" s="3"/>
      <c r="P83" s="3"/>
      <c r="Q83" s="3"/>
      <c r="R83" s="3"/>
      <c r="S83" s="3"/>
      <c r="T83" s="3"/>
      <c r="U83" s="265"/>
    </row>
    <row r="84" spans="1:23" x14ac:dyDescent="0.3">
      <c r="A84" s="670" t="s">
        <v>48</v>
      </c>
      <c r="B84" s="671"/>
      <c r="C84" s="671"/>
      <c r="D84" s="671"/>
      <c r="E84" s="671"/>
      <c r="F84" s="671"/>
      <c r="G84" s="671"/>
      <c r="H84" s="671"/>
      <c r="I84" s="671"/>
      <c r="J84" s="671"/>
      <c r="K84" s="671"/>
      <c r="L84" s="671"/>
      <c r="M84" s="671"/>
      <c r="N84" s="671"/>
      <c r="O84" s="671"/>
      <c r="P84" s="671"/>
      <c r="Q84" s="671"/>
      <c r="R84" s="671"/>
      <c r="S84" s="672"/>
      <c r="T84" s="265"/>
      <c r="U84" s="265"/>
    </row>
    <row r="85" spans="1:23" x14ac:dyDescent="0.3">
      <c r="A85" s="381" t="s">
        <v>40</v>
      </c>
      <c r="B85" s="673" t="s">
        <v>23</v>
      </c>
      <c r="C85" s="674"/>
      <c r="D85" s="674"/>
      <c r="E85" s="674"/>
      <c r="F85" s="674"/>
      <c r="G85" s="675"/>
      <c r="H85" s="674" t="s">
        <v>41</v>
      </c>
      <c r="I85" s="674"/>
      <c r="J85" s="674"/>
      <c r="K85" s="674"/>
      <c r="L85" s="674"/>
      <c r="M85" s="675"/>
      <c r="N85" s="673" t="s">
        <v>42</v>
      </c>
      <c r="O85" s="674"/>
      <c r="P85" s="674"/>
      <c r="Q85" s="674"/>
      <c r="R85" s="674"/>
      <c r="S85" s="675"/>
      <c r="T85" s="265"/>
      <c r="U85" s="265"/>
    </row>
    <row r="86" spans="1:23" s="29" customFormat="1" x14ac:dyDescent="0.3">
      <c r="A86" s="50" t="s">
        <v>43</v>
      </c>
      <c r="B86" s="46">
        <v>2013</v>
      </c>
      <c r="C86" s="46">
        <v>2014</v>
      </c>
      <c r="D86" s="47">
        <v>2015</v>
      </c>
      <c r="E86" s="47">
        <v>2016</v>
      </c>
      <c r="F86" s="46">
        <v>2017</v>
      </c>
      <c r="G86" s="46">
        <v>2018</v>
      </c>
      <c r="H86" s="46">
        <v>2013</v>
      </c>
      <c r="I86" s="46">
        <v>2014</v>
      </c>
      <c r="J86" s="47">
        <v>2015</v>
      </c>
      <c r="K86" s="47">
        <v>2016</v>
      </c>
      <c r="L86" s="46">
        <v>2017</v>
      </c>
      <c r="M86" s="46">
        <v>2018</v>
      </c>
      <c r="N86" s="46">
        <v>2013</v>
      </c>
      <c r="O86" s="46">
        <v>2014</v>
      </c>
      <c r="P86" s="47">
        <v>2015</v>
      </c>
      <c r="Q86" s="47">
        <v>2016</v>
      </c>
      <c r="R86" s="46">
        <v>2017</v>
      </c>
      <c r="S86" s="46">
        <v>2018</v>
      </c>
    </row>
    <row r="87" spans="1:23" x14ac:dyDescent="0.3">
      <c r="A87" s="467" t="s">
        <v>44</v>
      </c>
      <c r="B87" s="478"/>
      <c r="C87" s="479"/>
      <c r="D87" s="479"/>
      <c r="E87" s="479"/>
      <c r="F87" s="479"/>
      <c r="G87" s="480"/>
      <c r="H87" s="478">
        <f>AM!H55+TX!H55+VCH!H56+NZ!H44+CHI!H58</f>
        <v>11</v>
      </c>
      <c r="I87" s="479">
        <f>AM!I55+TX!I55+VCH!I56+NZ!I44+CHI!I58</f>
        <v>10</v>
      </c>
      <c r="J87" s="479">
        <f>AM!J55+TX!J55+VCH!J56+NZ!J44+CHI!J58</f>
        <v>10</v>
      </c>
      <c r="K87" s="479">
        <f>AM!K55+TX!K55+VCH!K56+NZ!K44+CHI!K58</f>
        <v>10</v>
      </c>
      <c r="L87" s="479">
        <f>AM!L55+TX!L55+VCH!L56+NZ!L44+CHI!L58</f>
        <v>9</v>
      </c>
      <c r="M87" s="480">
        <f>AM!M55+TX!M55+VCH!M56+NZ!M44+CHI!M58</f>
        <v>9</v>
      </c>
      <c r="N87" s="481">
        <f>AM!N55+TX!N55+VCH!N56+NZ!N44+CHI!N58</f>
        <v>0</v>
      </c>
      <c r="O87" s="482">
        <f>AM!O55+TX!O55+VCH!O56+NZ!O44+CHI!O58</f>
        <v>0</v>
      </c>
      <c r="P87" s="482">
        <f>AM!P55+TX!P55+VCH!P56+NZ!P44+CHI!P58</f>
        <v>0</v>
      </c>
      <c r="Q87" s="482">
        <f>AM!Q55+TX!Q55+VCH!Q56+NZ!Q44+CHI!Q58</f>
        <v>0</v>
      </c>
      <c r="R87" s="482">
        <f>AM!R55+TX!R55+VCH!R56+NZ!R44+CHI!R58</f>
        <v>0</v>
      </c>
      <c r="S87" s="483">
        <f>AM!S55+TX!S55+VCH!S56+NZ!S44+CHI!S58</f>
        <v>0</v>
      </c>
      <c r="T87" s="265"/>
      <c r="U87" s="265"/>
    </row>
    <row r="88" spans="1:23" x14ac:dyDescent="0.3">
      <c r="A88" s="468" t="s">
        <v>17</v>
      </c>
      <c r="B88" s="481"/>
      <c r="C88" s="482"/>
      <c r="D88" s="482"/>
      <c r="E88" s="482"/>
      <c r="F88" s="482"/>
      <c r="G88" s="483"/>
      <c r="H88" s="481">
        <f>AM!H56+TX!H56+VCH!H57+NZ!H45+CHI!H59</f>
        <v>2569</v>
      </c>
      <c r="I88" s="482">
        <f>AM!I56+TX!I56+VCH!I57+NZ!I45+CHI!I59</f>
        <v>2762</v>
      </c>
      <c r="J88" s="482">
        <f>AM!J56+TX!J56+VCH!J57+NZ!J45+CHI!J59</f>
        <v>2793</v>
      </c>
      <c r="K88" s="482">
        <f>AM!K56+TX!K56+VCH!K57+NZ!K45+CHI!K59</f>
        <v>3091</v>
      </c>
      <c r="L88" s="482">
        <f>AM!L56+TX!L56+VCH!L57+NZ!L45+CHI!L59</f>
        <v>2935</v>
      </c>
      <c r="M88" s="483">
        <f>AM!M56+TX!M56+VCH!M57+NZ!M45+CHI!M59</f>
        <v>3177</v>
      </c>
      <c r="N88" s="481">
        <f>AM!N56+TX!N56+VCH!N57+NZ!N45+CHI!N59</f>
        <v>0</v>
      </c>
      <c r="O88" s="482">
        <f>AM!O56+TX!O56+VCH!O57+NZ!O45+CHI!O59</f>
        <v>0</v>
      </c>
      <c r="P88" s="482">
        <f>AM!P56+TX!P56+VCH!P57+NZ!P45+CHI!P59</f>
        <v>0</v>
      </c>
      <c r="Q88" s="482">
        <f>AM!Q56+TX!Q56+VCH!Q57+NZ!Q45+CHI!Q59</f>
        <v>0</v>
      </c>
      <c r="R88" s="482">
        <f>AM!R56+TX!R56+VCH!R57+NZ!R45+CHI!R59</f>
        <v>0</v>
      </c>
      <c r="S88" s="483">
        <f>AM!S56+TX!S56+VCH!S57+NZ!S45+CHI!S59</f>
        <v>0</v>
      </c>
      <c r="T88" s="265"/>
      <c r="U88" s="265"/>
    </row>
    <row r="89" spans="1:23" x14ac:dyDescent="0.3">
      <c r="A89" s="48"/>
      <c r="B89" s="37"/>
      <c r="C89" s="37"/>
      <c r="D89" s="37"/>
      <c r="E89" s="37"/>
      <c r="F89" s="37"/>
      <c r="G89" s="37"/>
      <c r="H89" s="37"/>
      <c r="I89" s="37"/>
      <c r="J89" s="37"/>
      <c r="K89" s="37"/>
      <c r="L89" s="37"/>
      <c r="M89" s="37"/>
      <c r="N89" s="37"/>
      <c r="O89" s="37"/>
      <c r="P89" s="3"/>
      <c r="Q89" s="3"/>
      <c r="R89" s="3"/>
      <c r="S89" s="3"/>
      <c r="T89" s="3"/>
      <c r="U89" s="3"/>
      <c r="V89" s="3"/>
      <c r="W89" s="3"/>
    </row>
    <row r="90" spans="1:23" x14ac:dyDescent="0.3">
      <c r="A90" s="49" t="s">
        <v>48</v>
      </c>
      <c r="B90" s="49"/>
      <c r="C90" s="49"/>
      <c r="D90" s="49"/>
      <c r="E90" s="49"/>
      <c r="F90" s="49"/>
      <c r="G90" s="49"/>
      <c r="H90" s="49"/>
      <c r="I90" s="49"/>
      <c r="J90" s="49"/>
      <c r="K90" s="49"/>
      <c r="L90" s="49"/>
      <c r="M90" s="49"/>
      <c r="N90" s="49"/>
      <c r="O90" s="49"/>
      <c r="P90" s="49"/>
      <c r="Q90" s="49"/>
      <c r="R90" s="49"/>
      <c r="S90" s="49"/>
      <c r="T90" s="265"/>
      <c r="U90" s="265"/>
    </row>
    <row r="91" spans="1:23" x14ac:dyDescent="0.3">
      <c r="A91" s="44" t="s">
        <v>40</v>
      </c>
      <c r="B91" s="673" t="s">
        <v>45</v>
      </c>
      <c r="C91" s="674"/>
      <c r="D91" s="674"/>
      <c r="E91" s="674"/>
      <c r="F91" s="674"/>
      <c r="G91" s="675"/>
      <c r="H91" s="673" t="s">
        <v>46</v>
      </c>
      <c r="I91" s="674"/>
      <c r="J91" s="674"/>
      <c r="K91" s="674"/>
      <c r="L91" s="674"/>
      <c r="M91" s="675"/>
      <c r="N91" s="673" t="s">
        <v>47</v>
      </c>
      <c r="O91" s="674"/>
      <c r="P91" s="674"/>
      <c r="Q91" s="674"/>
      <c r="R91" s="674"/>
      <c r="S91" s="675"/>
      <c r="T91" s="265"/>
      <c r="U91" s="265"/>
    </row>
    <row r="92" spans="1:23" s="29" customFormat="1" x14ac:dyDescent="0.3">
      <c r="A92" s="50" t="s">
        <v>43</v>
      </c>
      <c r="B92" s="46">
        <v>2013</v>
      </c>
      <c r="C92" s="47">
        <v>2014</v>
      </c>
      <c r="D92" s="47">
        <v>2015</v>
      </c>
      <c r="E92" s="47">
        <v>2016</v>
      </c>
      <c r="F92" s="46">
        <v>2017</v>
      </c>
      <c r="G92" s="46">
        <v>2018</v>
      </c>
      <c r="H92" s="46">
        <v>2013</v>
      </c>
      <c r="I92" s="47">
        <v>2014</v>
      </c>
      <c r="J92" s="47">
        <v>2015</v>
      </c>
      <c r="K92" s="47">
        <v>2016</v>
      </c>
      <c r="L92" s="46">
        <v>2017</v>
      </c>
      <c r="M92" s="46">
        <v>2018</v>
      </c>
      <c r="N92" s="46">
        <v>2013</v>
      </c>
      <c r="O92" s="47">
        <v>2014</v>
      </c>
      <c r="P92" s="47">
        <v>2015</v>
      </c>
      <c r="Q92" s="47">
        <v>2016</v>
      </c>
      <c r="R92" s="46">
        <v>2017</v>
      </c>
      <c r="S92" s="46">
        <v>2018</v>
      </c>
    </row>
    <row r="93" spans="1:23" x14ac:dyDescent="0.3">
      <c r="A93" s="30" t="s">
        <v>44</v>
      </c>
      <c r="B93" s="471"/>
      <c r="C93" s="39"/>
      <c r="D93" s="39"/>
      <c r="E93" s="39"/>
      <c r="F93" s="39"/>
      <c r="G93" s="40"/>
      <c r="H93" s="471">
        <f>AM!H61+TX!H61+VCH!H62+NZ!H50+CHI!H64</f>
        <v>0</v>
      </c>
      <c r="I93" s="39">
        <f>AM!I61+TX!I61+VCH!I62+NZ!I50+CHI!I64</f>
        <v>0</v>
      </c>
      <c r="J93" s="39">
        <f>AM!J61+TX!J61+VCH!J62+NZ!J50+CHI!J64</f>
        <v>0</v>
      </c>
      <c r="K93" s="39">
        <f>AM!K61+TX!K61+VCH!K62+NZ!K50+CHI!K64</f>
        <v>0</v>
      </c>
      <c r="L93" s="39">
        <f>AM!L61+TX!L61+VCH!L62+NZ!L50+CHI!L64</f>
        <v>0</v>
      </c>
      <c r="M93" s="40">
        <f>AM!M61+TX!M61+VCH!M62+NZ!M50+CHI!M64</f>
        <v>0</v>
      </c>
      <c r="N93" s="471">
        <f t="shared" ref="N93:S94" si="1">SUM(B87,H87,N87,B93,H93)</f>
        <v>11</v>
      </c>
      <c r="O93" s="39">
        <f t="shared" si="1"/>
        <v>10</v>
      </c>
      <c r="P93" s="39">
        <f t="shared" si="1"/>
        <v>10</v>
      </c>
      <c r="Q93" s="39">
        <f t="shared" si="1"/>
        <v>10</v>
      </c>
      <c r="R93" s="39">
        <f t="shared" si="1"/>
        <v>9</v>
      </c>
      <c r="S93" s="40">
        <f t="shared" si="1"/>
        <v>9</v>
      </c>
      <c r="T93" s="265"/>
      <c r="U93" s="265"/>
    </row>
    <row r="94" spans="1:23" x14ac:dyDescent="0.3">
      <c r="A94" s="33" t="s">
        <v>17</v>
      </c>
      <c r="B94" s="472"/>
      <c r="C94" s="42"/>
      <c r="D94" s="42"/>
      <c r="E94" s="42"/>
      <c r="F94" s="42"/>
      <c r="G94" s="43"/>
      <c r="H94" s="472">
        <f>AM!H62+TX!H62+VCH!H63+NZ!H51+CHI!H65</f>
        <v>0</v>
      </c>
      <c r="I94" s="42">
        <f>AM!I62+TX!I62+VCH!I63+NZ!I51+CHI!I65</f>
        <v>0</v>
      </c>
      <c r="J94" s="42">
        <f>AM!J62+TX!J62+VCH!J63+NZ!J51+CHI!J65</f>
        <v>0</v>
      </c>
      <c r="K94" s="42">
        <f>AM!K62+TX!K62+VCH!K63+NZ!K51+CHI!K65</f>
        <v>0</v>
      </c>
      <c r="L94" s="42">
        <f>AM!L62+TX!L62+VCH!L63+NZ!L51+CHI!L65</f>
        <v>0</v>
      </c>
      <c r="M94" s="43">
        <f>AM!M62+TX!M62+VCH!M63+NZ!M51+CHI!M65</f>
        <v>0</v>
      </c>
      <c r="N94" s="472">
        <f t="shared" si="1"/>
        <v>2569</v>
      </c>
      <c r="O94" s="42">
        <f t="shared" si="1"/>
        <v>2762</v>
      </c>
      <c r="P94" s="42">
        <f t="shared" si="1"/>
        <v>2793</v>
      </c>
      <c r="Q94" s="42">
        <f t="shared" si="1"/>
        <v>3091</v>
      </c>
      <c r="R94" s="42">
        <f t="shared" si="1"/>
        <v>2935</v>
      </c>
      <c r="S94" s="43">
        <f t="shared" si="1"/>
        <v>3177</v>
      </c>
    </row>
    <row r="95" spans="1:23" x14ac:dyDescent="0.3">
      <c r="A95" s="51"/>
      <c r="B95" s="52"/>
      <c r="C95" s="52"/>
      <c r="D95" s="52"/>
      <c r="E95" s="52"/>
      <c r="F95" s="52"/>
      <c r="G95" s="52"/>
      <c r="H95" s="52"/>
      <c r="I95" s="52"/>
      <c r="J95" s="52"/>
      <c r="K95" s="52"/>
      <c r="L95" s="52"/>
      <c r="M95" s="52"/>
      <c r="N95" s="52"/>
      <c r="O95" s="52"/>
      <c r="P95" s="29"/>
      <c r="Q95" s="29"/>
      <c r="R95" s="3"/>
      <c r="S95" s="3"/>
      <c r="T95" s="3"/>
      <c r="U95" s="3"/>
      <c r="V95" s="3"/>
      <c r="W95" s="3"/>
    </row>
    <row r="96" spans="1:23" x14ac:dyDescent="0.3">
      <c r="A96" s="661" t="s">
        <v>49</v>
      </c>
      <c r="B96" s="662"/>
      <c r="C96" s="662"/>
      <c r="D96" s="662"/>
      <c r="E96" s="662"/>
      <c r="F96" s="662"/>
      <c r="G96" s="662"/>
      <c r="H96" s="662"/>
      <c r="I96" s="662"/>
      <c r="J96" s="662"/>
      <c r="K96" s="662"/>
      <c r="L96" s="662"/>
      <c r="M96" s="662"/>
      <c r="N96" s="662"/>
      <c r="O96" s="662"/>
      <c r="P96" s="662"/>
      <c r="Q96" s="662"/>
      <c r="R96" s="662"/>
      <c r="S96" s="663"/>
    </row>
    <row r="97" spans="1:22" x14ac:dyDescent="0.3">
      <c r="A97" s="53" t="s">
        <v>40</v>
      </c>
      <c r="B97" s="664" t="s">
        <v>23</v>
      </c>
      <c r="C97" s="665"/>
      <c r="D97" s="665"/>
      <c r="E97" s="665"/>
      <c r="F97" s="665"/>
      <c r="G97" s="666"/>
      <c r="H97" s="667" t="s">
        <v>41</v>
      </c>
      <c r="I97" s="668"/>
      <c r="J97" s="668"/>
      <c r="K97" s="668"/>
      <c r="L97" s="668"/>
      <c r="M97" s="669"/>
      <c r="N97" s="667" t="s">
        <v>42</v>
      </c>
      <c r="O97" s="668"/>
      <c r="P97" s="668"/>
      <c r="Q97" s="668"/>
      <c r="R97" s="668"/>
      <c r="S97" s="669"/>
    </row>
    <row r="98" spans="1:22" s="29" customFormat="1" x14ac:dyDescent="0.3">
      <c r="A98" s="54" t="s">
        <v>43</v>
      </c>
      <c r="B98" s="55">
        <v>2013</v>
      </c>
      <c r="C98" s="55">
        <v>2014</v>
      </c>
      <c r="D98" s="55">
        <v>2015</v>
      </c>
      <c r="E98" s="55">
        <v>2016</v>
      </c>
      <c r="F98" s="55">
        <v>2017</v>
      </c>
      <c r="G98" s="55">
        <v>2018</v>
      </c>
      <c r="H98" s="55">
        <v>2013</v>
      </c>
      <c r="I98" s="55">
        <v>2014</v>
      </c>
      <c r="J98" s="55">
        <v>2015</v>
      </c>
      <c r="K98" s="55">
        <v>2016</v>
      </c>
      <c r="L98" s="55">
        <v>2017</v>
      </c>
      <c r="M98" s="55">
        <v>2018</v>
      </c>
      <c r="N98" s="55">
        <v>2013</v>
      </c>
      <c r="O98" s="55">
        <v>2014</v>
      </c>
      <c r="P98" s="55">
        <v>2015</v>
      </c>
      <c r="Q98" s="55">
        <v>2016</v>
      </c>
      <c r="R98" s="55">
        <v>2017</v>
      </c>
      <c r="S98" s="55">
        <v>2018</v>
      </c>
    </row>
    <row r="99" spans="1:22" x14ac:dyDescent="0.3">
      <c r="A99" s="30" t="s">
        <v>44</v>
      </c>
      <c r="B99" s="473">
        <f t="shared" ref="B99:S100" si="2">SUM(B75,B87)</f>
        <v>0</v>
      </c>
      <c r="C99" s="351">
        <f t="shared" si="2"/>
        <v>0</v>
      </c>
      <c r="D99" s="351">
        <f t="shared" si="2"/>
        <v>0</v>
      </c>
      <c r="E99" s="351">
        <f t="shared" si="2"/>
        <v>0</v>
      </c>
      <c r="F99" s="351">
        <f t="shared" si="2"/>
        <v>0</v>
      </c>
      <c r="G99" s="474">
        <f t="shared" si="2"/>
        <v>0</v>
      </c>
      <c r="H99" s="473">
        <f t="shared" si="2"/>
        <v>33</v>
      </c>
      <c r="I99" s="351">
        <f t="shared" si="2"/>
        <v>34</v>
      </c>
      <c r="J99" s="351">
        <f t="shared" si="2"/>
        <v>35</v>
      </c>
      <c r="K99" s="351">
        <f t="shared" si="2"/>
        <v>35</v>
      </c>
      <c r="L99" s="351">
        <f t="shared" si="2"/>
        <v>35</v>
      </c>
      <c r="M99" s="474">
        <f t="shared" si="2"/>
        <v>35</v>
      </c>
      <c r="N99" s="473">
        <f t="shared" si="2"/>
        <v>0</v>
      </c>
      <c r="O99" s="351">
        <f t="shared" si="2"/>
        <v>0</v>
      </c>
      <c r="P99" s="351">
        <f t="shared" si="2"/>
        <v>0</v>
      </c>
      <c r="Q99" s="351">
        <f t="shared" si="2"/>
        <v>0</v>
      </c>
      <c r="R99" s="351">
        <f t="shared" si="2"/>
        <v>0</v>
      </c>
      <c r="S99" s="474">
        <f t="shared" si="2"/>
        <v>0</v>
      </c>
    </row>
    <row r="100" spans="1:22" x14ac:dyDescent="0.3">
      <c r="A100" s="33" t="s">
        <v>17</v>
      </c>
      <c r="B100" s="475">
        <f t="shared" si="2"/>
        <v>0</v>
      </c>
      <c r="C100" s="476">
        <f t="shared" si="2"/>
        <v>0</v>
      </c>
      <c r="D100" s="476">
        <f t="shared" si="2"/>
        <v>0</v>
      </c>
      <c r="E100" s="476">
        <f t="shared" si="2"/>
        <v>0</v>
      </c>
      <c r="F100" s="476">
        <f t="shared" si="2"/>
        <v>0</v>
      </c>
      <c r="G100" s="477">
        <f t="shared" si="2"/>
        <v>0</v>
      </c>
      <c r="H100" s="475">
        <f t="shared" si="2"/>
        <v>9257</v>
      </c>
      <c r="I100" s="476">
        <f t="shared" si="2"/>
        <v>9330</v>
      </c>
      <c r="J100" s="476">
        <f t="shared" si="2"/>
        <v>11119</v>
      </c>
      <c r="K100" s="476">
        <f t="shared" si="2"/>
        <v>11699</v>
      </c>
      <c r="L100" s="476">
        <f t="shared" si="2"/>
        <v>11864</v>
      </c>
      <c r="M100" s="477">
        <f t="shared" si="2"/>
        <v>12340</v>
      </c>
      <c r="N100" s="475">
        <f t="shared" si="2"/>
        <v>0</v>
      </c>
      <c r="O100" s="476">
        <f t="shared" si="2"/>
        <v>0</v>
      </c>
      <c r="P100" s="476">
        <f t="shared" si="2"/>
        <v>0</v>
      </c>
      <c r="Q100" s="476">
        <f t="shared" si="2"/>
        <v>0</v>
      </c>
      <c r="R100" s="476">
        <f t="shared" si="2"/>
        <v>0</v>
      </c>
      <c r="S100" s="477">
        <f t="shared" si="2"/>
        <v>0</v>
      </c>
    </row>
    <row r="101" spans="1:22" x14ac:dyDescent="0.3">
      <c r="A101" s="48"/>
      <c r="B101" s="60"/>
      <c r="C101" s="60"/>
      <c r="D101" s="60"/>
      <c r="E101" s="60"/>
      <c r="F101" s="60"/>
      <c r="G101" s="60"/>
      <c r="H101" s="60"/>
      <c r="I101" s="60"/>
      <c r="J101" s="60"/>
    </row>
    <row r="102" spans="1:22" x14ac:dyDescent="0.3">
      <c r="A102" s="661" t="s">
        <v>49</v>
      </c>
      <c r="B102" s="662"/>
      <c r="C102" s="662"/>
      <c r="D102" s="662"/>
      <c r="E102" s="662"/>
      <c r="F102" s="662"/>
      <c r="G102" s="662"/>
      <c r="H102" s="662"/>
      <c r="I102" s="662"/>
      <c r="J102" s="662"/>
      <c r="K102" s="662"/>
      <c r="L102" s="662"/>
      <c r="M102" s="662"/>
      <c r="N102" s="662"/>
      <c r="O102" s="662"/>
      <c r="P102" s="662"/>
      <c r="Q102" s="662"/>
      <c r="R102" s="662"/>
      <c r="S102" s="663"/>
    </row>
    <row r="103" spans="1:22" x14ac:dyDescent="0.3">
      <c r="A103" s="53" t="s">
        <v>40</v>
      </c>
      <c r="B103" s="667" t="s">
        <v>45</v>
      </c>
      <c r="C103" s="668"/>
      <c r="D103" s="668"/>
      <c r="E103" s="668"/>
      <c r="F103" s="668"/>
      <c r="G103" s="669"/>
      <c r="H103" s="664" t="s">
        <v>46</v>
      </c>
      <c r="I103" s="665"/>
      <c r="J103" s="665"/>
      <c r="K103" s="665"/>
      <c r="L103" s="665"/>
      <c r="M103" s="666"/>
      <c r="N103" s="667" t="s">
        <v>47</v>
      </c>
      <c r="O103" s="668"/>
      <c r="P103" s="668"/>
      <c r="Q103" s="668"/>
      <c r="R103" s="668"/>
      <c r="S103" s="669"/>
    </row>
    <row r="104" spans="1:22" s="29" customFormat="1" x14ac:dyDescent="0.3">
      <c r="A104" s="54" t="s">
        <v>43</v>
      </c>
      <c r="B104" s="55" t="s">
        <v>299</v>
      </c>
      <c r="C104" s="55">
        <v>2014</v>
      </c>
      <c r="D104" s="55">
        <v>2015</v>
      </c>
      <c r="E104" s="55">
        <v>2016</v>
      </c>
      <c r="F104" s="55">
        <v>2017</v>
      </c>
      <c r="G104" s="55">
        <v>2018</v>
      </c>
      <c r="H104" s="55">
        <v>2013</v>
      </c>
      <c r="I104" s="55">
        <v>2014</v>
      </c>
      <c r="J104" s="55">
        <v>2015</v>
      </c>
      <c r="K104" s="55">
        <v>2016</v>
      </c>
      <c r="L104" s="55">
        <v>2017</v>
      </c>
      <c r="M104" s="55">
        <v>2018</v>
      </c>
      <c r="N104" s="55">
        <v>2013</v>
      </c>
      <c r="O104" s="55">
        <v>2014</v>
      </c>
      <c r="P104" s="55">
        <v>2015</v>
      </c>
      <c r="Q104" s="55">
        <v>2016</v>
      </c>
      <c r="R104" s="55">
        <v>2017</v>
      </c>
      <c r="S104" s="55">
        <v>2018</v>
      </c>
    </row>
    <row r="105" spans="1:22" x14ac:dyDescent="0.3">
      <c r="A105" s="30" t="s">
        <v>44</v>
      </c>
      <c r="B105" s="473">
        <f t="shared" ref="B105:M106" si="3">SUM(B81,B93)</f>
        <v>9</v>
      </c>
      <c r="C105" s="351">
        <f t="shared" si="3"/>
        <v>9</v>
      </c>
      <c r="D105" s="351">
        <f t="shared" si="3"/>
        <v>9</v>
      </c>
      <c r="E105" s="351">
        <f t="shared" si="3"/>
        <v>9</v>
      </c>
      <c r="F105" s="351">
        <f t="shared" si="3"/>
        <v>9</v>
      </c>
      <c r="G105" s="474">
        <f t="shared" si="3"/>
        <v>9</v>
      </c>
      <c r="H105" s="473">
        <f t="shared" si="3"/>
        <v>1</v>
      </c>
      <c r="I105" s="351">
        <f t="shared" si="3"/>
        <v>1</v>
      </c>
      <c r="J105" s="351">
        <f t="shared" si="3"/>
        <v>1</v>
      </c>
      <c r="K105" s="351">
        <f t="shared" si="3"/>
        <v>1</v>
      </c>
      <c r="L105" s="351">
        <f t="shared" si="3"/>
        <v>1</v>
      </c>
      <c r="M105" s="474">
        <f t="shared" si="3"/>
        <v>1</v>
      </c>
      <c r="N105" s="473">
        <f t="shared" ref="N105:S106" si="4">SUM(B99,H99,N99,B105,H105)</f>
        <v>43</v>
      </c>
      <c r="O105" s="351">
        <f t="shared" si="4"/>
        <v>44</v>
      </c>
      <c r="P105" s="351">
        <f t="shared" si="4"/>
        <v>45</v>
      </c>
      <c r="Q105" s="351">
        <f t="shared" si="4"/>
        <v>45</v>
      </c>
      <c r="R105" s="351">
        <f t="shared" si="4"/>
        <v>45</v>
      </c>
      <c r="S105" s="474">
        <f t="shared" si="4"/>
        <v>45</v>
      </c>
    </row>
    <row r="106" spans="1:22" x14ac:dyDescent="0.3">
      <c r="A106" s="33" t="s">
        <v>17</v>
      </c>
      <c r="B106" s="475">
        <f t="shared" si="3"/>
        <v>115</v>
      </c>
      <c r="C106" s="476">
        <f t="shared" si="3"/>
        <v>114</v>
      </c>
      <c r="D106" s="476">
        <f t="shared" si="3"/>
        <v>112</v>
      </c>
      <c r="E106" s="476">
        <f t="shared" si="3"/>
        <v>125</v>
      </c>
      <c r="F106" s="476">
        <f t="shared" si="3"/>
        <v>137</v>
      </c>
      <c r="G106" s="477">
        <f t="shared" si="3"/>
        <v>89</v>
      </c>
      <c r="H106" s="475">
        <f t="shared" si="3"/>
        <v>5</v>
      </c>
      <c r="I106" s="476">
        <f t="shared" si="3"/>
        <v>5</v>
      </c>
      <c r="J106" s="476">
        <f t="shared" si="3"/>
        <v>5</v>
      </c>
      <c r="K106" s="476">
        <f t="shared" si="3"/>
        <v>7</v>
      </c>
      <c r="L106" s="476">
        <f t="shared" si="3"/>
        <v>7</v>
      </c>
      <c r="M106" s="477">
        <f t="shared" si="3"/>
        <v>7</v>
      </c>
      <c r="N106" s="475">
        <f t="shared" si="4"/>
        <v>9377</v>
      </c>
      <c r="O106" s="476">
        <f t="shared" si="4"/>
        <v>9449</v>
      </c>
      <c r="P106" s="476">
        <f t="shared" si="4"/>
        <v>11236</v>
      </c>
      <c r="Q106" s="476">
        <f t="shared" si="4"/>
        <v>11831</v>
      </c>
      <c r="R106" s="476">
        <f t="shared" si="4"/>
        <v>12008</v>
      </c>
      <c r="S106" s="477">
        <f t="shared" si="4"/>
        <v>12436</v>
      </c>
    </row>
    <row r="107" spans="1:22" x14ac:dyDescent="0.3">
      <c r="A107" s="61" t="s">
        <v>50</v>
      </c>
      <c r="B107" s="60"/>
      <c r="C107" s="60"/>
      <c r="D107" s="60"/>
      <c r="E107" s="60"/>
      <c r="F107" s="60"/>
      <c r="G107" s="60"/>
      <c r="H107" s="60"/>
      <c r="I107" s="60"/>
      <c r="J107" s="60"/>
      <c r="K107" s="60"/>
      <c r="L107" s="60"/>
      <c r="M107" s="60"/>
      <c r="N107" s="60"/>
      <c r="O107" s="60"/>
      <c r="P107" s="60"/>
      <c r="Q107" s="60"/>
      <c r="R107" s="60"/>
    </row>
    <row r="108" spans="1:22" x14ac:dyDescent="0.3">
      <c r="A108" s="61"/>
      <c r="B108" s="60"/>
      <c r="C108" s="60"/>
      <c r="D108" s="60"/>
      <c r="E108" s="60"/>
      <c r="F108" s="60"/>
      <c r="G108" s="60"/>
      <c r="H108" s="60"/>
      <c r="I108" s="60"/>
      <c r="J108" s="60"/>
      <c r="K108" s="60"/>
      <c r="L108" s="60"/>
      <c r="M108" s="60"/>
      <c r="N108" s="60"/>
      <c r="O108" s="60"/>
      <c r="P108" s="60"/>
      <c r="Q108" s="60"/>
      <c r="R108" s="60"/>
    </row>
    <row r="109" spans="1:22" s="62" customFormat="1" x14ac:dyDescent="0.2">
      <c r="A109" s="656" t="s">
        <v>51</v>
      </c>
      <c r="B109" s="657"/>
      <c r="C109" s="657"/>
      <c r="D109" s="657"/>
      <c r="E109" s="657"/>
      <c r="F109" s="657"/>
      <c r="G109" s="657"/>
      <c r="H109" s="657"/>
      <c r="I109" s="657"/>
      <c r="J109" s="657"/>
      <c r="K109" s="657"/>
      <c r="L109" s="657"/>
      <c r="M109" s="657"/>
      <c r="N109" s="657"/>
      <c r="O109" s="657"/>
      <c r="P109" s="657"/>
      <c r="Q109" s="657"/>
      <c r="R109" s="657"/>
      <c r="S109" s="608"/>
    </row>
    <row r="110" spans="1:22" s="62" customFormat="1" x14ac:dyDescent="0.2">
      <c r="A110" s="63"/>
      <c r="B110" s="64"/>
      <c r="C110" s="64"/>
      <c r="D110" s="64"/>
      <c r="E110" s="64"/>
      <c r="F110" s="64"/>
      <c r="G110" s="64"/>
      <c r="H110" s="64"/>
      <c r="I110" s="64"/>
      <c r="J110" s="64"/>
      <c r="K110" s="64"/>
      <c r="L110" s="64"/>
      <c r="M110" s="64"/>
      <c r="N110" s="64"/>
      <c r="O110" s="64"/>
      <c r="P110" s="64"/>
      <c r="Q110" s="64"/>
      <c r="R110" s="64"/>
      <c r="S110" s="64"/>
      <c r="T110" s="64"/>
      <c r="U110" s="64"/>
      <c r="V110" s="64"/>
    </row>
    <row r="111" spans="1:22" s="62" customFormat="1" x14ac:dyDescent="0.3">
      <c r="A111" s="658" t="s">
        <v>52</v>
      </c>
      <c r="B111" s="659" t="s">
        <v>53</v>
      </c>
      <c r="C111" s="660"/>
      <c r="D111" s="660"/>
      <c r="E111" s="660"/>
      <c r="F111" s="660"/>
      <c r="G111" s="660"/>
      <c r="H111" s="660"/>
      <c r="I111" s="660"/>
      <c r="J111" s="660"/>
      <c r="K111" s="660"/>
      <c r="L111" s="660"/>
      <c r="M111" s="660"/>
      <c r="N111" s="660"/>
      <c r="O111" s="660"/>
      <c r="P111" s="660"/>
      <c r="Q111" s="660"/>
      <c r="R111" s="660"/>
      <c r="S111" s="615"/>
    </row>
    <row r="112" spans="1:22" s="62" customFormat="1" x14ac:dyDescent="0.2">
      <c r="A112" s="614"/>
      <c r="B112" s="656" t="s">
        <v>23</v>
      </c>
      <c r="C112" s="657"/>
      <c r="D112" s="657"/>
      <c r="E112" s="657"/>
      <c r="F112" s="657"/>
      <c r="G112" s="608"/>
      <c r="H112" s="656" t="s">
        <v>24</v>
      </c>
      <c r="I112" s="657"/>
      <c r="J112" s="657"/>
      <c r="K112" s="657"/>
      <c r="L112" s="657"/>
      <c r="M112" s="608"/>
      <c r="N112" s="656" t="s">
        <v>54</v>
      </c>
      <c r="O112" s="657"/>
      <c r="P112" s="657"/>
      <c r="Q112" s="657"/>
      <c r="R112" s="657"/>
      <c r="S112" s="608"/>
    </row>
    <row r="113" spans="1:26" s="62" customFormat="1" x14ac:dyDescent="0.2">
      <c r="A113" s="614"/>
      <c r="B113" s="375">
        <v>2013</v>
      </c>
      <c r="C113" s="375">
        <v>2014</v>
      </c>
      <c r="D113" s="375">
        <v>2015</v>
      </c>
      <c r="E113" s="375">
        <v>2016</v>
      </c>
      <c r="F113" s="375">
        <v>2017</v>
      </c>
      <c r="G113" s="375">
        <v>2018</v>
      </c>
      <c r="H113" s="375">
        <v>2013</v>
      </c>
      <c r="I113" s="375">
        <v>2014</v>
      </c>
      <c r="J113" s="375">
        <v>2015</v>
      </c>
      <c r="K113" s="375">
        <v>2016</v>
      </c>
      <c r="L113" s="375">
        <v>2017</v>
      </c>
      <c r="M113" s="375">
        <v>2018</v>
      </c>
      <c r="N113" s="375">
        <v>2013</v>
      </c>
      <c r="O113" s="375">
        <v>2014</v>
      </c>
      <c r="P113" s="375">
        <v>2015</v>
      </c>
      <c r="Q113" s="375">
        <v>2016</v>
      </c>
      <c r="R113" s="375">
        <v>2017</v>
      </c>
      <c r="S113" s="375">
        <v>2018</v>
      </c>
    </row>
    <row r="114" spans="1:26" s="62" customFormat="1" x14ac:dyDescent="0.2">
      <c r="A114" s="484" t="s">
        <v>55</v>
      </c>
      <c r="B114" s="478"/>
      <c r="C114" s="479"/>
      <c r="D114" s="479"/>
      <c r="E114" s="479"/>
      <c r="F114" s="479"/>
      <c r="G114" s="480"/>
      <c r="H114" s="478">
        <f>AM!H82+TX!H82+VCH!H83+NZ!H71+CHI!H85</f>
        <v>557</v>
      </c>
      <c r="I114" s="479">
        <f>AM!I82+TX!I82+VCH!I83+NZ!I71+CHI!I85</f>
        <v>696</v>
      </c>
      <c r="J114" s="479">
        <f>AM!J82+TX!J82+VCH!J83+NZ!J71+CHI!J85</f>
        <v>790</v>
      </c>
      <c r="K114" s="479">
        <f>AM!K82+TX!K82+VCH!K83+NZ!K71+CHI!K85</f>
        <v>832</v>
      </c>
      <c r="L114" s="479">
        <f>AM!L82+TX!L82+VCH!L83+NZ!L71+CHI!L85</f>
        <v>832</v>
      </c>
      <c r="M114" s="480">
        <f>AM!M82+TX!M82+VCH!M83+NZ!M71+CHI!M85</f>
        <v>832</v>
      </c>
      <c r="N114" s="478">
        <f>AM!N82+TX!N82+VCH!N83+NZ!N71+CHI!N85</f>
        <v>0</v>
      </c>
      <c r="O114" s="479">
        <f>AM!O82+TX!O82+VCH!O83+NZ!O71+CHI!O85</f>
        <v>0</v>
      </c>
      <c r="P114" s="479">
        <f>AM!P82+TX!P82+VCH!P83+NZ!P71+CHI!P85</f>
        <v>0</v>
      </c>
      <c r="Q114" s="479">
        <f>AM!Q82+TX!Q82+VCH!Q83+NZ!Q71+CHI!Q85</f>
        <v>0</v>
      </c>
      <c r="R114" s="479">
        <f>AM!R82+TX!R82+VCH!R83+NZ!R71+CHI!R85</f>
        <v>0</v>
      </c>
      <c r="S114" s="480">
        <f>AM!S82+TX!S82+VCH!S83+NZ!S71+CHI!S85</f>
        <v>0</v>
      </c>
    </row>
    <row r="115" spans="1:26" s="62" customFormat="1" x14ac:dyDescent="0.2">
      <c r="A115" s="485" t="s">
        <v>56</v>
      </c>
      <c r="B115" s="488"/>
      <c r="C115" s="321"/>
      <c r="D115" s="321"/>
      <c r="E115" s="321"/>
      <c r="F115" s="321"/>
      <c r="G115" s="489"/>
      <c r="H115" s="488">
        <f>AM!H83+TX!H83+VCH!H84+NZ!H72+CHI!H86</f>
        <v>163</v>
      </c>
      <c r="I115" s="321">
        <f>AM!I83+TX!I83+VCH!I84+NZ!I72+CHI!I86</f>
        <v>154</v>
      </c>
      <c r="J115" s="321">
        <f>AM!J83+TX!J83+VCH!J84+NZ!J72+CHI!J86</f>
        <v>164</v>
      </c>
      <c r="K115" s="321">
        <f>AM!K83+TX!K83+VCH!K84+NZ!K72+CHI!K86</f>
        <v>170</v>
      </c>
      <c r="L115" s="321">
        <f>AM!L83+TX!L83+VCH!L84+NZ!L72+CHI!L86</f>
        <v>175</v>
      </c>
      <c r="M115" s="489">
        <f>AM!M83+TX!M83+VCH!M84+NZ!M72+CHI!M86</f>
        <v>175</v>
      </c>
      <c r="N115" s="488">
        <f>AM!N83+TX!N83+VCH!N84+NZ!N72+CHI!N86</f>
        <v>0</v>
      </c>
      <c r="O115" s="321">
        <f>AM!O83+TX!O83+VCH!O84+NZ!O72+CHI!O86</f>
        <v>0</v>
      </c>
      <c r="P115" s="321">
        <f>AM!P83+TX!P83+VCH!P84+NZ!P72+CHI!P86</f>
        <v>0</v>
      </c>
      <c r="Q115" s="321">
        <f>AM!Q83+TX!Q83+VCH!Q84+NZ!Q72+CHI!Q86</f>
        <v>0</v>
      </c>
      <c r="R115" s="321">
        <f>AM!R83+TX!R83+VCH!R84+NZ!R72+CHI!R86</f>
        <v>0</v>
      </c>
      <c r="S115" s="489">
        <f>AM!S83+TX!S83+VCH!S84+NZ!S72+CHI!S86</f>
        <v>0</v>
      </c>
    </row>
    <row r="116" spans="1:26" s="62" customFormat="1" x14ac:dyDescent="0.2">
      <c r="A116" s="485" t="s">
        <v>57</v>
      </c>
      <c r="B116" s="488"/>
      <c r="C116" s="321"/>
      <c r="D116" s="321"/>
      <c r="E116" s="321"/>
      <c r="F116" s="321"/>
      <c r="G116" s="489"/>
      <c r="H116" s="488">
        <f>AM!H84+TX!H84+VCH!H85+NZ!H73+CHI!H87</f>
        <v>5578</v>
      </c>
      <c r="I116" s="321">
        <f>AM!I84+TX!I84+VCH!I85+NZ!I73+CHI!I87</f>
        <v>5960</v>
      </c>
      <c r="J116" s="321">
        <f>AM!J84+TX!J84+VCH!J85+NZ!J73+CHI!J87</f>
        <v>6382</v>
      </c>
      <c r="K116" s="321">
        <f>AM!K84+TX!K84+VCH!K85+NZ!K73+CHI!K87</f>
        <v>6519</v>
      </c>
      <c r="L116" s="321">
        <f>AM!L84+TX!L84+VCH!L85+NZ!L73+CHI!L87</f>
        <v>6654</v>
      </c>
      <c r="M116" s="489">
        <f>AM!M84+TX!M84+VCH!M85+NZ!M73+CHI!M87</f>
        <v>6747</v>
      </c>
      <c r="N116" s="488">
        <f>AM!N84+TX!N84+VCH!N85+NZ!N73+CHI!N87</f>
        <v>35</v>
      </c>
      <c r="O116" s="321">
        <f>AM!O84+TX!O84+VCH!O85+NZ!O73+CHI!O87</f>
        <v>41</v>
      </c>
      <c r="P116" s="321">
        <f>AM!P84+TX!P84+VCH!P85+NZ!P73+CHI!P87</f>
        <v>66</v>
      </c>
      <c r="Q116" s="321">
        <f>AM!Q84+TX!Q84+VCH!Q85+NZ!Q73+CHI!Q87</f>
        <v>35</v>
      </c>
      <c r="R116" s="321">
        <f>AM!R84+TX!R84+VCH!R85+NZ!R73+CHI!R87</f>
        <v>35</v>
      </c>
      <c r="S116" s="489">
        <f>AM!S84+TX!S84+VCH!S85+NZ!S73+CHI!S87</f>
        <v>35</v>
      </c>
    </row>
    <row r="117" spans="1:26" s="62" customFormat="1" x14ac:dyDescent="0.2">
      <c r="A117" s="485" t="s">
        <v>58</v>
      </c>
      <c r="B117" s="488"/>
      <c r="C117" s="321"/>
      <c r="D117" s="321"/>
      <c r="E117" s="321"/>
      <c r="F117" s="321"/>
      <c r="G117" s="489"/>
      <c r="H117" s="488">
        <f>AM!H85+TX!H85+VCH!H86+NZ!H74+CHI!H88</f>
        <v>420</v>
      </c>
      <c r="I117" s="321">
        <f>AM!I85+TX!I85+VCH!I86+NZ!I74+CHI!I88</f>
        <v>477</v>
      </c>
      <c r="J117" s="321">
        <f>AM!J85+TX!J85+VCH!J86+NZ!J74+CHI!J88</f>
        <v>552</v>
      </c>
      <c r="K117" s="321">
        <f>AM!K85+TX!K85+VCH!K86+NZ!K74+CHI!K88</f>
        <v>612</v>
      </c>
      <c r="L117" s="321">
        <f>AM!L85+TX!L85+VCH!L86+NZ!L74+CHI!L88</f>
        <v>662</v>
      </c>
      <c r="M117" s="489">
        <f>AM!M85+TX!M85+VCH!M86+NZ!M74+CHI!M88</f>
        <v>712</v>
      </c>
      <c r="N117" s="488">
        <f>AM!N85+TX!N85+VCH!N86+NZ!N74+CHI!N88</f>
        <v>0</v>
      </c>
      <c r="O117" s="321">
        <f>AM!O85+TX!O85+VCH!O86+NZ!O74+CHI!O88</f>
        <v>0</v>
      </c>
      <c r="P117" s="321">
        <f>AM!P85+TX!P85+VCH!P86+NZ!P74+CHI!P88</f>
        <v>11</v>
      </c>
      <c r="Q117" s="321">
        <f>AM!Q85+TX!Q85+VCH!Q86+NZ!Q74+CHI!Q88</f>
        <v>0</v>
      </c>
      <c r="R117" s="321">
        <f>AM!R85+TX!R85+VCH!R86+NZ!R74+CHI!R88</f>
        <v>0</v>
      </c>
      <c r="S117" s="489">
        <f>AM!S85+TX!S85+VCH!S86+NZ!S74+CHI!S88</f>
        <v>0</v>
      </c>
    </row>
    <row r="118" spans="1:26" s="62" customFormat="1" x14ac:dyDescent="0.2">
      <c r="A118" s="485" t="s">
        <v>59</v>
      </c>
      <c r="B118" s="488"/>
      <c r="C118" s="321"/>
      <c r="D118" s="321"/>
      <c r="E118" s="321"/>
      <c r="F118" s="321"/>
      <c r="G118" s="489"/>
      <c r="H118" s="488">
        <f>AM!H86+TX!H86+VCH!H87+NZ!H75+CHI!H89</f>
        <v>1214</v>
      </c>
      <c r="I118" s="321">
        <f>AM!I86+TX!I86+VCH!I87+NZ!I75+CHI!I89</f>
        <v>1244</v>
      </c>
      <c r="J118" s="321">
        <f>AM!J86+TX!J86+VCH!J87+NZ!J75+CHI!J89</f>
        <v>1280</v>
      </c>
      <c r="K118" s="321">
        <f>AM!K86+TX!K86+VCH!K87+NZ!K75+CHI!K89</f>
        <v>1288</v>
      </c>
      <c r="L118" s="321">
        <f>AM!L86+TX!L86+VCH!L87+NZ!L75+CHI!L89</f>
        <v>1293</v>
      </c>
      <c r="M118" s="489">
        <f>AM!M86+TX!M86+VCH!M87+NZ!M75+CHI!M89</f>
        <v>1298</v>
      </c>
      <c r="N118" s="488">
        <f>AM!N86+TX!N86+VCH!N87+NZ!N75+CHI!N89</f>
        <v>22</v>
      </c>
      <c r="O118" s="321">
        <f>AM!O86+TX!O86+VCH!O87+NZ!O75+CHI!O89</f>
        <v>16</v>
      </c>
      <c r="P118" s="321">
        <f>AM!P86+TX!P86+VCH!P87+NZ!P75+CHI!P89</f>
        <v>18</v>
      </c>
      <c r="Q118" s="321">
        <f>AM!Q86+TX!Q86+VCH!Q87+NZ!Q75+CHI!Q89</f>
        <v>18</v>
      </c>
      <c r="R118" s="321">
        <f>AM!R86+TX!R86+VCH!R87+NZ!R75+CHI!R89</f>
        <v>18</v>
      </c>
      <c r="S118" s="489">
        <f>AM!S86+TX!S86+VCH!S87+NZ!S75+CHI!S89</f>
        <v>18</v>
      </c>
    </row>
    <row r="119" spans="1:26" s="62" customFormat="1" x14ac:dyDescent="0.2">
      <c r="A119" s="485" t="s">
        <v>60</v>
      </c>
      <c r="B119" s="488"/>
      <c r="C119" s="321"/>
      <c r="D119" s="321"/>
      <c r="E119" s="321"/>
      <c r="F119" s="321"/>
      <c r="G119" s="489"/>
      <c r="H119" s="488">
        <f>AM!H87+TX!H87+VCH!H88+NZ!H76+CHI!H90</f>
        <v>282</v>
      </c>
      <c r="I119" s="321">
        <f>AM!I87+TX!I87+VCH!I88+NZ!I76+CHI!I90</f>
        <v>283</v>
      </c>
      <c r="J119" s="321">
        <f>AM!J87+TX!J87+VCH!J88+NZ!J76+CHI!J90</f>
        <v>328</v>
      </c>
      <c r="K119" s="321">
        <f>AM!K87+TX!K87+VCH!K88+NZ!K76+CHI!K90</f>
        <v>330</v>
      </c>
      <c r="L119" s="321">
        <f>AM!L87+TX!L87+VCH!L88+NZ!L76+CHI!L90</f>
        <v>335</v>
      </c>
      <c r="M119" s="489">
        <f>AM!M87+TX!M87+VCH!M88+NZ!M76+CHI!M90</f>
        <v>340</v>
      </c>
      <c r="N119" s="488">
        <f>AM!N87+TX!N87+VCH!N88+NZ!N76+CHI!N90</f>
        <v>10</v>
      </c>
      <c r="O119" s="321">
        <f>AM!O87+TX!O87+VCH!O88+NZ!O76+CHI!O90</f>
        <v>13</v>
      </c>
      <c r="P119" s="321">
        <f>AM!P87+TX!P87+VCH!P88+NZ!P76+CHI!P90</f>
        <v>14</v>
      </c>
      <c r="Q119" s="321">
        <f>AM!Q87+TX!Q87+VCH!Q88+NZ!Q76+CHI!Q90</f>
        <v>15</v>
      </c>
      <c r="R119" s="321">
        <f>AM!R87+TX!R87+VCH!R88+NZ!R76+CHI!R90</f>
        <v>17</v>
      </c>
      <c r="S119" s="489">
        <f>AM!S87+TX!S87+VCH!S88+NZ!S76+CHI!S90</f>
        <v>18</v>
      </c>
      <c r="T119" s="557"/>
    </row>
    <row r="120" spans="1:26" s="62" customFormat="1" x14ac:dyDescent="0.2">
      <c r="A120" s="486" t="s">
        <v>61</v>
      </c>
      <c r="B120" s="488"/>
      <c r="C120" s="321"/>
      <c r="D120" s="321"/>
      <c r="E120" s="321"/>
      <c r="F120" s="321"/>
      <c r="G120" s="489"/>
      <c r="H120" s="488">
        <f>AM!H88+TX!H88+VCH!H89+NZ!H77+CHI!H91</f>
        <v>1046</v>
      </c>
      <c r="I120" s="321">
        <f>AM!I88+TX!I88+VCH!I89+NZ!I77+CHI!I91</f>
        <v>1411</v>
      </c>
      <c r="J120" s="321">
        <f>AM!J88+TX!J88+VCH!J89+NZ!J77+CHI!J91</f>
        <v>1623</v>
      </c>
      <c r="K120" s="321">
        <f>AM!K88+TX!K88+VCH!K89+NZ!K77+CHI!K91</f>
        <v>1832</v>
      </c>
      <c r="L120" s="321">
        <f>AM!L88+TX!L88+VCH!L89+NZ!L77+CHI!L91</f>
        <v>2037</v>
      </c>
      <c r="M120" s="489">
        <f>AM!M88+TX!M88+VCH!M89+NZ!M77+CHI!M91</f>
        <v>2242</v>
      </c>
      <c r="N120" s="488">
        <f>AM!N88+TX!N88+VCH!N89+NZ!N77+CHI!N91</f>
        <v>4</v>
      </c>
      <c r="O120" s="321">
        <f>AM!O88+TX!O88+VCH!O89+NZ!O77+CHI!O91</f>
        <v>4</v>
      </c>
      <c r="P120" s="321">
        <f>AM!P88+TX!P88+VCH!P89+NZ!P77+CHI!P91</f>
        <v>8</v>
      </c>
      <c r="Q120" s="321">
        <f>AM!Q88+TX!Q88+VCH!Q89+NZ!Q77+CHI!Q91</f>
        <v>10</v>
      </c>
      <c r="R120" s="321">
        <f>AM!R88+TX!R88+VCH!R89+NZ!R77+CHI!R91</f>
        <v>12</v>
      </c>
      <c r="S120" s="489">
        <f>AM!S88+TX!S88+VCH!S89+NZ!S77+CHI!S91</f>
        <v>13</v>
      </c>
    </row>
    <row r="121" spans="1:26" s="62" customFormat="1" x14ac:dyDescent="0.2">
      <c r="A121" s="486" t="s">
        <v>62</v>
      </c>
      <c r="B121" s="488"/>
      <c r="C121" s="321"/>
      <c r="D121" s="321"/>
      <c r="E121" s="321"/>
      <c r="F121" s="321"/>
      <c r="G121" s="489"/>
      <c r="H121" s="488">
        <f>AM!H89+TX!H89+VCH!H90+NZ!H78+CHI!H92</f>
        <v>0</v>
      </c>
      <c r="I121" s="321">
        <f>AM!I89+TX!I89+VCH!I90+NZ!I78+CHI!I92</f>
        <v>0</v>
      </c>
      <c r="J121" s="321">
        <f>AM!J89+TX!J89+VCH!J90+NZ!J78+CHI!J92</f>
        <v>0</v>
      </c>
      <c r="K121" s="321">
        <f>AM!K89+TX!K89+VCH!K90+NZ!K78+CHI!K92</f>
        <v>0</v>
      </c>
      <c r="L121" s="321">
        <f>AM!L89+TX!L89+VCH!L90+NZ!L78+CHI!L92</f>
        <v>0</v>
      </c>
      <c r="M121" s="489">
        <f>AM!M89+TX!M89+VCH!M90+NZ!M78+CHI!M92</f>
        <v>0</v>
      </c>
      <c r="N121" s="488">
        <f>AM!N89+TX!N89+VCH!N90+NZ!N78+CHI!N92</f>
        <v>0</v>
      </c>
      <c r="O121" s="321">
        <f>AM!O89+TX!O89+VCH!O90+NZ!O78+CHI!O92</f>
        <v>0</v>
      </c>
      <c r="P121" s="321">
        <f>AM!P89+TX!P89+VCH!P90+NZ!P78+CHI!P92</f>
        <v>0</v>
      </c>
      <c r="Q121" s="321">
        <f>AM!Q89+TX!Q89+VCH!Q90+NZ!Q78+CHI!Q92</f>
        <v>0</v>
      </c>
      <c r="R121" s="321">
        <f>AM!R89+TX!R89+VCH!R90+NZ!R78+CHI!R92</f>
        <v>0</v>
      </c>
      <c r="S121" s="489">
        <f>AM!S89+TX!S89+VCH!S90+NZ!S78+CHI!S92</f>
        <v>0</v>
      </c>
    </row>
    <row r="122" spans="1:26" s="62" customFormat="1" x14ac:dyDescent="0.3">
      <c r="A122" s="487" t="s">
        <v>47</v>
      </c>
      <c r="B122" s="475">
        <f t="shared" ref="B122:S122" si="5">SUM(B114:B121)</f>
        <v>0</v>
      </c>
      <c r="C122" s="476">
        <f t="shared" si="5"/>
        <v>0</v>
      </c>
      <c r="D122" s="476">
        <f t="shared" si="5"/>
        <v>0</v>
      </c>
      <c r="E122" s="476">
        <f t="shared" si="5"/>
        <v>0</v>
      </c>
      <c r="F122" s="476">
        <f t="shared" si="5"/>
        <v>0</v>
      </c>
      <c r="G122" s="477">
        <f t="shared" si="5"/>
        <v>0</v>
      </c>
      <c r="H122" s="475">
        <f t="shared" si="5"/>
        <v>9260</v>
      </c>
      <c r="I122" s="476">
        <f t="shared" si="5"/>
        <v>10225</v>
      </c>
      <c r="J122" s="476">
        <f>SUM(J114:J121)</f>
        <v>11119</v>
      </c>
      <c r="K122" s="476">
        <f t="shared" si="5"/>
        <v>11583</v>
      </c>
      <c r="L122" s="476">
        <f t="shared" si="5"/>
        <v>11988</v>
      </c>
      <c r="M122" s="477">
        <f t="shared" si="5"/>
        <v>12346</v>
      </c>
      <c r="N122" s="475">
        <f t="shared" si="5"/>
        <v>71</v>
      </c>
      <c r="O122" s="476">
        <f t="shared" si="5"/>
        <v>74</v>
      </c>
      <c r="P122" s="476">
        <f t="shared" si="5"/>
        <v>117</v>
      </c>
      <c r="Q122" s="476">
        <f t="shared" si="5"/>
        <v>78</v>
      </c>
      <c r="R122" s="476">
        <f t="shared" si="5"/>
        <v>82</v>
      </c>
      <c r="S122" s="477">
        <f t="shared" si="5"/>
        <v>84</v>
      </c>
      <c r="T122" s="72"/>
    </row>
    <row r="123" spans="1:26" s="62" customFormat="1" x14ac:dyDescent="0.3">
      <c r="A123" s="73" t="s">
        <v>50</v>
      </c>
      <c r="B123" s="73"/>
      <c r="C123" s="73"/>
      <c r="D123" s="73"/>
      <c r="E123" s="73"/>
      <c r="F123" s="73"/>
      <c r="G123" s="73"/>
      <c r="H123" s="73"/>
      <c r="I123" s="73"/>
      <c r="J123" s="73"/>
      <c r="K123" s="73"/>
      <c r="L123" s="73"/>
      <c r="M123" s="73"/>
      <c r="N123" s="73"/>
      <c r="O123" s="73"/>
      <c r="P123" s="73"/>
      <c r="Q123" s="73"/>
      <c r="R123" s="73"/>
      <c r="S123" s="73"/>
      <c r="T123" s="73"/>
      <c r="U123" s="73"/>
      <c r="V123" s="73"/>
      <c r="W123" s="72"/>
      <c r="X123" s="72"/>
      <c r="Y123" s="72"/>
      <c r="Z123" s="72"/>
    </row>
    <row r="124" spans="1:26" s="62" customFormat="1" x14ac:dyDescent="0.3">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2"/>
      <c r="Y124" s="72"/>
    </row>
    <row r="125" spans="1:26" s="62" customFormat="1" x14ac:dyDescent="0.2">
      <c r="A125" s="75" t="s">
        <v>63</v>
      </c>
      <c r="B125" s="76"/>
      <c r="C125" s="76"/>
      <c r="D125" s="76"/>
      <c r="E125" s="76"/>
      <c r="F125" s="76"/>
      <c r="G125" s="76"/>
      <c r="H125" s="76"/>
      <c r="I125" s="76"/>
      <c r="J125" s="76"/>
      <c r="K125" s="76"/>
      <c r="L125" s="76"/>
      <c r="M125" s="76"/>
      <c r="N125" s="76"/>
      <c r="O125" s="76"/>
      <c r="P125" s="76"/>
      <c r="Q125" s="76"/>
      <c r="R125" s="76"/>
      <c r="S125" s="76"/>
    </row>
    <row r="126" spans="1:26" s="62" customFormat="1" x14ac:dyDescent="0.2">
      <c r="A126" s="496"/>
      <c r="B126" s="650">
        <v>2013</v>
      </c>
      <c r="C126" s="639"/>
      <c r="D126" s="639"/>
      <c r="E126" s="650">
        <v>2014</v>
      </c>
      <c r="F126" s="639"/>
      <c r="G126" s="639"/>
      <c r="H126" s="655">
        <v>2015</v>
      </c>
      <c r="I126" s="651"/>
      <c r="J126" s="638"/>
      <c r="K126" s="651">
        <v>2016</v>
      </c>
      <c r="L126" s="651"/>
      <c r="M126" s="638"/>
      <c r="N126" s="650">
        <v>2017</v>
      </c>
      <c r="O126" s="639"/>
      <c r="P126" s="639"/>
      <c r="Q126" s="650">
        <v>2018</v>
      </c>
      <c r="R126" s="639"/>
      <c r="S126" s="639"/>
    </row>
    <row r="127" spans="1:26" s="62" customFormat="1" x14ac:dyDescent="0.3">
      <c r="A127" s="496"/>
      <c r="B127" s="78" t="s">
        <v>64</v>
      </c>
      <c r="C127" s="78" t="s">
        <v>65</v>
      </c>
      <c r="D127" s="78" t="s">
        <v>66</v>
      </c>
      <c r="E127" s="78" t="s">
        <v>64</v>
      </c>
      <c r="F127" s="78" t="s">
        <v>65</v>
      </c>
      <c r="G127" s="78" t="s">
        <v>66</v>
      </c>
      <c r="H127" s="78" t="s">
        <v>64</v>
      </c>
      <c r="I127" s="78" t="s">
        <v>65</v>
      </c>
      <c r="J127" s="78" t="s">
        <v>66</v>
      </c>
      <c r="K127" s="78" t="s">
        <v>64</v>
      </c>
      <c r="L127" s="78" t="s">
        <v>65</v>
      </c>
      <c r="M127" s="78" t="s">
        <v>66</v>
      </c>
      <c r="N127" s="78" t="s">
        <v>64</v>
      </c>
      <c r="O127" s="78" t="s">
        <v>65</v>
      </c>
      <c r="P127" s="78" t="s">
        <v>66</v>
      </c>
      <c r="Q127" s="78" t="s">
        <v>64</v>
      </c>
      <c r="R127" s="78" t="s">
        <v>65</v>
      </c>
      <c r="S127" s="78" t="s">
        <v>66</v>
      </c>
    </row>
    <row r="128" spans="1:26" s="62" customFormat="1" x14ac:dyDescent="0.2">
      <c r="A128" s="484" t="s">
        <v>67</v>
      </c>
      <c r="B128" s="499">
        <f>AM!B96+TX!B96+VCH!B97+NZ!B85+CHI!B99</f>
        <v>60</v>
      </c>
      <c r="C128" s="294">
        <f>AM!C96+TX!C96+VCH!C97+NZ!C85+CHI!C99</f>
        <v>34</v>
      </c>
      <c r="D128" s="490">
        <f>SUM(B128:C128)</f>
        <v>94</v>
      </c>
      <c r="E128" s="294">
        <v>72</v>
      </c>
      <c r="F128" s="294">
        <v>39</v>
      </c>
      <c r="G128" s="490">
        <f>SUM(E128:F128)</f>
        <v>111</v>
      </c>
      <c r="H128" s="294">
        <f>AM!H96+TX!H96+VCH!H97+NZ!H85+CHI!H99</f>
        <v>72</v>
      </c>
      <c r="I128" s="294">
        <f>AM!I96+TX!I96+VCH!I97+NZ!I85+CHI!I99</f>
        <v>39</v>
      </c>
      <c r="J128" s="490">
        <f>SUM(H128:I128)</f>
        <v>111</v>
      </c>
      <c r="K128" s="294">
        <f>AM!K96+TX!K96+VCH!K97+NZ!K85+CHI!K99</f>
        <v>77</v>
      </c>
      <c r="L128" s="294">
        <f>AM!L96+TX!L96+VCH!L97+NZ!L85+CHI!L99</f>
        <v>44</v>
      </c>
      <c r="M128" s="490">
        <f>SUM(K128:L128)</f>
        <v>121</v>
      </c>
      <c r="N128" s="294">
        <f>AM!N96+TX!N96+VCH!N97+NZ!N85+CHI!N99</f>
        <v>82</v>
      </c>
      <c r="O128" s="294">
        <f>AM!O96+TX!O96+VCH!O97+NZ!O85+CHI!O99</f>
        <v>49</v>
      </c>
      <c r="P128" s="490">
        <f>SUM(N128:O128)</f>
        <v>131</v>
      </c>
      <c r="Q128" s="294">
        <f>AM!Q96+TX!Q96+VCH!Q97+NZ!Q85+CHI!Q99</f>
        <v>85</v>
      </c>
      <c r="R128" s="294">
        <f>AM!R96+TX!R96+VCH!R97+NZ!R85+CHI!R99</f>
        <v>53</v>
      </c>
      <c r="S128" s="491">
        <f>SUM(Q128:R128)</f>
        <v>138</v>
      </c>
    </row>
    <row r="129" spans="1:28" s="62" customFormat="1" x14ac:dyDescent="0.2">
      <c r="A129" s="497" t="s">
        <v>68</v>
      </c>
      <c r="B129" s="508">
        <f>AM!B97+TX!B97+VCH!B98+NZ!B86+CHI!B100</f>
        <v>339</v>
      </c>
      <c r="C129" s="525">
        <f>AM!C97+TX!C97+VCH!C98+NZ!C86+CHI!C100</f>
        <v>269</v>
      </c>
      <c r="D129" s="526">
        <f>SUM(B129:C129)</f>
        <v>608</v>
      </c>
      <c r="E129" s="525">
        <v>383</v>
      </c>
      <c r="F129" s="525">
        <v>362</v>
      </c>
      <c r="G129" s="526">
        <f>SUM(E129:F129)</f>
        <v>745</v>
      </c>
      <c r="H129" s="525">
        <f>AM!H97+TX!H97+VCH!H98+NZ!H86+CHI!H100</f>
        <v>383</v>
      </c>
      <c r="I129" s="525">
        <f>AM!I97+TX!I97+VCH!I98+NZ!I86+CHI!I100</f>
        <v>362</v>
      </c>
      <c r="J129" s="526">
        <f>SUM(H129:I129)</f>
        <v>745</v>
      </c>
      <c r="K129" s="525">
        <f>AM!K97+TX!K97+VCH!K98+NZ!K86+CHI!K100</f>
        <v>384</v>
      </c>
      <c r="L129" s="525">
        <f>AM!L97+TX!L97+VCH!L98+NZ!L86+CHI!L100</f>
        <v>363</v>
      </c>
      <c r="M129" s="526">
        <f>SUM(K129:L129)</f>
        <v>747</v>
      </c>
      <c r="N129" s="525">
        <f>AM!N97+TX!N97+VCH!N98+NZ!N86+CHI!N100</f>
        <v>270</v>
      </c>
      <c r="O129" s="525">
        <f>AM!O97+TX!O97+VCH!O98+NZ!O86+CHI!O100</f>
        <v>271</v>
      </c>
      <c r="P129" s="526">
        <f>SUM(N129:O129)</f>
        <v>541</v>
      </c>
      <c r="Q129" s="525">
        <f>AM!Q97+TX!Q97+VCH!Q98+NZ!Q86+CHI!Q100</f>
        <v>271</v>
      </c>
      <c r="R129" s="525">
        <f>AM!R97+TX!R97+VCH!R98+NZ!R86+CHI!R100</f>
        <v>273</v>
      </c>
      <c r="S129" s="493">
        <f>SUM(Q129:R129)</f>
        <v>544</v>
      </c>
    </row>
    <row r="130" spans="1:28" s="62" customFormat="1" x14ac:dyDescent="0.2">
      <c r="A130" s="485" t="s">
        <v>69</v>
      </c>
      <c r="B130" s="500">
        <f>SUM(B128:B129)</f>
        <v>399</v>
      </c>
      <c r="C130" s="492">
        <f>SUM(C128:C129)</f>
        <v>303</v>
      </c>
      <c r="D130" s="492">
        <f>SUM(B130:C130)</f>
        <v>702</v>
      </c>
      <c r="E130" s="492">
        <f>SUM(E128:E129)</f>
        <v>455</v>
      </c>
      <c r="F130" s="492">
        <f>SUM(F128:F129)</f>
        <v>401</v>
      </c>
      <c r="G130" s="492">
        <f>SUM(E130:F130)</f>
        <v>856</v>
      </c>
      <c r="H130" s="492">
        <f>SUM(H128:H129)</f>
        <v>455</v>
      </c>
      <c r="I130" s="492">
        <f>SUM(I128:I129)</f>
        <v>401</v>
      </c>
      <c r="J130" s="492">
        <f>SUM(H130:I130)</f>
        <v>856</v>
      </c>
      <c r="K130" s="492">
        <f>SUM(K128:K129)</f>
        <v>461</v>
      </c>
      <c r="L130" s="492">
        <f>SUM(L128:L129)</f>
        <v>407</v>
      </c>
      <c r="M130" s="492">
        <f>SUM(K130:L130)</f>
        <v>868</v>
      </c>
      <c r="N130" s="492">
        <f>SUM(N128:N129)</f>
        <v>352</v>
      </c>
      <c r="O130" s="492">
        <f>SUM(O128:O129)</f>
        <v>320</v>
      </c>
      <c r="P130" s="492">
        <f>SUM(N130:O130)</f>
        <v>672</v>
      </c>
      <c r="Q130" s="492">
        <f>SUM(Q128:Q129)</f>
        <v>356</v>
      </c>
      <c r="R130" s="492">
        <f>SUM(R128:R129)</f>
        <v>326</v>
      </c>
      <c r="S130" s="493">
        <f>SUM(Q130:R130)</f>
        <v>682</v>
      </c>
    </row>
    <row r="131" spans="1:28" s="62" customFormat="1" x14ac:dyDescent="0.2">
      <c r="A131" s="498" t="s">
        <v>70</v>
      </c>
      <c r="B131" s="501">
        <f t="shared" ref="B131:S131" si="6">IFERROR(B128*100/B130,"")</f>
        <v>15.037593984962406</v>
      </c>
      <c r="C131" s="494">
        <f t="shared" si="6"/>
        <v>11.221122112211221</v>
      </c>
      <c r="D131" s="494">
        <f t="shared" si="6"/>
        <v>13.39031339031339</v>
      </c>
      <c r="E131" s="494">
        <f t="shared" si="6"/>
        <v>15.824175824175825</v>
      </c>
      <c r="F131" s="494">
        <f t="shared" si="6"/>
        <v>9.7256857855361591</v>
      </c>
      <c r="G131" s="494">
        <f t="shared" si="6"/>
        <v>12.967289719626168</v>
      </c>
      <c r="H131" s="494">
        <f t="shared" si="6"/>
        <v>15.824175824175825</v>
      </c>
      <c r="I131" s="494">
        <f t="shared" si="6"/>
        <v>9.7256857855361591</v>
      </c>
      <c r="J131" s="494">
        <f t="shared" si="6"/>
        <v>12.967289719626168</v>
      </c>
      <c r="K131" s="494">
        <f t="shared" si="6"/>
        <v>16.702819956616054</v>
      </c>
      <c r="L131" s="494">
        <f t="shared" si="6"/>
        <v>10.810810810810811</v>
      </c>
      <c r="M131" s="494">
        <f t="shared" si="6"/>
        <v>13.940092165898617</v>
      </c>
      <c r="N131" s="494">
        <f t="shared" si="6"/>
        <v>23.295454545454547</v>
      </c>
      <c r="O131" s="494">
        <f t="shared" si="6"/>
        <v>15.3125</v>
      </c>
      <c r="P131" s="494">
        <f t="shared" si="6"/>
        <v>19.49404761904762</v>
      </c>
      <c r="Q131" s="494">
        <f t="shared" si="6"/>
        <v>23.876404494382022</v>
      </c>
      <c r="R131" s="494">
        <f t="shared" si="6"/>
        <v>16.257668711656443</v>
      </c>
      <c r="S131" s="495">
        <f t="shared" si="6"/>
        <v>20.234604105571847</v>
      </c>
    </row>
    <row r="132" spans="1:28" s="62" customFormat="1" x14ac:dyDescent="0.2">
      <c r="A132" s="652" t="s">
        <v>50</v>
      </c>
      <c r="B132" s="652"/>
      <c r="C132" s="652"/>
      <c r="D132" s="652"/>
      <c r="E132" s="652"/>
      <c r="F132" s="652"/>
      <c r="G132" s="652"/>
      <c r="H132" s="652"/>
      <c r="I132" s="652"/>
      <c r="J132" s="652"/>
      <c r="K132" s="652"/>
      <c r="L132" s="652"/>
      <c r="M132" s="652"/>
      <c r="N132" s="652"/>
      <c r="O132" s="652"/>
      <c r="P132" s="652"/>
      <c r="Q132" s="652"/>
      <c r="R132" s="652"/>
      <c r="S132" s="652"/>
      <c r="T132" s="652"/>
      <c r="U132" s="652"/>
      <c r="V132" s="652"/>
      <c r="Z132" s="91"/>
      <c r="AA132" s="91"/>
      <c r="AB132" s="91"/>
    </row>
    <row r="133" spans="1:28" s="62" customFormat="1" x14ac:dyDescent="0.2">
      <c r="A133" s="253"/>
      <c r="B133" s="253"/>
      <c r="C133" s="253"/>
      <c r="D133" s="253"/>
      <c r="E133" s="253"/>
      <c r="F133" s="253"/>
      <c r="G133" s="253"/>
      <c r="H133" s="253"/>
      <c r="I133" s="253"/>
      <c r="J133" s="253"/>
      <c r="K133" s="253"/>
      <c r="L133" s="253"/>
      <c r="M133" s="253"/>
      <c r="N133" s="253"/>
      <c r="O133" s="253"/>
      <c r="P133" s="253"/>
      <c r="Q133" s="253"/>
      <c r="R133" s="253"/>
      <c r="S133" s="253"/>
      <c r="T133" s="253"/>
      <c r="U133" s="253"/>
      <c r="V133" s="253"/>
      <c r="W133" s="253"/>
      <c r="X133" s="253"/>
      <c r="Y133" s="253"/>
      <c r="Z133" s="253"/>
      <c r="AA133" s="253"/>
      <c r="AB133" s="253"/>
    </row>
    <row r="134" spans="1:28" s="62" customFormat="1" x14ac:dyDescent="0.2">
      <c r="A134" s="653" t="s">
        <v>71</v>
      </c>
      <c r="B134" s="650">
        <v>2013</v>
      </c>
      <c r="C134" s="639"/>
      <c r="D134" s="639"/>
      <c r="E134" s="650">
        <v>2014</v>
      </c>
      <c r="F134" s="639"/>
      <c r="G134" s="639"/>
      <c r="H134" s="655">
        <v>2015</v>
      </c>
      <c r="I134" s="651"/>
      <c r="J134" s="638"/>
      <c r="K134" s="651">
        <v>2016</v>
      </c>
      <c r="L134" s="651"/>
      <c r="M134" s="638"/>
      <c r="N134" s="650">
        <v>2017</v>
      </c>
      <c r="O134" s="639"/>
      <c r="P134" s="639"/>
      <c r="Q134" s="650">
        <v>2018</v>
      </c>
      <c r="R134" s="639"/>
      <c r="S134" s="639"/>
    </row>
    <row r="135" spans="1:28" s="62" customFormat="1" x14ac:dyDescent="0.3">
      <c r="A135" s="654"/>
      <c r="B135" s="503" t="s">
        <v>64</v>
      </c>
      <c r="C135" s="503" t="s">
        <v>65</v>
      </c>
      <c r="D135" s="503" t="s">
        <v>66</v>
      </c>
      <c r="E135" s="510" t="s">
        <v>64</v>
      </c>
      <c r="F135" s="503" t="s">
        <v>65</v>
      </c>
      <c r="G135" s="503" t="s">
        <v>66</v>
      </c>
      <c r="H135" s="510" t="s">
        <v>64</v>
      </c>
      <c r="I135" s="503" t="s">
        <v>65</v>
      </c>
      <c r="J135" s="503" t="s">
        <v>66</v>
      </c>
      <c r="K135" s="510" t="s">
        <v>64</v>
      </c>
      <c r="L135" s="503" t="s">
        <v>65</v>
      </c>
      <c r="M135" s="503" t="s">
        <v>66</v>
      </c>
      <c r="N135" s="510" t="s">
        <v>64</v>
      </c>
      <c r="O135" s="503" t="s">
        <v>65</v>
      </c>
      <c r="P135" s="503" t="s">
        <v>66</v>
      </c>
      <c r="Q135" s="510" t="s">
        <v>64</v>
      </c>
      <c r="R135" s="503" t="s">
        <v>65</v>
      </c>
      <c r="S135" s="503" t="s">
        <v>66</v>
      </c>
    </row>
    <row r="136" spans="1:28" s="62" customFormat="1" x14ac:dyDescent="0.2">
      <c r="A136" s="504" t="s">
        <v>25</v>
      </c>
      <c r="B136" s="508">
        <f>AM!B104+TX!B104+VCH!B105+NZ!B93+CHI!B107</f>
        <v>2</v>
      </c>
      <c r="C136" s="295">
        <f>AM!C104+TX!C104+VCH!C105+NZ!C93+CHI!C107</f>
        <v>0</v>
      </c>
      <c r="D136" s="492">
        <f t="shared" ref="D136:D145" si="7">+SUM(B136:C136)</f>
        <v>2</v>
      </c>
      <c r="E136" s="295">
        <f>AM!E104+TX!E104+VCH!E105+NZ!E93+CHI!E107</f>
        <v>2</v>
      </c>
      <c r="F136" s="295">
        <f>AM!F104+TX!F104+VCH!F105+NZ!F93+CHI!F107</f>
        <v>0</v>
      </c>
      <c r="G136" s="492">
        <f t="shared" ref="G136:G138" si="8">+SUM(E136:F136)</f>
        <v>2</v>
      </c>
      <c r="H136" s="295">
        <f>AM!H104+TX!H104+VCH!H105+NZ!H93+CHI!H107</f>
        <v>2</v>
      </c>
      <c r="I136" s="295">
        <f>AM!I104+TX!I104+VCH!I105+NZ!I93+CHI!I107</f>
        <v>0</v>
      </c>
      <c r="J136" s="492">
        <f>SUM(H136:I136)</f>
        <v>2</v>
      </c>
      <c r="K136" s="295">
        <f>AM!K104+TX!K104+VCH!K105+NZ!K93+CHI!K107</f>
        <v>2</v>
      </c>
      <c r="L136" s="295">
        <f>AM!L104+TX!L104+VCH!L105+NZ!L93+CHI!L107</f>
        <v>0</v>
      </c>
      <c r="M136" s="492">
        <f t="shared" ref="M136:M145" si="9">+SUM(K136:L136)</f>
        <v>2</v>
      </c>
      <c r="N136" s="295">
        <f>AM!N104+TX!N104+VCH!N105+NZ!N93+CHI!N107</f>
        <v>2</v>
      </c>
      <c r="O136" s="295">
        <f>AM!O104+TX!O104+VCH!O105+NZ!O93+CHI!O107</f>
        <v>0</v>
      </c>
      <c r="P136" s="492">
        <f t="shared" ref="P136:P138" si="10">+SUM(N136:O136)</f>
        <v>2</v>
      </c>
      <c r="Q136" s="295">
        <f>AM!Q104+TX!Q104+VCH!Q105+NZ!Q93+CHI!Q107</f>
        <v>2</v>
      </c>
      <c r="R136" s="295">
        <f>AM!R104+TX!R104+VCH!R105+NZ!R93+CHI!R107</f>
        <v>0</v>
      </c>
      <c r="S136" s="493">
        <f>+SUM(Q136:R136)</f>
        <v>2</v>
      </c>
    </row>
    <row r="137" spans="1:28" s="62" customFormat="1" x14ac:dyDescent="0.2">
      <c r="A137" s="505" t="s">
        <v>26</v>
      </c>
      <c r="B137" s="508">
        <f>AM!B105+TX!B105+VCH!B106+NZ!B94+CHI!B108</f>
        <v>16</v>
      </c>
      <c r="C137" s="295">
        <f>AM!C105+TX!C105+VCH!C106+NZ!C94+CHI!C108</f>
        <v>14</v>
      </c>
      <c r="D137" s="492">
        <f t="shared" si="7"/>
        <v>30</v>
      </c>
      <c r="E137" s="295">
        <f>AM!E105+TX!E105+VCH!E106+NZ!E94+CHI!E108</f>
        <v>17</v>
      </c>
      <c r="F137" s="295">
        <f>AM!F105+TX!F105+VCH!F106+NZ!F94+CHI!F108</f>
        <v>16</v>
      </c>
      <c r="G137" s="492">
        <f t="shared" si="8"/>
        <v>33</v>
      </c>
      <c r="H137" s="295">
        <f>AM!H105+TX!H105+VCH!H106+NZ!H94+CHI!H108</f>
        <v>21</v>
      </c>
      <c r="I137" s="295">
        <f>AM!I105+TX!I105+VCH!I106+NZ!I94+CHI!I108</f>
        <v>14</v>
      </c>
      <c r="J137" s="492">
        <f t="shared" ref="J137:J138" si="11">SUM(H137:I137)</f>
        <v>35</v>
      </c>
      <c r="K137" s="295">
        <f>AM!K105+TX!K105+VCH!K106+NZ!K94+CHI!K108</f>
        <v>21</v>
      </c>
      <c r="L137" s="295">
        <f>AM!L105+TX!L105+VCH!L106+NZ!L94+CHI!L108</f>
        <v>20</v>
      </c>
      <c r="M137" s="492">
        <f t="shared" si="9"/>
        <v>41</v>
      </c>
      <c r="N137" s="295">
        <f>AM!N105+TX!N105+VCH!N106+NZ!N94+CHI!N108</f>
        <v>22</v>
      </c>
      <c r="O137" s="295">
        <f>AM!O105+TX!O105+VCH!O106+NZ!O94+CHI!O108</f>
        <v>20</v>
      </c>
      <c r="P137" s="492">
        <f t="shared" si="10"/>
        <v>42</v>
      </c>
      <c r="Q137" s="295">
        <f>AM!Q105+TX!Q105+VCH!Q106+NZ!Q94+CHI!Q108</f>
        <v>23</v>
      </c>
      <c r="R137" s="295">
        <f>AM!R105+TX!R105+VCH!R106+NZ!R94+CHI!R108</f>
        <v>20</v>
      </c>
      <c r="S137" s="493">
        <f t="shared" ref="S137:S138" si="12">+SUM(Q137:R137)</f>
        <v>43</v>
      </c>
    </row>
    <row r="138" spans="1:28" s="62" customFormat="1" x14ac:dyDescent="0.2">
      <c r="A138" s="505" t="s">
        <v>27</v>
      </c>
      <c r="B138" s="508">
        <f>AM!B106+TX!B106+VCH!B107+NZ!B95+CHI!B109</f>
        <v>42</v>
      </c>
      <c r="C138" s="295">
        <f>AM!C106+TX!C106+VCH!C107+NZ!C95+CHI!C109</f>
        <v>20</v>
      </c>
      <c r="D138" s="492">
        <f t="shared" si="7"/>
        <v>62</v>
      </c>
      <c r="E138" s="295">
        <f>AM!E106+TX!E106+VCH!E107+NZ!E95+CHI!E109</f>
        <v>45</v>
      </c>
      <c r="F138" s="295">
        <f>AM!F106+TX!F106+VCH!F107+NZ!F95+CHI!F109</f>
        <v>20</v>
      </c>
      <c r="G138" s="492">
        <f t="shared" si="8"/>
        <v>65</v>
      </c>
      <c r="H138" s="295">
        <f>AM!H106+TX!H106+VCH!H107+NZ!H95+CHI!H109</f>
        <v>49</v>
      </c>
      <c r="I138" s="295">
        <f>AM!I106+TX!I106+VCH!I107+NZ!I95+CHI!I109</f>
        <v>25</v>
      </c>
      <c r="J138" s="492">
        <f t="shared" si="11"/>
        <v>74</v>
      </c>
      <c r="K138" s="295">
        <f>AM!K106+TX!K106+VCH!K107+NZ!K95+CHI!K109</f>
        <v>57</v>
      </c>
      <c r="L138" s="295">
        <f>AM!L106+TX!L106+VCH!L107+NZ!L95+CHI!L109</f>
        <v>26</v>
      </c>
      <c r="M138" s="492">
        <f t="shared" si="9"/>
        <v>83</v>
      </c>
      <c r="N138" s="295">
        <f>AM!N106+TX!N106+VCH!N107+NZ!N95+CHI!N109</f>
        <v>58</v>
      </c>
      <c r="O138" s="295">
        <f>AM!O106+TX!O106+VCH!O107+NZ!O95+CHI!O109</f>
        <v>27</v>
      </c>
      <c r="P138" s="492">
        <f t="shared" si="10"/>
        <v>85</v>
      </c>
      <c r="Q138" s="295">
        <f>AM!Q106+TX!Q106+VCH!Q107+NZ!Q95+CHI!Q109</f>
        <v>62</v>
      </c>
      <c r="R138" s="295">
        <f>AM!R106+TX!R106+VCH!R107+NZ!R95+CHI!R109</f>
        <v>31</v>
      </c>
      <c r="S138" s="493">
        <f t="shared" si="12"/>
        <v>93</v>
      </c>
    </row>
    <row r="139" spans="1:28" s="62" customFormat="1" x14ac:dyDescent="0.2">
      <c r="A139" s="506" t="s">
        <v>54</v>
      </c>
      <c r="B139" s="509">
        <f t="shared" ref="B139:M139" si="13">SUM(B136:B138)</f>
        <v>60</v>
      </c>
      <c r="C139" s="296">
        <f t="shared" si="13"/>
        <v>34</v>
      </c>
      <c r="D139" s="296">
        <f t="shared" si="13"/>
        <v>94</v>
      </c>
      <c r="E139" s="296">
        <f t="shared" si="13"/>
        <v>64</v>
      </c>
      <c r="F139" s="296">
        <f>SUM(F136:F138)</f>
        <v>36</v>
      </c>
      <c r="G139" s="296">
        <f t="shared" si="13"/>
        <v>100</v>
      </c>
      <c r="H139" s="296">
        <f>SUM(H136:H138)</f>
        <v>72</v>
      </c>
      <c r="I139" s="296">
        <f>SUM(I136:I138)</f>
        <v>39</v>
      </c>
      <c r="J139" s="296">
        <f>SUM(J136:J138)</f>
        <v>111</v>
      </c>
      <c r="K139" s="296">
        <f t="shared" si="13"/>
        <v>80</v>
      </c>
      <c r="L139" s="296">
        <f t="shared" si="13"/>
        <v>46</v>
      </c>
      <c r="M139" s="296">
        <f t="shared" si="13"/>
        <v>126</v>
      </c>
      <c r="N139" s="296">
        <f>SUM(N136:N138)</f>
        <v>82</v>
      </c>
      <c r="O139" s="296">
        <f>SUM(O136:O138)</f>
        <v>47</v>
      </c>
      <c r="P139" s="296">
        <f t="shared" ref="P139:S139" si="14">SUM(P136:P138)</f>
        <v>129</v>
      </c>
      <c r="Q139" s="296">
        <f t="shared" si="14"/>
        <v>87</v>
      </c>
      <c r="R139" s="296">
        <f t="shared" si="14"/>
        <v>51</v>
      </c>
      <c r="S139" s="502">
        <f t="shared" si="14"/>
        <v>138</v>
      </c>
    </row>
    <row r="140" spans="1:28" s="62" customFormat="1" x14ac:dyDescent="0.2">
      <c r="A140" s="506" t="s">
        <v>72</v>
      </c>
      <c r="B140" s="508">
        <f>AM!B108+TX!B108+VCH!B109+NZ!B97+CHI!B111</f>
        <v>58</v>
      </c>
      <c r="C140" s="295">
        <f>AM!C108+TX!C108+VCH!C109+NZ!C97+CHI!C111</f>
        <v>34</v>
      </c>
      <c r="D140" s="492">
        <f>SUM(B140:C140)</f>
        <v>92</v>
      </c>
      <c r="E140" s="295">
        <f>AM!E108+TX!E108+VCH!E109+NZ!E97+CHI!E111</f>
        <v>62</v>
      </c>
      <c r="F140" s="295">
        <f>AM!F108+TX!F108+VCH!F109+NZ!F97+CHI!F111</f>
        <v>36</v>
      </c>
      <c r="G140" s="492">
        <f>SUM(E140:F140)</f>
        <v>98</v>
      </c>
      <c r="H140" s="295">
        <f>AM!H108+TX!H108+VCH!H109+NZ!H97+CHI!H111</f>
        <v>70</v>
      </c>
      <c r="I140" s="295">
        <f>AM!I108+TX!I108+VCH!I109+NZ!I97+CHI!I111</f>
        <v>39</v>
      </c>
      <c r="J140" s="492">
        <f>SUM(H140:I140)</f>
        <v>109</v>
      </c>
      <c r="K140" s="295">
        <f>AM!K108+TX!K108+VCH!K109+NZ!K97+CHI!K111</f>
        <v>79</v>
      </c>
      <c r="L140" s="295">
        <f>AM!L108+TX!L108+VCH!L109+NZ!L97+CHI!L111</f>
        <v>46</v>
      </c>
      <c r="M140" s="492">
        <f>SUM(K140:L140)</f>
        <v>125</v>
      </c>
      <c r="N140" s="295">
        <f>AM!N108+TX!N108+VCH!N109+NZ!N97+CHI!N111</f>
        <v>79</v>
      </c>
      <c r="O140" s="295">
        <f>AM!O108+TX!O108+VCH!O109+NZ!O97+CHI!O111</f>
        <v>47</v>
      </c>
      <c r="P140" s="492">
        <f>SUM(N140:O140)</f>
        <v>126</v>
      </c>
      <c r="Q140" s="295">
        <f>AM!Q108+TX!Q108+VCH!Q109+NZ!Q97+CHI!Q111</f>
        <v>85</v>
      </c>
      <c r="R140" s="295">
        <f>AM!R108+TX!R108+VCH!R109+NZ!R97+CHI!R111</f>
        <v>51</v>
      </c>
      <c r="S140" s="493">
        <f>SUM(Q140:R140)</f>
        <v>136</v>
      </c>
    </row>
    <row r="141" spans="1:28" s="62" customFormat="1" x14ac:dyDescent="0.2">
      <c r="A141" s="506" t="s">
        <v>73</v>
      </c>
      <c r="B141" s="508">
        <f>AM!B109+TX!B109+VCH!B110+NZ!B98+CHI!B112</f>
        <v>42</v>
      </c>
      <c r="C141" s="295">
        <f>AM!C109+TX!C109+VCH!C110+NZ!C98+CHI!C112</f>
        <v>20</v>
      </c>
      <c r="D141" s="492">
        <f>SUM(B141:C141)</f>
        <v>62</v>
      </c>
      <c r="E141" s="295">
        <f>AM!E109+TX!E109+VCH!E110+NZ!E98+CHI!E112</f>
        <v>45</v>
      </c>
      <c r="F141" s="295">
        <f>AM!F109+TX!F109+VCH!F110+NZ!F98+CHI!F112</f>
        <v>20</v>
      </c>
      <c r="G141" s="492">
        <f>SUM(E141:F141)</f>
        <v>65</v>
      </c>
      <c r="H141" s="295">
        <f>AM!H109+TX!H109+VCH!H110+NZ!H98+CHI!H112</f>
        <v>49</v>
      </c>
      <c r="I141" s="295">
        <f>AM!I109+TX!I109+VCH!I110+NZ!I98+CHI!I112</f>
        <v>25</v>
      </c>
      <c r="J141" s="492">
        <f>SUM(H141:I141)</f>
        <v>74</v>
      </c>
      <c r="K141" s="295">
        <f>AM!K109+TX!K109+VCH!K110+NZ!K98+CHI!K112</f>
        <v>57</v>
      </c>
      <c r="L141" s="295">
        <f>AM!L109+TX!L109+VCH!L110+NZ!L98+CHI!L112</f>
        <v>26</v>
      </c>
      <c r="M141" s="492">
        <f>SUM(K141:L141)</f>
        <v>83</v>
      </c>
      <c r="N141" s="295">
        <f>AM!N109+TX!N109+VCH!N110+NZ!N98+CHI!N112</f>
        <v>58</v>
      </c>
      <c r="O141" s="295">
        <f>AM!O109+TX!O109+VCH!O110+NZ!O98+CHI!O112</f>
        <v>27</v>
      </c>
      <c r="P141" s="492">
        <f>SUM(N141:O141)</f>
        <v>85</v>
      </c>
      <c r="Q141" s="295">
        <f>AM!Q109+TX!Q109+VCH!Q110+NZ!Q98+CHI!Q112</f>
        <v>64</v>
      </c>
      <c r="R141" s="295">
        <f>AM!R109+TX!R109+VCH!R110+NZ!R98+CHI!R112</f>
        <v>31</v>
      </c>
      <c r="S141" s="493">
        <f>SUM(Q141:R141)</f>
        <v>95</v>
      </c>
    </row>
    <row r="142" spans="1:28" s="62" customFormat="1" x14ac:dyDescent="0.2">
      <c r="A142" s="505" t="s">
        <v>74</v>
      </c>
      <c r="B142" s="508">
        <f>AM!B110+TX!B110+VCH!B111+NZ!B99+CHI!B113</f>
        <v>22</v>
      </c>
      <c r="C142" s="295">
        <f>AM!C110+TX!C110+VCH!C111+NZ!C99+CHI!C113</f>
        <v>8</v>
      </c>
      <c r="D142" s="492">
        <f t="shared" si="7"/>
        <v>30</v>
      </c>
      <c r="E142" s="295">
        <f>AM!E110+TX!E110+VCH!E111+NZ!E99+CHI!E113</f>
        <v>25</v>
      </c>
      <c r="F142" s="295">
        <f>AM!F110+TX!F110+VCH!F111+NZ!F99+CHI!F113</f>
        <v>13</v>
      </c>
      <c r="G142" s="492">
        <f t="shared" ref="G142:G145" si="15">+SUM(E142:F142)</f>
        <v>38</v>
      </c>
      <c r="H142" s="295">
        <f>AM!H110+TX!H110+VCH!H111+NZ!H99+CHI!H113</f>
        <v>29</v>
      </c>
      <c r="I142" s="295">
        <f>AM!I110+TX!I110+VCH!I111+NZ!I99+CHI!I113</f>
        <v>14</v>
      </c>
      <c r="J142" s="492">
        <f>+SUM(H142:I142)</f>
        <v>43</v>
      </c>
      <c r="K142" s="295">
        <f>AM!K110+TX!K110+VCH!K111+NZ!K99+CHI!K113</f>
        <v>31</v>
      </c>
      <c r="L142" s="295">
        <f>AM!L110+TX!L110+VCH!L111+NZ!L99+CHI!L113</f>
        <v>16</v>
      </c>
      <c r="M142" s="492">
        <f t="shared" si="9"/>
        <v>47</v>
      </c>
      <c r="N142" s="295">
        <f>AM!N110+TX!N110+VCH!N111+NZ!N99+CHI!N113</f>
        <v>31</v>
      </c>
      <c r="O142" s="295">
        <f>AM!O110+TX!O110+VCH!O111+NZ!O99+CHI!O113</f>
        <v>16</v>
      </c>
      <c r="P142" s="492">
        <f t="shared" ref="P142:P145" si="16">+SUM(N142:O142)</f>
        <v>47</v>
      </c>
      <c r="Q142" s="295">
        <f>AM!Q110+TX!Q110+VCH!Q111+NZ!Q99+CHI!Q113</f>
        <v>34</v>
      </c>
      <c r="R142" s="295">
        <f>AM!R110+TX!R110+VCH!R111+NZ!R99+CHI!R113</f>
        <v>20</v>
      </c>
      <c r="S142" s="493">
        <f t="shared" ref="S142:S145" si="17">+SUM(Q142:R142)</f>
        <v>54</v>
      </c>
    </row>
    <row r="143" spans="1:28" s="62" customFormat="1" x14ac:dyDescent="0.2">
      <c r="A143" s="505" t="s">
        <v>75</v>
      </c>
      <c r="B143" s="508">
        <f>AM!B111+TX!B111+VCH!B112+NZ!B100+CHI!B114</f>
        <v>38</v>
      </c>
      <c r="C143" s="295">
        <f>AM!C111+TX!C111+VCH!C112+NZ!C100+CHI!C114</f>
        <v>19</v>
      </c>
      <c r="D143" s="492">
        <f t="shared" si="7"/>
        <v>57</v>
      </c>
      <c r="E143" s="295">
        <f>AM!E111+TX!E111+VCH!E112+NZ!E100+CHI!E114</f>
        <v>42</v>
      </c>
      <c r="F143" s="295">
        <f>AM!F111+TX!F111+VCH!F112+NZ!F100+CHI!F114</f>
        <v>25</v>
      </c>
      <c r="G143" s="492">
        <f t="shared" si="15"/>
        <v>67</v>
      </c>
      <c r="H143" s="295">
        <f>AM!H111+TX!H111+VCH!H112+NZ!H100+CHI!H114</f>
        <v>38</v>
      </c>
      <c r="I143" s="295">
        <f>AM!I111+TX!I111+VCH!I112+NZ!I100+CHI!I114</f>
        <v>21</v>
      </c>
      <c r="J143" s="492">
        <f>+SUM(H143:I143)</f>
        <v>59</v>
      </c>
      <c r="K143" s="295">
        <f>AM!K111+TX!K111+VCH!K112+NZ!K100+CHI!K114</f>
        <v>38</v>
      </c>
      <c r="L143" s="295">
        <f>AM!L111+TX!L111+VCH!L112+NZ!L100+CHI!L114</f>
        <v>21</v>
      </c>
      <c r="M143" s="492">
        <f t="shared" si="9"/>
        <v>59</v>
      </c>
      <c r="N143" s="295">
        <f>AM!N111+TX!N111+VCH!N112+NZ!N100+CHI!N114</f>
        <v>38</v>
      </c>
      <c r="O143" s="295">
        <f>AM!O111+TX!O111+VCH!O112+NZ!O100+CHI!O114</f>
        <v>21</v>
      </c>
      <c r="P143" s="492">
        <f t="shared" si="16"/>
        <v>59</v>
      </c>
      <c r="Q143" s="295">
        <f>AM!Q111+TX!Q111+VCH!Q112+NZ!Q100+CHI!Q114</f>
        <v>41</v>
      </c>
      <c r="R143" s="295">
        <f>AM!R111+TX!R111+VCH!R112+NZ!R100+CHI!R114</f>
        <v>23</v>
      </c>
      <c r="S143" s="493">
        <f t="shared" si="17"/>
        <v>64</v>
      </c>
    </row>
    <row r="144" spans="1:28" s="62" customFormat="1" x14ac:dyDescent="0.2">
      <c r="A144" s="506" t="s">
        <v>76</v>
      </c>
      <c r="B144" s="508">
        <f>AM!B112+TX!B112+VCH!B113+NZ!B101+CHI!B115</f>
        <v>57</v>
      </c>
      <c r="C144" s="295">
        <f>AM!C112+TX!C112+VCH!C113+NZ!C101+CHI!C115</f>
        <v>34</v>
      </c>
      <c r="D144" s="492">
        <f t="shared" si="7"/>
        <v>91</v>
      </c>
      <c r="E144" s="295">
        <f>AM!E112+TX!E112+VCH!E113+NZ!E101+CHI!E115</f>
        <v>94</v>
      </c>
      <c r="F144" s="295">
        <f>AM!F112+TX!F112+VCH!F113+NZ!F101+CHI!F115</f>
        <v>52</v>
      </c>
      <c r="G144" s="492">
        <f t="shared" si="15"/>
        <v>146</v>
      </c>
      <c r="H144" s="295">
        <f>AM!H112+TX!H112+VCH!H113+NZ!H101+CHI!H115</f>
        <v>93</v>
      </c>
      <c r="I144" s="295">
        <f>AM!I112+TX!I112+VCH!I113+NZ!I101+CHI!I115</f>
        <v>55</v>
      </c>
      <c r="J144" s="492">
        <f>+SUM(H144:I144)</f>
        <v>148</v>
      </c>
      <c r="K144" s="295">
        <f>AM!K112+TX!K112+VCH!K113+NZ!K101+CHI!K115</f>
        <v>93</v>
      </c>
      <c r="L144" s="295">
        <f>AM!L112+TX!L112+VCH!L113+NZ!L101+CHI!L115</f>
        <v>54</v>
      </c>
      <c r="M144" s="492">
        <f t="shared" si="9"/>
        <v>147</v>
      </c>
      <c r="N144" s="295">
        <f>AM!N112+TX!N112+VCH!N113+NZ!N101+CHI!N115</f>
        <v>94</v>
      </c>
      <c r="O144" s="295">
        <f>AM!O112+TX!O112+VCH!O113+NZ!O101+CHI!O115</f>
        <v>55</v>
      </c>
      <c r="P144" s="492">
        <f t="shared" si="16"/>
        <v>149</v>
      </c>
      <c r="Q144" s="295">
        <f>AM!Q112+TX!Q112+VCH!Q113+NZ!Q101+CHI!Q115</f>
        <v>98</v>
      </c>
      <c r="R144" s="295">
        <f>AM!R112+TX!R112+VCH!R113+NZ!R101+CHI!R115</f>
        <v>60</v>
      </c>
      <c r="S144" s="493">
        <f t="shared" si="17"/>
        <v>158</v>
      </c>
    </row>
    <row r="145" spans="1:19" s="62" customFormat="1" ht="33" x14ac:dyDescent="0.2">
      <c r="A145" s="507" t="s">
        <v>77</v>
      </c>
      <c r="B145" s="524">
        <f>AM!B113+TX!B113+VCH!B114+NZ!B102+CHI!B116</f>
        <v>115</v>
      </c>
      <c r="C145" s="297">
        <f>AM!C113+TX!C113+VCH!C114+NZ!C102+CHI!C116</f>
        <v>109</v>
      </c>
      <c r="D145" s="494">
        <f t="shared" si="7"/>
        <v>224</v>
      </c>
      <c r="E145" s="297">
        <f>AM!E113+TX!E113+VCH!E114+NZ!E102+CHI!E116</f>
        <v>131</v>
      </c>
      <c r="F145" s="297">
        <f>AM!F113+TX!F113+VCH!F114+NZ!F102+CHI!F116</f>
        <v>104</v>
      </c>
      <c r="G145" s="494">
        <f t="shared" si="15"/>
        <v>235</v>
      </c>
      <c r="H145" s="297">
        <f>AM!H113+TX!H113+VCH!H114+NZ!H102+CHI!H116</f>
        <v>135</v>
      </c>
      <c r="I145" s="297">
        <f>AM!I113+TX!I113+VCH!I114+NZ!I102+CHI!I116</f>
        <v>85</v>
      </c>
      <c r="J145" s="494">
        <f>+SUM(H145:I145)</f>
        <v>220</v>
      </c>
      <c r="K145" s="297">
        <f>AM!K113+TX!K113+VCH!K114+NZ!K102+CHI!K116</f>
        <v>130</v>
      </c>
      <c r="L145" s="297">
        <f>AM!L113+TX!L113+VCH!L114+NZ!L102+CHI!L116</f>
        <v>122</v>
      </c>
      <c r="M145" s="494">
        <f t="shared" si="9"/>
        <v>252</v>
      </c>
      <c r="N145" s="297">
        <f>AM!N113+TX!N113+VCH!N114+NZ!N102+CHI!N116</f>
        <v>133</v>
      </c>
      <c r="O145" s="297">
        <f>AM!O113+TX!O113+VCH!O114+NZ!O102+CHI!O116</f>
        <v>132</v>
      </c>
      <c r="P145" s="494">
        <f t="shared" si="16"/>
        <v>265</v>
      </c>
      <c r="Q145" s="297">
        <f>AM!Q113+TX!Q113+VCH!Q114+NZ!Q102+CHI!Q116</f>
        <v>136</v>
      </c>
      <c r="R145" s="297">
        <f>AM!R113+TX!R113+VCH!R114+NZ!R102+CHI!R116</f>
        <v>136</v>
      </c>
      <c r="S145" s="495">
        <f t="shared" si="17"/>
        <v>272</v>
      </c>
    </row>
    <row r="146" spans="1:19" s="62" customFormat="1" ht="14.25" x14ac:dyDescent="0.2">
      <c r="A146" s="100"/>
    </row>
    <row r="147" spans="1:19" s="62" customFormat="1" x14ac:dyDescent="0.2">
      <c r="A147" s="648" t="s">
        <v>78</v>
      </c>
      <c r="B147" s="650">
        <v>2013</v>
      </c>
      <c r="C147" s="639"/>
      <c r="D147" s="639"/>
      <c r="E147" s="638">
        <v>2014</v>
      </c>
      <c r="F147" s="639"/>
      <c r="G147" s="639"/>
      <c r="H147" s="651">
        <v>2015</v>
      </c>
      <c r="I147" s="651"/>
      <c r="J147" s="638"/>
      <c r="K147" s="651">
        <v>2016</v>
      </c>
      <c r="L147" s="651"/>
      <c r="M147" s="638"/>
      <c r="N147" s="638">
        <v>2017</v>
      </c>
      <c r="O147" s="639"/>
      <c r="P147" s="639"/>
      <c r="Q147" s="638">
        <v>2018</v>
      </c>
      <c r="R147" s="639"/>
      <c r="S147" s="639"/>
    </row>
    <row r="148" spans="1:19" s="62" customFormat="1" x14ac:dyDescent="0.3">
      <c r="A148" s="649"/>
      <c r="B148" s="522" t="s">
        <v>79</v>
      </c>
      <c r="C148" s="101" t="s">
        <v>80</v>
      </c>
      <c r="D148" s="102" t="s">
        <v>81</v>
      </c>
      <c r="E148" s="523" t="s">
        <v>79</v>
      </c>
      <c r="F148" s="101" t="s">
        <v>80</v>
      </c>
      <c r="G148" s="102" t="s">
        <v>81</v>
      </c>
      <c r="H148" s="523" t="s">
        <v>79</v>
      </c>
      <c r="I148" s="101" t="s">
        <v>80</v>
      </c>
      <c r="J148" s="102" t="s">
        <v>81</v>
      </c>
      <c r="K148" s="523" t="s">
        <v>79</v>
      </c>
      <c r="L148" s="101" t="s">
        <v>80</v>
      </c>
      <c r="M148" s="102" t="s">
        <v>81</v>
      </c>
      <c r="N148" s="523" t="s">
        <v>79</v>
      </c>
      <c r="O148" s="101" t="s">
        <v>80</v>
      </c>
      <c r="P148" s="102" t="s">
        <v>81</v>
      </c>
      <c r="Q148" s="523" t="s">
        <v>79</v>
      </c>
      <c r="R148" s="101" t="s">
        <v>80</v>
      </c>
      <c r="S148" s="103" t="s">
        <v>81</v>
      </c>
    </row>
    <row r="149" spans="1:19" s="62" customFormat="1" x14ac:dyDescent="0.2">
      <c r="A149" s="511" t="s">
        <v>25</v>
      </c>
      <c r="B149" s="513">
        <f t="shared" ref="B149:S152" si="18">IFERROR(B136*100/B$128,"")</f>
        <v>3.3333333333333335</v>
      </c>
      <c r="C149" s="514">
        <f t="shared" si="18"/>
        <v>0</v>
      </c>
      <c r="D149" s="514">
        <f t="shared" si="18"/>
        <v>2.1276595744680851</v>
      </c>
      <c r="E149" s="514">
        <f t="shared" si="18"/>
        <v>2.7777777777777777</v>
      </c>
      <c r="F149" s="514">
        <f t="shared" si="18"/>
        <v>0</v>
      </c>
      <c r="G149" s="514">
        <f t="shared" si="18"/>
        <v>1.8018018018018018</v>
      </c>
      <c r="H149" s="514">
        <f t="shared" si="18"/>
        <v>2.7777777777777777</v>
      </c>
      <c r="I149" s="514">
        <f t="shared" si="18"/>
        <v>0</v>
      </c>
      <c r="J149" s="514">
        <f t="shared" si="18"/>
        <v>1.8018018018018018</v>
      </c>
      <c r="K149" s="514">
        <f t="shared" si="18"/>
        <v>2.5974025974025974</v>
      </c>
      <c r="L149" s="514">
        <f t="shared" si="18"/>
        <v>0</v>
      </c>
      <c r="M149" s="514">
        <f t="shared" si="18"/>
        <v>1.6528925619834711</v>
      </c>
      <c r="N149" s="514">
        <f t="shared" si="18"/>
        <v>2.4390243902439024</v>
      </c>
      <c r="O149" s="514">
        <f t="shared" si="18"/>
        <v>0</v>
      </c>
      <c r="P149" s="514">
        <f t="shared" si="18"/>
        <v>1.5267175572519085</v>
      </c>
      <c r="Q149" s="514">
        <f t="shared" si="18"/>
        <v>2.3529411764705883</v>
      </c>
      <c r="R149" s="514">
        <f t="shared" si="18"/>
        <v>0</v>
      </c>
      <c r="S149" s="515">
        <f t="shared" si="18"/>
        <v>1.4492753623188406</v>
      </c>
    </row>
    <row r="150" spans="1:19" s="62" customFormat="1" x14ac:dyDescent="0.2">
      <c r="A150" s="512" t="s">
        <v>26</v>
      </c>
      <c r="B150" s="516">
        <f t="shared" si="18"/>
        <v>26.666666666666668</v>
      </c>
      <c r="C150" s="517">
        <f t="shared" si="18"/>
        <v>41.176470588235297</v>
      </c>
      <c r="D150" s="517">
        <f t="shared" si="18"/>
        <v>31.914893617021278</v>
      </c>
      <c r="E150" s="517">
        <f t="shared" si="18"/>
        <v>23.611111111111111</v>
      </c>
      <c r="F150" s="517">
        <f t="shared" si="18"/>
        <v>41.025641025641029</v>
      </c>
      <c r="G150" s="517">
        <f t="shared" si="18"/>
        <v>29.72972972972973</v>
      </c>
      <c r="H150" s="517">
        <f t="shared" si="18"/>
        <v>29.166666666666668</v>
      </c>
      <c r="I150" s="517">
        <f t="shared" si="18"/>
        <v>35.897435897435898</v>
      </c>
      <c r="J150" s="517">
        <f t="shared" si="18"/>
        <v>31.531531531531531</v>
      </c>
      <c r="K150" s="517">
        <f t="shared" si="18"/>
        <v>27.272727272727273</v>
      </c>
      <c r="L150" s="517">
        <f t="shared" si="18"/>
        <v>45.454545454545453</v>
      </c>
      <c r="M150" s="517">
        <f t="shared" si="18"/>
        <v>33.884297520661157</v>
      </c>
      <c r="N150" s="517">
        <f t="shared" si="18"/>
        <v>26.829268292682926</v>
      </c>
      <c r="O150" s="517">
        <f t="shared" si="18"/>
        <v>40.816326530612244</v>
      </c>
      <c r="P150" s="517">
        <f t="shared" si="18"/>
        <v>32.061068702290079</v>
      </c>
      <c r="Q150" s="517">
        <f t="shared" si="18"/>
        <v>27.058823529411764</v>
      </c>
      <c r="R150" s="517">
        <f t="shared" si="18"/>
        <v>37.735849056603776</v>
      </c>
      <c r="S150" s="518">
        <f t="shared" si="18"/>
        <v>31.159420289855074</v>
      </c>
    </row>
    <row r="151" spans="1:19" s="62" customFormat="1" x14ac:dyDescent="0.2">
      <c r="A151" s="512" t="s">
        <v>27</v>
      </c>
      <c r="B151" s="516">
        <f t="shared" si="18"/>
        <v>70</v>
      </c>
      <c r="C151" s="517">
        <f t="shared" si="18"/>
        <v>58.823529411764703</v>
      </c>
      <c r="D151" s="517">
        <f t="shared" si="18"/>
        <v>65.957446808510639</v>
      </c>
      <c r="E151" s="517">
        <f t="shared" si="18"/>
        <v>62.5</v>
      </c>
      <c r="F151" s="517">
        <f t="shared" si="18"/>
        <v>51.282051282051285</v>
      </c>
      <c r="G151" s="517">
        <f t="shared" si="18"/>
        <v>58.558558558558559</v>
      </c>
      <c r="H151" s="517">
        <f t="shared" si="18"/>
        <v>68.055555555555557</v>
      </c>
      <c r="I151" s="517">
        <f t="shared" si="18"/>
        <v>64.102564102564102</v>
      </c>
      <c r="J151" s="517">
        <f t="shared" si="18"/>
        <v>66.666666666666671</v>
      </c>
      <c r="K151" s="517">
        <f t="shared" si="18"/>
        <v>74.025974025974023</v>
      </c>
      <c r="L151" s="517">
        <f t="shared" si="18"/>
        <v>59.090909090909093</v>
      </c>
      <c r="M151" s="517">
        <f t="shared" si="18"/>
        <v>68.595041322314046</v>
      </c>
      <c r="N151" s="517">
        <f t="shared" si="18"/>
        <v>70.731707317073173</v>
      </c>
      <c r="O151" s="517">
        <f t="shared" si="18"/>
        <v>55.102040816326529</v>
      </c>
      <c r="P151" s="517">
        <f t="shared" si="18"/>
        <v>64.885496183206101</v>
      </c>
      <c r="Q151" s="517">
        <f t="shared" si="18"/>
        <v>72.941176470588232</v>
      </c>
      <c r="R151" s="517">
        <f t="shared" si="18"/>
        <v>58.490566037735846</v>
      </c>
      <c r="S151" s="518">
        <f t="shared" si="18"/>
        <v>67.391304347826093</v>
      </c>
    </row>
    <row r="152" spans="1:19" s="62" customFormat="1" x14ac:dyDescent="0.2">
      <c r="A152" s="506" t="s">
        <v>54</v>
      </c>
      <c r="B152" s="516">
        <f t="shared" ref="B152:M152" si="19">IFERROR(B139*100/B128,"")</f>
        <v>100</v>
      </c>
      <c r="C152" s="517">
        <f t="shared" si="19"/>
        <v>100</v>
      </c>
      <c r="D152" s="517">
        <f t="shared" si="19"/>
        <v>100</v>
      </c>
      <c r="E152" s="517">
        <f t="shared" si="19"/>
        <v>88.888888888888886</v>
      </c>
      <c r="F152" s="517">
        <f t="shared" si="19"/>
        <v>92.307692307692307</v>
      </c>
      <c r="G152" s="517">
        <f t="shared" si="19"/>
        <v>90.090090090090087</v>
      </c>
      <c r="H152" s="517">
        <f t="shared" si="19"/>
        <v>100</v>
      </c>
      <c r="I152" s="517">
        <f t="shared" si="19"/>
        <v>100</v>
      </c>
      <c r="J152" s="517">
        <f t="shared" si="19"/>
        <v>100</v>
      </c>
      <c r="K152" s="517">
        <f t="shared" si="19"/>
        <v>103.8961038961039</v>
      </c>
      <c r="L152" s="517">
        <f t="shared" si="19"/>
        <v>104.54545454545455</v>
      </c>
      <c r="M152" s="517">
        <f t="shared" si="19"/>
        <v>104.13223140495867</v>
      </c>
      <c r="N152" s="517">
        <f t="shared" si="18"/>
        <v>100</v>
      </c>
      <c r="O152" s="517">
        <f t="shared" si="18"/>
        <v>95.91836734693878</v>
      </c>
      <c r="P152" s="517">
        <f t="shared" si="18"/>
        <v>98.473282442748086</v>
      </c>
      <c r="Q152" s="517">
        <f t="shared" si="18"/>
        <v>102.35294117647059</v>
      </c>
      <c r="R152" s="517">
        <f t="shared" si="18"/>
        <v>96.226415094339629</v>
      </c>
      <c r="S152" s="518">
        <f t="shared" si="18"/>
        <v>100</v>
      </c>
    </row>
    <row r="153" spans="1:19" s="62" customFormat="1" x14ac:dyDescent="0.2">
      <c r="A153" s="506" t="s">
        <v>72</v>
      </c>
      <c r="B153" s="516">
        <f t="shared" ref="B153:S153" si="20">IFERROR(B140*100/B139,"")</f>
        <v>96.666666666666671</v>
      </c>
      <c r="C153" s="517">
        <f t="shared" si="20"/>
        <v>100</v>
      </c>
      <c r="D153" s="517">
        <f t="shared" si="20"/>
        <v>97.872340425531917</v>
      </c>
      <c r="E153" s="517">
        <f t="shared" si="20"/>
        <v>96.875</v>
      </c>
      <c r="F153" s="517">
        <f t="shared" si="20"/>
        <v>100</v>
      </c>
      <c r="G153" s="517">
        <f t="shared" si="20"/>
        <v>98</v>
      </c>
      <c r="H153" s="517">
        <f t="shared" si="20"/>
        <v>97.222222222222229</v>
      </c>
      <c r="I153" s="517">
        <f t="shared" si="20"/>
        <v>100</v>
      </c>
      <c r="J153" s="517">
        <f t="shared" si="20"/>
        <v>98.198198198198199</v>
      </c>
      <c r="K153" s="517">
        <f t="shared" si="20"/>
        <v>98.75</v>
      </c>
      <c r="L153" s="517">
        <f t="shared" si="20"/>
        <v>100</v>
      </c>
      <c r="M153" s="517">
        <f t="shared" si="20"/>
        <v>99.206349206349202</v>
      </c>
      <c r="N153" s="517">
        <f t="shared" si="20"/>
        <v>96.341463414634148</v>
      </c>
      <c r="O153" s="517">
        <f t="shared" si="20"/>
        <v>100</v>
      </c>
      <c r="P153" s="517">
        <f t="shared" si="20"/>
        <v>97.674418604651166</v>
      </c>
      <c r="Q153" s="517">
        <f t="shared" si="20"/>
        <v>97.701149425287355</v>
      </c>
      <c r="R153" s="517">
        <f t="shared" si="20"/>
        <v>100</v>
      </c>
      <c r="S153" s="518">
        <f t="shared" si="20"/>
        <v>98.550724637681157</v>
      </c>
    </row>
    <row r="154" spans="1:19" s="62" customFormat="1" x14ac:dyDescent="0.2">
      <c r="A154" s="506" t="s">
        <v>73</v>
      </c>
      <c r="B154" s="516">
        <f t="shared" ref="B154:S154" si="21">IFERROR(B141*100/B138,"")</f>
        <v>100</v>
      </c>
      <c r="C154" s="517">
        <f t="shared" si="21"/>
        <v>100</v>
      </c>
      <c r="D154" s="517">
        <f t="shared" si="21"/>
        <v>100</v>
      </c>
      <c r="E154" s="517">
        <f t="shared" si="21"/>
        <v>100</v>
      </c>
      <c r="F154" s="517">
        <f t="shared" si="21"/>
        <v>100</v>
      </c>
      <c r="G154" s="517">
        <f t="shared" si="21"/>
        <v>100</v>
      </c>
      <c r="H154" s="517">
        <f t="shared" si="21"/>
        <v>100</v>
      </c>
      <c r="I154" s="517">
        <f t="shared" si="21"/>
        <v>100</v>
      </c>
      <c r="J154" s="517">
        <f t="shared" si="21"/>
        <v>100</v>
      </c>
      <c r="K154" s="517">
        <f t="shared" si="21"/>
        <v>100</v>
      </c>
      <c r="L154" s="517">
        <f t="shared" si="21"/>
        <v>100</v>
      </c>
      <c r="M154" s="517">
        <f t="shared" si="21"/>
        <v>100</v>
      </c>
      <c r="N154" s="517">
        <f t="shared" si="21"/>
        <v>100</v>
      </c>
      <c r="O154" s="517">
        <f t="shared" si="21"/>
        <v>100</v>
      </c>
      <c r="P154" s="517">
        <f t="shared" si="21"/>
        <v>100</v>
      </c>
      <c r="Q154" s="517">
        <f t="shared" si="21"/>
        <v>103.2258064516129</v>
      </c>
      <c r="R154" s="517">
        <f t="shared" si="21"/>
        <v>100</v>
      </c>
      <c r="S154" s="518">
        <f t="shared" si="21"/>
        <v>102.15053763440861</v>
      </c>
    </row>
    <row r="155" spans="1:19" s="62" customFormat="1" x14ac:dyDescent="0.2">
      <c r="A155" s="512" t="s">
        <v>74</v>
      </c>
      <c r="B155" s="516">
        <f t="shared" ref="B155:M155" si="22">IFERROR(B142*100/B128,"")</f>
        <v>36.666666666666664</v>
      </c>
      <c r="C155" s="517">
        <f t="shared" si="22"/>
        <v>23.529411764705884</v>
      </c>
      <c r="D155" s="517">
        <f t="shared" si="22"/>
        <v>31.914893617021278</v>
      </c>
      <c r="E155" s="517">
        <f t="shared" si="22"/>
        <v>34.722222222222221</v>
      </c>
      <c r="F155" s="517">
        <f t="shared" si="22"/>
        <v>33.333333333333336</v>
      </c>
      <c r="G155" s="517">
        <f t="shared" si="22"/>
        <v>34.234234234234236</v>
      </c>
      <c r="H155" s="517">
        <f t="shared" si="22"/>
        <v>40.277777777777779</v>
      </c>
      <c r="I155" s="517">
        <f t="shared" si="22"/>
        <v>35.897435897435898</v>
      </c>
      <c r="J155" s="517">
        <f t="shared" si="22"/>
        <v>38.738738738738739</v>
      </c>
      <c r="K155" s="517">
        <f t="shared" si="22"/>
        <v>40.259740259740262</v>
      </c>
      <c r="L155" s="517">
        <f t="shared" si="22"/>
        <v>36.363636363636367</v>
      </c>
      <c r="M155" s="517">
        <f t="shared" si="22"/>
        <v>38.84297520661157</v>
      </c>
      <c r="N155" s="517">
        <f t="shared" ref="N155:S157" si="23">IFERROR(N142*100/N$128,"")</f>
        <v>37.804878048780488</v>
      </c>
      <c r="O155" s="517">
        <f t="shared" si="23"/>
        <v>32.653061224489797</v>
      </c>
      <c r="P155" s="517">
        <f t="shared" si="23"/>
        <v>35.877862595419849</v>
      </c>
      <c r="Q155" s="517">
        <f t="shared" si="23"/>
        <v>40</v>
      </c>
      <c r="R155" s="517">
        <f t="shared" si="23"/>
        <v>37.735849056603776</v>
      </c>
      <c r="S155" s="518">
        <f t="shared" si="23"/>
        <v>39.130434782608695</v>
      </c>
    </row>
    <row r="156" spans="1:19" s="62" customFormat="1" x14ac:dyDescent="0.2">
      <c r="A156" s="512" t="s">
        <v>75</v>
      </c>
      <c r="B156" s="516">
        <f t="shared" ref="B156:M157" si="24">IFERROR(B143*100/B$128,"")</f>
        <v>63.333333333333336</v>
      </c>
      <c r="C156" s="517">
        <f t="shared" si="24"/>
        <v>55.882352941176471</v>
      </c>
      <c r="D156" s="517">
        <f t="shared" si="24"/>
        <v>60.638297872340424</v>
      </c>
      <c r="E156" s="517">
        <f t="shared" si="24"/>
        <v>58.333333333333336</v>
      </c>
      <c r="F156" s="517">
        <f t="shared" si="24"/>
        <v>64.102564102564102</v>
      </c>
      <c r="G156" s="517">
        <f t="shared" si="24"/>
        <v>60.36036036036036</v>
      </c>
      <c r="H156" s="517">
        <f t="shared" si="24"/>
        <v>52.777777777777779</v>
      </c>
      <c r="I156" s="517">
        <f t="shared" si="24"/>
        <v>53.846153846153847</v>
      </c>
      <c r="J156" s="517">
        <f t="shared" si="24"/>
        <v>53.153153153153156</v>
      </c>
      <c r="K156" s="517">
        <f t="shared" si="24"/>
        <v>49.350649350649348</v>
      </c>
      <c r="L156" s="517">
        <f t="shared" si="24"/>
        <v>47.727272727272727</v>
      </c>
      <c r="M156" s="517">
        <f t="shared" si="24"/>
        <v>48.760330578512395</v>
      </c>
      <c r="N156" s="517">
        <f t="shared" si="23"/>
        <v>46.341463414634148</v>
      </c>
      <c r="O156" s="517">
        <f t="shared" si="23"/>
        <v>42.857142857142854</v>
      </c>
      <c r="P156" s="517">
        <f t="shared" si="23"/>
        <v>45.038167938931295</v>
      </c>
      <c r="Q156" s="517">
        <f t="shared" si="23"/>
        <v>48.235294117647058</v>
      </c>
      <c r="R156" s="517">
        <f t="shared" si="23"/>
        <v>43.39622641509434</v>
      </c>
      <c r="S156" s="518">
        <f t="shared" si="23"/>
        <v>46.376811594202898</v>
      </c>
    </row>
    <row r="157" spans="1:19" s="62" customFormat="1" x14ac:dyDescent="0.2">
      <c r="A157" s="506" t="s">
        <v>76</v>
      </c>
      <c r="B157" s="516">
        <f t="shared" si="24"/>
        <v>95</v>
      </c>
      <c r="C157" s="517">
        <f t="shared" si="24"/>
        <v>100</v>
      </c>
      <c r="D157" s="517">
        <f t="shared" si="24"/>
        <v>96.808510638297875</v>
      </c>
      <c r="E157" s="517">
        <f t="shared" si="24"/>
        <v>130.55555555555554</v>
      </c>
      <c r="F157" s="517">
        <f t="shared" si="24"/>
        <v>133.33333333333334</v>
      </c>
      <c r="G157" s="517">
        <f t="shared" si="24"/>
        <v>131.53153153153153</v>
      </c>
      <c r="H157" s="517">
        <f>IFERROR(H144*100/H$128,"")</f>
        <v>129.16666666666666</v>
      </c>
      <c r="I157" s="517">
        <f t="shared" si="24"/>
        <v>141.02564102564102</v>
      </c>
      <c r="J157" s="517">
        <f t="shared" si="24"/>
        <v>133.33333333333334</v>
      </c>
      <c r="K157" s="517">
        <f t="shared" si="24"/>
        <v>120.77922077922078</v>
      </c>
      <c r="L157" s="517">
        <f t="shared" si="24"/>
        <v>122.72727272727273</v>
      </c>
      <c r="M157" s="517">
        <f t="shared" si="24"/>
        <v>121.48760330578513</v>
      </c>
      <c r="N157" s="517">
        <f t="shared" si="23"/>
        <v>114.63414634146342</v>
      </c>
      <c r="O157" s="517">
        <f t="shared" si="23"/>
        <v>112.24489795918367</v>
      </c>
      <c r="P157" s="517">
        <f t="shared" si="23"/>
        <v>113.74045801526718</v>
      </c>
      <c r="Q157" s="517">
        <f t="shared" si="23"/>
        <v>115.29411764705883</v>
      </c>
      <c r="R157" s="517">
        <f t="shared" si="23"/>
        <v>113.20754716981132</v>
      </c>
      <c r="S157" s="518">
        <f t="shared" si="23"/>
        <v>114.49275362318841</v>
      </c>
    </row>
    <row r="158" spans="1:19" s="62" customFormat="1" ht="33" x14ac:dyDescent="0.2">
      <c r="A158" s="507" t="s">
        <v>77</v>
      </c>
      <c r="B158" s="519">
        <f t="shared" ref="B158:M158" si="25">IFERROR(B145*100/B$130,"")</f>
        <v>28.822055137844611</v>
      </c>
      <c r="C158" s="520">
        <f t="shared" si="25"/>
        <v>35.973597359735976</v>
      </c>
      <c r="D158" s="520">
        <f t="shared" si="25"/>
        <v>31.90883190883191</v>
      </c>
      <c r="E158" s="520">
        <f t="shared" si="25"/>
        <v>28.791208791208792</v>
      </c>
      <c r="F158" s="520">
        <f t="shared" si="25"/>
        <v>25.935162094763093</v>
      </c>
      <c r="G158" s="520">
        <f t="shared" si="25"/>
        <v>27.453271028037385</v>
      </c>
      <c r="H158" s="520">
        <f t="shared" si="25"/>
        <v>29.670329670329672</v>
      </c>
      <c r="I158" s="520">
        <f t="shared" si="25"/>
        <v>21.197007481296758</v>
      </c>
      <c r="J158" s="520">
        <f t="shared" si="25"/>
        <v>25.700934579439252</v>
      </c>
      <c r="K158" s="520">
        <f t="shared" si="25"/>
        <v>28.199566160520607</v>
      </c>
      <c r="L158" s="520">
        <f t="shared" si="25"/>
        <v>29.975429975429975</v>
      </c>
      <c r="M158" s="520">
        <f t="shared" si="25"/>
        <v>29.032258064516128</v>
      </c>
      <c r="N158" s="520">
        <f t="shared" ref="N158:S158" si="26">IFERROR(N145*100/N130,"")</f>
        <v>37.784090909090907</v>
      </c>
      <c r="O158" s="520">
        <f t="shared" si="26"/>
        <v>41.25</v>
      </c>
      <c r="P158" s="520">
        <f t="shared" si="26"/>
        <v>39.43452380952381</v>
      </c>
      <c r="Q158" s="520">
        <f t="shared" si="26"/>
        <v>38.202247191011239</v>
      </c>
      <c r="R158" s="520">
        <f t="shared" si="26"/>
        <v>41.717791411042946</v>
      </c>
      <c r="S158" s="521">
        <f t="shared" si="26"/>
        <v>39.882697947214076</v>
      </c>
    </row>
    <row r="159" spans="1:19" s="62" customFormat="1" x14ac:dyDescent="0.3">
      <c r="A159" s="112" t="s">
        <v>50</v>
      </c>
    </row>
    <row r="160" spans="1:19" x14ac:dyDescent="0.3">
      <c r="A160" s="112"/>
    </row>
    <row r="161" spans="1:13" x14ac:dyDescent="0.3">
      <c r="A161" s="640" t="s">
        <v>82</v>
      </c>
      <c r="B161" s="641"/>
      <c r="C161" s="641"/>
      <c r="D161" s="641"/>
      <c r="E161" s="641"/>
      <c r="F161" s="641"/>
      <c r="G161" s="641"/>
      <c r="H161" s="641"/>
      <c r="I161" s="641"/>
      <c r="J161" s="641"/>
      <c r="K161" s="641"/>
      <c r="L161" s="641"/>
      <c r="M161" s="642"/>
    </row>
    <row r="162" spans="1:13" x14ac:dyDescent="0.3">
      <c r="A162" s="643" t="s">
        <v>83</v>
      </c>
      <c r="B162" s="644">
        <v>2013</v>
      </c>
      <c r="C162" s="645"/>
      <c r="D162" s="644">
        <v>2014</v>
      </c>
      <c r="E162" s="645"/>
      <c r="F162" s="646">
        <v>2015</v>
      </c>
      <c r="G162" s="647"/>
      <c r="H162" s="646">
        <v>2016</v>
      </c>
      <c r="I162" s="647"/>
      <c r="J162" s="644">
        <v>2017</v>
      </c>
      <c r="K162" s="645"/>
      <c r="L162" s="644">
        <v>2018</v>
      </c>
      <c r="M162" s="645"/>
    </row>
    <row r="163" spans="1:13" x14ac:dyDescent="0.3">
      <c r="A163" s="643"/>
      <c r="B163" s="113" t="s">
        <v>84</v>
      </c>
      <c r="C163" s="113" t="s">
        <v>85</v>
      </c>
      <c r="D163" s="113" t="s">
        <v>84</v>
      </c>
      <c r="E163" s="113" t="s">
        <v>85</v>
      </c>
      <c r="F163" s="113" t="s">
        <v>84</v>
      </c>
      <c r="G163" s="113" t="s">
        <v>85</v>
      </c>
      <c r="H163" s="113" t="s">
        <v>84</v>
      </c>
      <c r="I163" s="113" t="s">
        <v>85</v>
      </c>
      <c r="J163" s="113" t="s">
        <v>84</v>
      </c>
      <c r="K163" s="113" t="s">
        <v>85</v>
      </c>
      <c r="L163" s="113" t="s">
        <v>84</v>
      </c>
      <c r="M163" s="113" t="s">
        <v>85</v>
      </c>
    </row>
    <row r="164" spans="1:13" ht="33" x14ac:dyDescent="0.3">
      <c r="A164" s="104" t="s">
        <v>86</v>
      </c>
      <c r="B164" s="312">
        <f>AM!B132+TX!B132+VCH!B133+NZ!B121+CHI!B135</f>
        <v>0</v>
      </c>
      <c r="C164" s="313" t="str">
        <f>IF(B164=0,"",B164*100/N105)</f>
        <v/>
      </c>
      <c r="D164" s="312">
        <f>AM!D132+TX!D132+VCH!D133+NZ!D121+CHI!D135</f>
        <v>0</v>
      </c>
      <c r="E164" s="527" t="str">
        <f>IF(D164=0,"",D164*100/O105)</f>
        <v/>
      </c>
      <c r="F164" s="312">
        <f>AM!F132+TX!F132+VCH!F133+NZ!F121+CHI!F135</f>
        <v>0</v>
      </c>
      <c r="G164" s="527" t="str">
        <f>IF(F164=0,"",F164*100/P105)</f>
        <v/>
      </c>
      <c r="H164" s="312">
        <f>AM!H132+TX!H132+VCH!H133+NZ!H121+CHI!H135</f>
        <v>0</v>
      </c>
      <c r="I164" s="527" t="str">
        <f>IF(H164=0,"",H164*100/Q105)</f>
        <v/>
      </c>
      <c r="J164" s="312">
        <f>AM!J132+TX!J132+VCH!J133+NZ!J121+CHI!J135</f>
        <v>0</v>
      </c>
      <c r="K164" s="527" t="str">
        <f>IF(J164=0,"",J164*100/R105)</f>
        <v/>
      </c>
      <c r="L164" s="312">
        <f>AM!L132+TX!L132+VCH!L133+NZ!L121+CHI!L135</f>
        <v>0</v>
      </c>
      <c r="M164" s="528" t="str">
        <f>IF(L164=0,"",L164*100/S105)</f>
        <v/>
      </c>
    </row>
    <row r="165" spans="1:13" x14ac:dyDescent="0.3">
      <c r="A165" s="117" t="s">
        <v>87</v>
      </c>
      <c r="B165" s="315">
        <f>AM!B133+TX!B133+VCH!B134+NZ!B122+CHI!B136</f>
        <v>13</v>
      </c>
      <c r="C165" s="531">
        <f>IF(B165=0,"",B165*100/N105)</f>
        <v>30.232558139534884</v>
      </c>
      <c r="D165" s="315">
        <f>AM!D133+TX!D133+VCH!D134+NZ!D122+CHI!D136</f>
        <v>14</v>
      </c>
      <c r="E165" s="532">
        <f>IF(D165=0,"",D165*100/O105)</f>
        <v>31.818181818181817</v>
      </c>
      <c r="F165" s="315">
        <f>AM!F133+TX!F133+VCH!F134+NZ!F122+CHI!F136</f>
        <v>17</v>
      </c>
      <c r="G165" s="529">
        <f>IF(F165=0,"",F165*100/$P$105)</f>
        <v>37.777777777777779</v>
      </c>
      <c r="H165" s="315">
        <f>AM!H133+TX!H133+VCH!H134+NZ!H122+CHI!H136</f>
        <v>15</v>
      </c>
      <c r="I165" s="529">
        <f>IF(H165=0,"",H165*100/$Q$105)</f>
        <v>33.333333333333336</v>
      </c>
      <c r="J165" s="315">
        <f>AM!J133+TX!J133+VCH!J134+NZ!J122+CHI!J136</f>
        <v>15</v>
      </c>
      <c r="K165" s="529">
        <f>IF(J165=0,"",J165*100/$R$105)</f>
        <v>33.333333333333336</v>
      </c>
      <c r="L165" s="315">
        <f>AM!L133+TX!L133+VCH!L134+NZ!L122+CHI!L136</f>
        <v>16</v>
      </c>
      <c r="M165" s="530">
        <f>IF(L165=0,"",L165*100/$S$105)</f>
        <v>35.555555555555557</v>
      </c>
    </row>
    <row r="166" spans="1:13" x14ac:dyDescent="0.3">
      <c r="A166" s="123" t="s">
        <v>88</v>
      </c>
      <c r="B166" s="315">
        <f>AM!B134+TX!B134+VCH!B135+NZ!B123+CHI!B137</f>
        <v>1</v>
      </c>
      <c r="C166" s="531">
        <f>IF(B166=0,"",B166*100/N105)</f>
        <v>2.3255813953488373</v>
      </c>
      <c r="D166" s="315">
        <f>AM!D134+TX!D134+VCH!D135+NZ!D123+CHI!D137</f>
        <v>1</v>
      </c>
      <c r="E166" s="532">
        <f>IF(D166=0,"",D166*100/O105)</f>
        <v>2.2727272727272729</v>
      </c>
      <c r="F166" s="315">
        <f>AM!F134+TX!F134+VCH!F135+NZ!F123+CHI!F137</f>
        <v>4</v>
      </c>
      <c r="G166" s="529">
        <f>IF(F166=0,"",F166*100/$P$105)</f>
        <v>8.8888888888888893</v>
      </c>
      <c r="H166" s="315">
        <f>AM!H134+TX!H134+VCH!H135+NZ!H123+CHI!H137</f>
        <v>5</v>
      </c>
      <c r="I166" s="529">
        <f>IF(H166=0,"",H166*100/$Q$105)</f>
        <v>11.111111111111111</v>
      </c>
      <c r="J166" s="315">
        <f>AM!J134+TX!J134+VCH!J135+NZ!J123+CHI!J137</f>
        <v>6</v>
      </c>
      <c r="K166" s="529">
        <f>IF(J166=0,"",J166*100/$R$105)</f>
        <v>13.333333333333334</v>
      </c>
      <c r="L166" s="315">
        <f>AM!L134+TX!L134+VCH!L135+NZ!L123+CHI!L137</f>
        <v>7</v>
      </c>
      <c r="M166" s="530">
        <f>IF(L166=0,"",L166*100/$S$105)</f>
        <v>15.555555555555555</v>
      </c>
    </row>
    <row r="167" spans="1:13" x14ac:dyDescent="0.3">
      <c r="A167" s="107" t="s">
        <v>89</v>
      </c>
      <c r="B167" s="315">
        <f>AM!B135+TX!B135+VCH!B136+NZ!B124+CHI!B138</f>
        <v>16</v>
      </c>
      <c r="C167" s="320">
        <f>IF(B167=0,"",B167*100/(B75+H75))</f>
        <v>72.727272727272734</v>
      </c>
      <c r="D167" s="315">
        <f>AM!D135+TX!D135+VCH!D136+NZ!D124+CHI!D138</f>
        <v>19</v>
      </c>
      <c r="E167" s="529">
        <f>IF(D167=0,"",D167*100/(C75+I75))</f>
        <v>79.166666666666671</v>
      </c>
      <c r="F167" s="315">
        <f>AM!F135+TX!F135+VCH!F136+NZ!F124+CHI!F138</f>
        <v>17</v>
      </c>
      <c r="G167" s="529">
        <f>IF(F167=0,"",F167*100/(D75+J75))</f>
        <v>68</v>
      </c>
      <c r="H167" s="315">
        <f>AM!H135+TX!H135+VCH!H136+NZ!H124+CHI!H138</f>
        <v>8</v>
      </c>
      <c r="I167" s="529">
        <f>IF(H167=0,"",H167*100/(E75+K75))</f>
        <v>32</v>
      </c>
      <c r="J167" s="315">
        <f>AM!J135+TX!J135+VCH!J136+NZ!J124+CHI!J138</f>
        <v>17</v>
      </c>
      <c r="K167" s="529">
        <f>IF(J167=0,"",J167*100/(F75+L75))</f>
        <v>65.384615384615387</v>
      </c>
      <c r="L167" s="315">
        <f>AM!L135+TX!L135+VCH!L136+NZ!L124+CHI!L138</f>
        <v>17</v>
      </c>
      <c r="M167" s="530">
        <f>IF(L167=0,"",L167*100/(G75+M75))</f>
        <v>65.384615384615387</v>
      </c>
    </row>
    <row r="168" spans="1:13" x14ac:dyDescent="0.3">
      <c r="A168" s="128" t="s">
        <v>90</v>
      </c>
      <c r="B168" s="315">
        <f>AM!B136+TX!B136+VCH!B137+NZ!B125+CHI!B139</f>
        <v>17</v>
      </c>
      <c r="C168" s="320">
        <f>IF(B168=0,"",B168*100/(B75+H75))</f>
        <v>77.272727272727266</v>
      </c>
      <c r="D168" s="315">
        <f>AM!D136+TX!D136+VCH!D137+NZ!D125+CHI!D139</f>
        <v>18</v>
      </c>
      <c r="E168" s="529">
        <f>IF(D168=0,"",D168*100/(C75+I75))</f>
        <v>75</v>
      </c>
      <c r="F168" s="315">
        <f>AM!F136+TX!F136+VCH!F137+NZ!F125+CHI!F139</f>
        <v>18</v>
      </c>
      <c r="G168" s="529">
        <f>IF(F168=0,"",F168*100/(D75+J75))</f>
        <v>72</v>
      </c>
      <c r="H168" s="315">
        <f>AM!H136+TX!H136+VCH!H137+NZ!H125+CHI!H139</f>
        <v>12</v>
      </c>
      <c r="I168" s="529">
        <f>IF(H168=0,"",H168*100/(E75+K75))</f>
        <v>48</v>
      </c>
      <c r="J168" s="315">
        <f>AM!J136+TX!J136+VCH!J137+NZ!J125+CHI!J139</f>
        <v>21</v>
      </c>
      <c r="K168" s="529">
        <f>IF(J168=0,"",J168*100/(F75+L75))</f>
        <v>80.769230769230774</v>
      </c>
      <c r="L168" s="315">
        <f>AM!L136+TX!L136+VCH!L137+NZ!L125+CHI!L139</f>
        <v>21</v>
      </c>
      <c r="M168" s="530">
        <f>IF(L168=0,"",L168*100/(G75+M75))</f>
        <v>80.769230769230774</v>
      </c>
    </row>
    <row r="169" spans="1:13" x14ac:dyDescent="0.3">
      <c r="A169" s="128" t="s">
        <v>91</v>
      </c>
      <c r="B169" s="315">
        <f>AM!B137+TX!B137+VCH!B138+NZ!B126+CHI!B140</f>
        <v>1</v>
      </c>
      <c r="C169" s="320">
        <f>IF(B169=0,"",B169*100/(B75+H75))</f>
        <v>4.5454545454545459</v>
      </c>
      <c r="D169" s="315">
        <f>AM!D137+TX!D137+VCH!D138+NZ!D126+CHI!D140</f>
        <v>7</v>
      </c>
      <c r="E169" s="529">
        <f>IF(D169=0,"",D169*100/(C75+I75))</f>
        <v>29.166666666666668</v>
      </c>
      <c r="F169" s="315">
        <f>AM!F137+TX!F137+VCH!F138+NZ!F126+CHI!F140</f>
        <v>2</v>
      </c>
      <c r="G169" s="529">
        <f>IF(F169=0,"",F169*100/(D75+J75))</f>
        <v>8</v>
      </c>
      <c r="H169" s="315">
        <f>AM!H137+TX!H137+VCH!H138+NZ!H126+CHI!H140</f>
        <v>0</v>
      </c>
      <c r="I169" s="529" t="str">
        <f>IF(H169=0,"",H169*100/(E75+K75))</f>
        <v/>
      </c>
      <c r="J169" s="315">
        <f>AM!J137+TX!J137+VCH!J138+NZ!J126+CHI!J140</f>
        <v>0</v>
      </c>
      <c r="K169" s="529" t="str">
        <f>IF(J169=0,"",J169*100/(F75+L75))</f>
        <v/>
      </c>
      <c r="L169" s="315">
        <f>AM!L137+TX!L137+VCH!L138+NZ!L126+CHI!L140</f>
        <v>0</v>
      </c>
      <c r="M169" s="530" t="str">
        <f>IF(L169=0,"",L169*100/(G75+M75))</f>
        <v/>
      </c>
    </row>
    <row r="170" spans="1:13" x14ac:dyDescent="0.3">
      <c r="A170" s="128" t="s">
        <v>92</v>
      </c>
      <c r="B170" s="315">
        <f>AM!B138+TX!B138+VCH!B139+NZ!B127+CHI!B141</f>
        <v>0</v>
      </c>
      <c r="C170" s="320" t="str">
        <f>IF(B170=0,"",B170*100/(B75+H75))</f>
        <v/>
      </c>
      <c r="D170" s="315">
        <f>AM!D138+TX!D138+VCH!D139+NZ!D127+CHI!D141</f>
        <v>0</v>
      </c>
      <c r="E170" s="529" t="str">
        <f>IF(D170=0,"",D170*100/(C75+I75))</f>
        <v/>
      </c>
      <c r="F170" s="315">
        <f>AM!F138+TX!F138+VCH!F139+NZ!F127+CHI!F141</f>
        <v>0</v>
      </c>
      <c r="G170" s="529" t="str">
        <f>IF(F170=0,"",F170*100/(D75+J75))</f>
        <v/>
      </c>
      <c r="H170" s="315">
        <f>AM!H138+TX!H138+VCH!H139+NZ!H127+CHI!H141</f>
        <v>0</v>
      </c>
      <c r="I170" s="529" t="str">
        <f>IF(H170=0,"",H170*100/(E75+K75))</f>
        <v/>
      </c>
      <c r="J170" s="315">
        <f>AM!J138+TX!J138+VCH!J139+NZ!J127+CHI!J141</f>
        <v>0</v>
      </c>
      <c r="K170" s="529" t="str">
        <f>IF(J170=0,"",J170*100/(F75+L75))</f>
        <v/>
      </c>
      <c r="L170" s="315">
        <f>AM!L138+TX!L138+VCH!L139+NZ!L127+CHI!L141</f>
        <v>0</v>
      </c>
      <c r="M170" s="530" t="str">
        <f>IF(L170=0,"",L170*100/(G75+M75))</f>
        <v/>
      </c>
    </row>
    <row r="171" spans="1:13" x14ac:dyDescent="0.3">
      <c r="A171" s="129" t="s">
        <v>93</v>
      </c>
      <c r="B171" s="315">
        <f>AM!B139+TX!B139+VCH!B140+NZ!B128+CHI!B142</f>
        <v>9</v>
      </c>
      <c r="C171" s="320">
        <f>IF(B171=0,"",B171*100/(B75+H75))</f>
        <v>40.909090909090907</v>
      </c>
      <c r="D171" s="315">
        <f>AM!D139+TX!D139+VCH!D140+NZ!D128+CHI!D142</f>
        <v>9</v>
      </c>
      <c r="E171" s="529">
        <f>IF(D171=0,"",D171*100/(C75+I75))</f>
        <v>37.5</v>
      </c>
      <c r="F171" s="315">
        <f>AM!F139+TX!F139+VCH!F140+NZ!F128+CHI!F142</f>
        <v>12</v>
      </c>
      <c r="G171" s="529">
        <f>IF(F171=0,"",F171*100/(D75+J75))</f>
        <v>48</v>
      </c>
      <c r="H171" s="315">
        <f>AM!H139+TX!H139+VCH!H140+NZ!H128+CHI!H142</f>
        <v>12</v>
      </c>
      <c r="I171" s="529">
        <f>IF(H171=0,"",H171*100/(E75+K75))</f>
        <v>48</v>
      </c>
      <c r="J171" s="315">
        <f>AM!J139+TX!J139+VCH!J140+NZ!J128+CHI!J142</f>
        <v>13</v>
      </c>
      <c r="K171" s="529">
        <f>IF(J171=0,"",J171*100/(F75+L75))</f>
        <v>50</v>
      </c>
      <c r="L171" s="315">
        <f>AM!L139+TX!L139+VCH!L140+NZ!L128+CHI!L142</f>
        <v>13</v>
      </c>
      <c r="M171" s="530">
        <f>IF(L171=0,"",L171*100/(G75+M75))</f>
        <v>50</v>
      </c>
    </row>
    <row r="172" spans="1:13" x14ac:dyDescent="0.3">
      <c r="A172" s="130" t="s">
        <v>94</v>
      </c>
      <c r="B172" s="315">
        <f>AM!B140+TX!B140+VCH!B141+NZ!B129+CHI!B143</f>
        <v>8</v>
      </c>
      <c r="C172" s="320">
        <f>IF(B172=0,"",B172*100/(B75+H75))</f>
        <v>36.363636363636367</v>
      </c>
      <c r="D172" s="315">
        <f>AM!D140+TX!D140+VCH!D141+NZ!D129+CHI!D143</f>
        <v>9</v>
      </c>
      <c r="E172" s="529">
        <f>IF(D172=0,"",D172*100/(C75+I75))</f>
        <v>37.5</v>
      </c>
      <c r="F172" s="315">
        <f>AM!F140+TX!F140+VCH!F141+NZ!F129+CHI!F143</f>
        <v>9</v>
      </c>
      <c r="G172" s="529">
        <f>IF(F172=0,"",F172*100/(D75+J75))</f>
        <v>36</v>
      </c>
      <c r="H172" s="315">
        <f>AM!H140+TX!H140+VCH!H141+NZ!H129+CHI!H143</f>
        <v>11</v>
      </c>
      <c r="I172" s="529">
        <f>IF(H172=0,"",H172*100/(E75+K75))</f>
        <v>44</v>
      </c>
      <c r="J172" s="315">
        <f>AM!J140+TX!J140+VCH!J141+NZ!J129+CHI!J143</f>
        <v>11</v>
      </c>
      <c r="K172" s="529">
        <f>IF(J172=0,"",J172*100/(F75+L75))</f>
        <v>42.307692307692307</v>
      </c>
      <c r="L172" s="315">
        <f>AM!L140+TX!L140+VCH!L141+NZ!L129+CHI!L143</f>
        <v>11</v>
      </c>
      <c r="M172" s="530">
        <f>IF(L172=0,"",L172*100/(G75+M75))</f>
        <v>42.307692307692307</v>
      </c>
    </row>
    <row r="173" spans="1:13" ht="33" x14ac:dyDescent="0.3">
      <c r="A173" s="107" t="s">
        <v>95</v>
      </c>
      <c r="B173" s="315">
        <f>AM!B141+TX!B141+VCH!B142+NZ!B130+CHI!B144</f>
        <v>4</v>
      </c>
      <c r="C173" s="320">
        <f>IFERROR(B173*100/B175,"")</f>
        <v>100</v>
      </c>
      <c r="D173" s="315">
        <f>AM!D141+TX!D141+VCH!D142+NZ!D130+CHI!D144</f>
        <v>4</v>
      </c>
      <c r="E173" s="529">
        <f>IFERROR(D173*100/D175,"")</f>
        <v>100</v>
      </c>
      <c r="F173" s="315">
        <v>3</v>
      </c>
      <c r="G173" s="529">
        <f>IFERROR(F173*100/F175,"")</f>
        <v>60</v>
      </c>
      <c r="H173" s="315">
        <v>3</v>
      </c>
      <c r="I173" s="529">
        <f>IFERROR(H173*100/H175,"")</f>
        <v>60</v>
      </c>
      <c r="J173" s="315">
        <v>3</v>
      </c>
      <c r="K173" s="529">
        <f>IFERROR(J173*100/J175,"")</f>
        <v>60</v>
      </c>
      <c r="L173" s="315">
        <v>3</v>
      </c>
      <c r="M173" s="530">
        <f>IFERROR(L173*100/L175,"")</f>
        <v>60</v>
      </c>
    </row>
    <row r="174" spans="1:13" ht="33" x14ac:dyDescent="0.3">
      <c r="A174" s="107" t="s">
        <v>96</v>
      </c>
      <c r="B174" s="315">
        <f>AM!B142+TX!B142+VCH!B143+NZ!B131+CHI!B145</f>
        <v>0</v>
      </c>
      <c r="C174" s="320">
        <f>IFERROR(B174*100/B175,"")</f>
        <v>0</v>
      </c>
      <c r="D174" s="315">
        <f>AM!D142+TX!D142+VCH!D143+NZ!D131+CHI!D145</f>
        <v>0</v>
      </c>
      <c r="E174" s="529">
        <f>IFERROR(D174*100/D175,"")</f>
        <v>0</v>
      </c>
      <c r="F174" s="315">
        <v>2</v>
      </c>
      <c r="G174" s="529">
        <f>IFERROR(F174*100/F175,"")</f>
        <v>40</v>
      </c>
      <c r="H174" s="315">
        <v>2</v>
      </c>
      <c r="I174" s="529">
        <f>IFERROR(H174*100/H175,"")</f>
        <v>40</v>
      </c>
      <c r="J174" s="315">
        <v>2</v>
      </c>
      <c r="K174" s="529">
        <f>IFERROR(J174*100/J175,"")</f>
        <v>40</v>
      </c>
      <c r="L174" s="315">
        <v>2</v>
      </c>
      <c r="M174" s="530">
        <f>IFERROR(L174*100/L175,"")</f>
        <v>40</v>
      </c>
    </row>
    <row r="175" spans="1:13" ht="33" x14ac:dyDescent="0.3">
      <c r="A175" s="131" t="s">
        <v>97</v>
      </c>
      <c r="B175" s="323">
        <f>SUM(B173:B174)</f>
        <v>4</v>
      </c>
      <c r="C175" s="324">
        <f>IFERROR(B175*100/($N$99+$B$105+$H$105),"")</f>
        <v>40</v>
      </c>
      <c r="D175" s="323">
        <f>SUM(D173:D174)</f>
        <v>4</v>
      </c>
      <c r="E175" s="324">
        <f>IFERROR(D175*100/($O$99+$C$105+$I$105),"")</f>
        <v>40</v>
      </c>
      <c r="F175" s="323">
        <f>SUM(F173:F174)</f>
        <v>5</v>
      </c>
      <c r="G175" s="324">
        <f>IFERROR(F175*100/($P$99+$D$105+$J$105),"")</f>
        <v>50</v>
      </c>
      <c r="H175" s="323">
        <f>SUM(H173:H174)</f>
        <v>5</v>
      </c>
      <c r="I175" s="324">
        <f>IFERROR(H175*100/($Q$99+$E$105+$K$105),"")</f>
        <v>50</v>
      </c>
      <c r="J175" s="323">
        <f>SUM(J173:J174)</f>
        <v>5</v>
      </c>
      <c r="K175" s="325">
        <f>IFERROR(J175*100/($R$99+$F$105+$L$105),"")</f>
        <v>50</v>
      </c>
      <c r="L175" s="323">
        <f>SUM(L173:L174)</f>
        <v>5</v>
      </c>
      <c r="M175" s="326">
        <f>IFERROR(L175*100/($S$99+$G$105+$M$105),"")</f>
        <v>50</v>
      </c>
    </row>
    <row r="177" spans="1:31" x14ac:dyDescent="0.3">
      <c r="A177" s="573"/>
      <c r="B177" s="573"/>
      <c r="C177" s="573"/>
      <c r="D177" s="573"/>
      <c r="E177" s="573"/>
      <c r="F177" s="573"/>
      <c r="G177" s="573"/>
      <c r="H177" s="573"/>
      <c r="I177" s="573"/>
      <c r="J177" s="573"/>
      <c r="K177" s="573"/>
      <c r="L177" s="573"/>
      <c r="M177" s="573"/>
      <c r="N177" s="573"/>
      <c r="O177" s="573"/>
    </row>
    <row r="178" spans="1:31" s="62" customFormat="1" x14ac:dyDescent="0.2">
      <c r="A178" s="637" t="s">
        <v>98</v>
      </c>
      <c r="B178" s="637">
        <v>2013</v>
      </c>
      <c r="C178" s="637"/>
      <c r="D178" s="637">
        <v>2014</v>
      </c>
      <c r="E178" s="637"/>
      <c r="F178" s="637">
        <v>2015</v>
      </c>
      <c r="G178" s="637"/>
      <c r="H178" s="637">
        <v>2016</v>
      </c>
      <c r="I178" s="637"/>
      <c r="J178" s="637">
        <v>2017</v>
      </c>
      <c r="K178" s="637"/>
      <c r="L178" s="637">
        <v>2018</v>
      </c>
      <c r="M178" s="637"/>
    </row>
    <row r="179" spans="1:31" s="62" customFormat="1" x14ac:dyDescent="0.3">
      <c r="A179" s="637"/>
      <c r="B179" s="262" t="s">
        <v>99</v>
      </c>
      <c r="C179" s="262" t="s">
        <v>85</v>
      </c>
      <c r="D179" s="262" t="s">
        <v>99</v>
      </c>
      <c r="E179" s="262" t="s">
        <v>85</v>
      </c>
      <c r="F179" s="262" t="s">
        <v>99</v>
      </c>
      <c r="G179" s="262" t="s">
        <v>85</v>
      </c>
      <c r="H179" s="262" t="s">
        <v>99</v>
      </c>
      <c r="I179" s="262" t="s">
        <v>85</v>
      </c>
      <c r="J179" s="262" t="s">
        <v>99</v>
      </c>
      <c r="K179" s="262" t="s">
        <v>85</v>
      </c>
      <c r="L179" s="262" t="s">
        <v>99</v>
      </c>
      <c r="M179" s="262" t="s">
        <v>85</v>
      </c>
    </row>
    <row r="180" spans="1:31" s="62" customFormat="1" x14ac:dyDescent="0.2">
      <c r="A180" s="136" t="s">
        <v>100</v>
      </c>
      <c r="B180" s="312">
        <f>AM!B148+TX!B148+VCH!B149+NZ!B137+CHI!B151</f>
        <v>4736</v>
      </c>
      <c r="C180" s="533">
        <f>IF(B180=0,"",B180*100/(B76+H76))</f>
        <v>70.813397129186598</v>
      </c>
      <c r="D180" s="312">
        <f>AM!D148+TX!D148+VCH!D149+NZ!D137+CHI!D151</f>
        <v>5066</v>
      </c>
      <c r="E180" s="533">
        <f>IF(D180=0,"",D180*100/(C76+I76))</f>
        <v>77.131546894031672</v>
      </c>
      <c r="F180" s="312">
        <v>7721</v>
      </c>
      <c r="G180" s="533">
        <f>IF(F180=0,"",F180*100/(D76+J76))</f>
        <v>92.733605572904153</v>
      </c>
      <c r="H180" s="312">
        <f>AM!H148+TX!H148+VCH!H149+NZ!H137+CHI!H151</f>
        <v>6295</v>
      </c>
      <c r="I180" s="533">
        <f>IF(H180=0,"",H180*100/(E76+K76))</f>
        <v>73.129646840148695</v>
      </c>
      <c r="J180" s="312">
        <f>AM!J148+TX!J148+VCH!J149+NZ!J137+CHI!J151</f>
        <v>6825</v>
      </c>
      <c r="K180" s="533">
        <f>IF(J180=0,"",J180*100/(F76+L76))</f>
        <v>76.43633105610931</v>
      </c>
      <c r="L180" s="312">
        <f>AM!L148+TX!L148+VCH!L149+NZ!L137+CHI!L151</f>
        <v>6973</v>
      </c>
      <c r="M180" s="534">
        <f>IF(L180=0,"",L180*100/(G76+M76))</f>
        <v>76.099530721379466</v>
      </c>
    </row>
    <row r="181" spans="1:31" s="62" customFormat="1" ht="33" x14ac:dyDescent="0.2">
      <c r="A181" s="140" t="s">
        <v>101</v>
      </c>
      <c r="B181" s="315">
        <f>AM!B149+TX!B149+VCH!B150+NZ!B138+CHI!B152</f>
        <v>48</v>
      </c>
      <c r="C181" s="529">
        <f>IFERROR(B181*100/B183,"")</f>
        <v>8.0402010050251249</v>
      </c>
      <c r="D181" s="315">
        <f>AM!D149+TX!D149+VCH!D150+NZ!D138+CHI!D152</f>
        <v>91</v>
      </c>
      <c r="E181" s="529">
        <f>IFERROR(D181*100/D183,"")</f>
        <v>5.4720384846662657</v>
      </c>
      <c r="F181" s="315">
        <f>AM!F149+TX!F149+VCH!F150+NZ!F138+CHI!F152</f>
        <v>45</v>
      </c>
      <c r="G181" s="529">
        <f>IFERROR(F181*100/F183,"")</f>
        <v>2.6564344746162929</v>
      </c>
      <c r="H181" s="315">
        <f>AM!H149+TX!H149+VCH!H150+NZ!H138+CHI!H152</f>
        <v>37</v>
      </c>
      <c r="I181" s="529">
        <f>IFERROR(H181*100/H183,"")</f>
        <v>100</v>
      </c>
      <c r="J181" s="315">
        <f>AM!J149+TX!J149+VCH!J150+NZ!J138+CHI!J152</f>
        <v>37</v>
      </c>
      <c r="K181" s="529">
        <f>IFERROR(J181*100/J183,"")</f>
        <v>100</v>
      </c>
      <c r="L181" s="315">
        <f>AM!L149+TX!L149+VCH!L150+NZ!L138+CHI!L152</f>
        <v>46</v>
      </c>
      <c r="M181" s="530">
        <f>IFERROR(L181*100/L183,"")</f>
        <v>100</v>
      </c>
    </row>
    <row r="182" spans="1:31" s="62" customFormat="1" ht="33" x14ac:dyDescent="0.2">
      <c r="A182" s="140" t="s">
        <v>102</v>
      </c>
      <c r="B182" s="315">
        <f>AM!B150+TX!B150+VCH!B151+NZ!B139+CHI!B153</f>
        <v>549</v>
      </c>
      <c r="C182" s="529">
        <f>IFERROR(B182*100/B183,"")</f>
        <v>91.959798994974875</v>
      </c>
      <c r="D182" s="315">
        <f>AM!D150+TX!D150+VCH!D151+NZ!D139+CHI!D153</f>
        <v>1572</v>
      </c>
      <c r="E182" s="529">
        <f>IFERROR(D182*100/D183,"")</f>
        <v>94.527961515333729</v>
      </c>
      <c r="F182" s="315">
        <f>AM!F150+TX!F150+VCH!F151+NZ!F139+CHI!F153</f>
        <v>1649</v>
      </c>
      <c r="G182" s="529">
        <f>IFERROR(F182*100/F183,"")</f>
        <v>97.34356552538371</v>
      </c>
      <c r="H182" s="315">
        <f>AM!H150+TX!H150+VCH!H151+NZ!H139+CHI!H153</f>
        <v>0</v>
      </c>
      <c r="I182" s="529">
        <f>IFERROR(H182*100/H183,"")</f>
        <v>0</v>
      </c>
      <c r="J182" s="315">
        <f>AM!J150+TX!J150+VCH!J151+NZ!J139+CHI!J153</f>
        <v>0</v>
      </c>
      <c r="K182" s="529">
        <f>IFERROR(J182*100/J183,"")</f>
        <v>0</v>
      </c>
      <c r="L182" s="315">
        <f>AM!L150+TX!L150+VCH!L151+NZ!L139+CHI!L153</f>
        <v>0</v>
      </c>
      <c r="M182" s="530">
        <f>IFERROR(L182*100/L183,"")</f>
        <v>0</v>
      </c>
    </row>
    <row r="183" spans="1:31" s="62" customFormat="1" ht="33" x14ac:dyDescent="0.2">
      <c r="A183" s="131" t="s">
        <v>103</v>
      </c>
      <c r="B183" s="144">
        <f>SUM(B181:B182)</f>
        <v>597</v>
      </c>
      <c r="C183" s="324">
        <f>IFERROR(B183*100/($N$100+$B$106+$H$106),"")</f>
        <v>497.5</v>
      </c>
      <c r="D183" s="144">
        <f>SUM(D181:D182)</f>
        <v>1663</v>
      </c>
      <c r="E183" s="324">
        <f>IFERROR(D183*100/($O$100+$C$106+$I$106),"")</f>
        <v>1397.4789915966387</v>
      </c>
      <c r="F183" s="144">
        <f>SUM(F181:F182)</f>
        <v>1694</v>
      </c>
      <c r="G183" s="324">
        <f>IFERROR(F183*100/($P$100+$D$106+$J$106),"")</f>
        <v>1447.8632478632478</v>
      </c>
      <c r="H183" s="144">
        <f>SUM(H181:H182)</f>
        <v>37</v>
      </c>
      <c r="I183" s="324">
        <f>IFERROR(H183*100/($Q$100+$E$106+$K$106),"")</f>
        <v>28.030303030303031</v>
      </c>
      <c r="J183" s="144">
        <f>SUM(J181:J182)</f>
        <v>37</v>
      </c>
      <c r="K183" s="324">
        <f>IFERROR(J183*100/($R$100+$F$106+$L$106),"")</f>
        <v>25.694444444444443</v>
      </c>
      <c r="L183" s="144">
        <f>SUM(L181:L182)</f>
        <v>46</v>
      </c>
      <c r="M183" s="535">
        <f>IFERROR(L183*100/($S$100+$G$106+$M$106),"")</f>
        <v>47.916666666666664</v>
      </c>
    </row>
    <row r="184" spans="1:31" s="62" customFormat="1" x14ac:dyDescent="0.2">
      <c r="A184" s="630" t="s">
        <v>104</v>
      </c>
      <c r="B184" s="631"/>
      <c r="C184" s="631"/>
      <c r="D184" s="631"/>
      <c r="E184" s="631"/>
      <c r="F184" s="631"/>
      <c r="G184" s="631"/>
      <c r="H184" s="631"/>
      <c r="I184" s="631"/>
      <c r="J184" s="631"/>
      <c r="K184" s="631"/>
      <c r="L184" s="631"/>
      <c r="M184" s="631"/>
      <c r="N184" s="631"/>
      <c r="O184" s="631"/>
      <c r="P184" s="631"/>
      <c r="Q184" s="631"/>
      <c r="R184" s="631"/>
      <c r="S184" s="631"/>
      <c r="T184" s="631"/>
      <c r="U184" s="631"/>
      <c r="V184" s="631"/>
      <c r="W184" s="631"/>
      <c r="X184" s="631"/>
      <c r="Y184" s="631"/>
      <c r="Z184" s="631"/>
      <c r="AA184" s="631"/>
      <c r="AB184" s="631"/>
      <c r="AC184" s="631"/>
      <c r="AD184" s="631"/>
      <c r="AE184" s="631"/>
    </row>
    <row r="185" spans="1:31" s="62" customFormat="1" x14ac:dyDescent="0.2">
      <c r="A185" s="631" t="s">
        <v>105</v>
      </c>
      <c r="B185" s="631"/>
      <c r="C185" s="631"/>
      <c r="D185" s="631"/>
      <c r="E185" s="631"/>
      <c r="F185" s="631"/>
      <c r="G185" s="631"/>
      <c r="H185" s="631"/>
      <c r="I185" s="631"/>
      <c r="J185" s="631"/>
      <c r="K185" s="631"/>
      <c r="L185" s="631"/>
      <c r="M185" s="631"/>
      <c r="N185" s="631"/>
      <c r="O185" s="631"/>
      <c r="P185" s="631"/>
      <c r="Q185" s="631"/>
      <c r="R185" s="631"/>
      <c r="S185" s="631"/>
      <c r="T185" s="631"/>
      <c r="U185" s="631"/>
      <c r="V185" s="631"/>
      <c r="W185" s="631"/>
      <c r="X185" s="631"/>
      <c r="Y185" s="631"/>
      <c r="Z185" s="631"/>
      <c r="AA185" s="631"/>
      <c r="AB185" s="631"/>
      <c r="AC185" s="631"/>
      <c r="AD185" s="631"/>
      <c r="AE185" s="631"/>
    </row>
    <row r="186" spans="1:31" x14ac:dyDescent="0.3">
      <c r="A186" s="61" t="s">
        <v>50</v>
      </c>
    </row>
    <row r="187" spans="1:31" x14ac:dyDescent="0.3">
      <c r="A187" s="61"/>
    </row>
    <row r="188" spans="1:31" x14ac:dyDescent="0.3">
      <c r="A188" s="147" t="s">
        <v>106</v>
      </c>
      <c r="B188" s="148"/>
      <c r="C188" s="148"/>
      <c r="D188" s="148"/>
      <c r="E188" s="148"/>
      <c r="F188" s="148"/>
      <c r="G188" s="148"/>
      <c r="H188" s="148"/>
      <c r="I188" s="148"/>
      <c r="J188" s="148"/>
      <c r="K188" s="148"/>
      <c r="L188" s="148"/>
      <c r="M188" s="148"/>
    </row>
    <row r="189" spans="1:31" x14ac:dyDescent="0.3">
      <c r="A189" s="632" t="s">
        <v>83</v>
      </c>
      <c r="B189" s="633">
        <v>2013</v>
      </c>
      <c r="C189" s="634"/>
      <c r="D189" s="633">
        <v>2014</v>
      </c>
      <c r="E189" s="634"/>
      <c r="F189" s="635">
        <v>2015</v>
      </c>
      <c r="G189" s="636"/>
      <c r="H189" s="635">
        <v>2016</v>
      </c>
      <c r="I189" s="636"/>
      <c r="J189" s="633">
        <v>2017</v>
      </c>
      <c r="K189" s="634"/>
      <c r="L189" s="633">
        <v>2018</v>
      </c>
      <c r="M189" s="634"/>
    </row>
    <row r="190" spans="1:31" x14ac:dyDescent="0.3">
      <c r="A190" s="632"/>
      <c r="B190" s="149"/>
      <c r="C190" s="149"/>
      <c r="D190" s="379" t="s">
        <v>99</v>
      </c>
      <c r="E190" s="149" t="s">
        <v>85</v>
      </c>
      <c r="F190" s="379" t="s">
        <v>99</v>
      </c>
      <c r="G190" s="149" t="s">
        <v>85</v>
      </c>
      <c r="H190" s="379" t="s">
        <v>99</v>
      </c>
      <c r="I190" s="149" t="s">
        <v>85</v>
      </c>
      <c r="J190" s="379" t="s">
        <v>99</v>
      </c>
      <c r="K190" s="149" t="s">
        <v>85</v>
      </c>
      <c r="L190" s="379" t="s">
        <v>99</v>
      </c>
      <c r="M190" s="149" t="s">
        <v>85</v>
      </c>
    </row>
    <row r="191" spans="1:31" x14ac:dyDescent="0.3">
      <c r="A191" s="150" t="s">
        <v>107</v>
      </c>
      <c r="B191" s="447">
        <f>AM!B159+TX!B159+VCH!B160+NZ!B148+CHI!B162</f>
        <v>4573</v>
      </c>
      <c r="C191" s="536">
        <f>IF(B191=0,"",B191*100/N106)</f>
        <v>48.768262770608935</v>
      </c>
      <c r="D191" s="447">
        <f>AM!D159+TX!D159+VCH!D160+NZ!D148+CHI!D162</f>
        <v>2722</v>
      </c>
      <c r="E191" s="536">
        <f>IF(D191=0,"",D191*100/O106)</f>
        <v>28.807281193777118</v>
      </c>
      <c r="F191" s="447">
        <f>AM!F159+TX!F159+VCH!F160+NZ!F148+CHI!F162</f>
        <v>2935</v>
      </c>
      <c r="G191" s="536">
        <f>IF(F191=0,"",F191*100/P106)</f>
        <v>26.121395514417941</v>
      </c>
      <c r="H191" s="447">
        <f>AM!H159+TX!H159+VCH!H160+NZ!H148+CHI!H162</f>
        <v>3195</v>
      </c>
      <c r="I191" s="536">
        <f>IF(H191=0,"",H191*100/Q106)</f>
        <v>27.005324993660722</v>
      </c>
      <c r="J191" s="447">
        <f>AM!J159+TX!J159+VCH!J160+NZ!J148+CHI!J162</f>
        <v>3497</v>
      </c>
      <c r="K191" s="536">
        <f>IF(J191=0,"",J191*100/R106)</f>
        <v>29.122251832111925</v>
      </c>
      <c r="L191" s="447">
        <f>AM!L159+TX!L159+VCH!L160+NZ!L148+CHI!L162</f>
        <v>3717</v>
      </c>
      <c r="M191" s="537">
        <f>IF(L191=0,"",L191*100/S106)</f>
        <v>29.889031843036346</v>
      </c>
    </row>
    <row r="192" spans="1:31" x14ac:dyDescent="0.3">
      <c r="A192" s="129" t="s">
        <v>108</v>
      </c>
      <c r="B192" s="315">
        <f>AM!B160+TX!B160+VCH!B161+NZ!B149+CHI!B163</f>
        <v>2023</v>
      </c>
      <c r="C192" s="353">
        <f>IF(B192=0,"",B192*100/(B100+H100))</f>
        <v>21.853732310683807</v>
      </c>
      <c r="D192" s="315">
        <f>AM!D160+TX!D160+VCH!D161+NZ!D149+CHI!D163</f>
        <v>2824</v>
      </c>
      <c r="E192" s="353">
        <f>IF(D192=0,"",D192*100/(C100+I100))</f>
        <v>30.267952840300108</v>
      </c>
      <c r="F192" s="315">
        <f>AM!F160+TX!F160+VCH!F161+NZ!F149+CHI!F163</f>
        <v>2680</v>
      </c>
      <c r="G192" s="353">
        <f>IF(F192=0,"",F192*100/(D100+J100))</f>
        <v>24.102886950265312</v>
      </c>
      <c r="H192" s="315">
        <f>AM!H160+TX!H160+VCH!H161+NZ!H149+CHI!H163</f>
        <v>2625</v>
      </c>
      <c r="I192" s="353">
        <f>IF(H192=0,"",H192*100/(E100+K100))</f>
        <v>22.437815197880159</v>
      </c>
      <c r="J192" s="315">
        <f>AM!J160+TX!J160+VCH!J161+NZ!J149+CHI!J163</f>
        <v>2750</v>
      </c>
      <c r="K192" s="353">
        <f>IF(J192=0,"",J192*100/(F100+L100))</f>
        <v>23.179366149696563</v>
      </c>
      <c r="L192" s="315">
        <f>AM!L160+TX!L160+VCH!L161+NZ!L149+CHI!L163</f>
        <v>2890</v>
      </c>
      <c r="M192" s="538">
        <f>IF(L192=0,"",L192*100/(G100+M100))</f>
        <v>23.419773095623988</v>
      </c>
    </row>
    <row r="193" spans="1:19" x14ac:dyDescent="0.3">
      <c r="A193" s="129" t="s">
        <v>109</v>
      </c>
      <c r="B193" s="315">
        <f>AM!B161+TX!B161+VCH!B162+NZ!B150+CHI!B164</f>
        <v>40</v>
      </c>
      <c r="C193" s="353">
        <f>IF(B193=0,"",B193*100/(N100+B106+H106))</f>
        <v>33.333333333333336</v>
      </c>
      <c r="D193" s="315">
        <f>AM!D161+TX!D161+VCH!D162+NZ!D150+CHI!D164</f>
        <v>38</v>
      </c>
      <c r="E193" s="353">
        <f>IF(D193=0,"",D193*100/(O100+C106+I106))</f>
        <v>31.932773109243698</v>
      </c>
      <c r="F193" s="315">
        <f>AM!F161+TX!F161+VCH!F162+NZ!F150+CHI!F164</f>
        <v>68</v>
      </c>
      <c r="G193" s="353">
        <f>IF(F193=0,"",F193*100/(P100+D106+J106))</f>
        <v>58.119658119658119</v>
      </c>
      <c r="H193" s="315">
        <f>AM!H161+TX!H161+VCH!H162+NZ!H150+CHI!H164</f>
        <v>80</v>
      </c>
      <c r="I193" s="353">
        <f>IF(H193=0,"",H193*100/(Q100+E106+K106))</f>
        <v>60.606060606060609</v>
      </c>
      <c r="J193" s="315">
        <f>AM!J161+TX!J161+VCH!J162+NZ!J150+CHI!J164</f>
        <v>99</v>
      </c>
      <c r="K193" s="353">
        <f>IF(J193=0,"",J193*100/(R100+F106+L106))</f>
        <v>68.75</v>
      </c>
      <c r="L193" s="315">
        <f>AM!L161+TX!L161+VCH!L162+NZ!L150+CHI!L164</f>
        <v>116</v>
      </c>
      <c r="M193" s="538">
        <f>IF(L193=0,"",L193*100/(S100+G106+M106))</f>
        <v>120.83333333333333</v>
      </c>
    </row>
    <row r="194" spans="1:19" ht="33" x14ac:dyDescent="0.3">
      <c r="A194" s="155" t="s">
        <v>110</v>
      </c>
      <c r="B194" s="315">
        <f>AM!B162+TX!B162+VCH!B163+NZ!B151+CHI!B165</f>
        <v>903</v>
      </c>
      <c r="C194" s="353">
        <f>IF(B194=0,"",B194*100/N106)</f>
        <v>9.6299456116028583</v>
      </c>
      <c r="D194" s="315">
        <f>AM!D162+TX!D162+VCH!D163+NZ!D151+CHI!D165</f>
        <v>1273</v>
      </c>
      <c r="E194" s="353">
        <f>IF(D194=0,"",D194*100/O106)</f>
        <v>13.472325113768653</v>
      </c>
      <c r="F194" s="315">
        <f>AM!F162+TX!F162+VCH!F163+NZ!F151+CHI!F165</f>
        <v>937</v>
      </c>
      <c r="G194" s="353">
        <f>IF(F194=0,"",F194*100/P106)</f>
        <v>8.3392666429334277</v>
      </c>
      <c r="H194" s="315">
        <f>AM!H162+TX!H162+VCH!H163+NZ!H151+CHI!H165</f>
        <v>1092</v>
      </c>
      <c r="I194" s="353">
        <f>IF(H194=0,"",H194*100/Q106)</f>
        <v>9.2299890119178425</v>
      </c>
      <c r="J194" s="315">
        <f>AM!J162+TX!J162+VCH!J163+NZ!J151+CHI!J165</f>
        <v>1162</v>
      </c>
      <c r="K194" s="353">
        <f>IF(J194=0,"",J194*100/R106)</f>
        <v>9.6768820786142573</v>
      </c>
      <c r="L194" s="315">
        <f>AM!L162+TX!L162+VCH!L163+NZ!L151+CHI!L165</f>
        <v>1197</v>
      </c>
      <c r="M194" s="538">
        <f>IF(L194=0,"",L194*100/S106)</f>
        <v>9.6252814409778065</v>
      </c>
    </row>
    <row r="195" spans="1:19" x14ac:dyDescent="0.3">
      <c r="A195" s="129" t="s">
        <v>111</v>
      </c>
      <c r="B195" s="316">
        <f>SUM(B191:B194)</f>
        <v>7539</v>
      </c>
      <c r="C195" s="353">
        <f>IF(B195=0,"",B195*100/N106)</f>
        <v>80.398848245707583</v>
      </c>
      <c r="D195" s="316">
        <f>SUM(D191:D194)</f>
        <v>6857</v>
      </c>
      <c r="E195" s="353">
        <f>IF(D195=0,"",D195*100/O106)</f>
        <v>72.568525769922744</v>
      </c>
      <c r="F195" s="316">
        <f>SUM(F191:F194)</f>
        <v>6620</v>
      </c>
      <c r="G195" s="353">
        <f>IF(F195=0,"",F195*100/P106)</f>
        <v>58.917764328942681</v>
      </c>
      <c r="H195" s="316">
        <f>SUM(H191:H194)</f>
        <v>6992</v>
      </c>
      <c r="I195" s="353">
        <f>IF(H195=0,"",H195*100/Q106)</f>
        <v>59.098977263122308</v>
      </c>
      <c r="J195" s="316">
        <f>SUM(J191:J194)</f>
        <v>7508</v>
      </c>
      <c r="K195" s="353">
        <f>IF(J195=0,"",J195*100/R106)</f>
        <v>62.52498334443704</v>
      </c>
      <c r="L195" s="316">
        <f>SUM(L191:L194)</f>
        <v>7920</v>
      </c>
      <c r="M195" s="538">
        <f>IF(L195=0,"",L195*100/S106)</f>
        <v>63.686072692183984</v>
      </c>
    </row>
    <row r="196" spans="1:19" x14ac:dyDescent="0.3">
      <c r="A196" s="129" t="s">
        <v>112</v>
      </c>
      <c r="B196" s="315">
        <f>AM!B164+TX!B164+VCH!B165+NZ!B153+CHI!B167</f>
        <v>8863</v>
      </c>
      <c r="C196" s="353">
        <f>IF(B196=0,"",B196*100/(B100+H100))</f>
        <v>95.743761477800589</v>
      </c>
      <c r="D196" s="315">
        <f>AM!D164+TX!D164+VCH!D165+NZ!D153+CHI!D167</f>
        <v>9199</v>
      </c>
      <c r="E196" s="353">
        <f>IF(D196=0,"",D196*100/(C100+I100))</f>
        <v>98.59592711682744</v>
      </c>
      <c r="F196" s="315">
        <f>AM!F164+TX!F164+VCH!F165+NZ!F153+CHI!F167</f>
        <v>9984</v>
      </c>
      <c r="G196" s="353">
        <f>IF(F196=0,"",F196*100/(D100+J100))</f>
        <v>89.79224750427197</v>
      </c>
      <c r="H196" s="315">
        <f>AM!H164+TX!H164+VCH!H165+NZ!H153+CHI!H167</f>
        <v>10372</v>
      </c>
      <c r="I196" s="353">
        <f>IF(H196=0,"",H196*100/(E100+K100))</f>
        <v>88.657150183776395</v>
      </c>
      <c r="J196" s="315">
        <f>AM!J164+TX!J164+VCH!J165+NZ!J153+CHI!J167</f>
        <v>10842</v>
      </c>
      <c r="K196" s="353">
        <f>IF(J196=0,"",J196*100/(F100+L100))</f>
        <v>91.385704652730951</v>
      </c>
      <c r="L196" s="315">
        <f>AM!L164+TX!L164+VCH!L165+NZ!L153+CHI!L167</f>
        <v>11207</v>
      </c>
      <c r="M196" s="538">
        <f>IF(L196=0,"",L196*100/(G100+M100))</f>
        <v>90.818476499189629</v>
      </c>
    </row>
    <row r="197" spans="1:19" x14ac:dyDescent="0.3">
      <c r="A197" s="140" t="s">
        <v>113</v>
      </c>
      <c r="B197" s="315">
        <f>AM!B165+TX!B165+VCH!B166+NZ!B154+CHI!B168</f>
        <v>31</v>
      </c>
      <c r="C197" s="353">
        <f>IFERROR(B197*100/N106,"")</f>
        <v>0.33059613949024208</v>
      </c>
      <c r="D197" s="315">
        <f>AM!D165+TX!D165+VCH!D166+NZ!D154+CHI!D168</f>
        <v>24</v>
      </c>
      <c r="E197" s="353">
        <f>IFERROR(D197*100/O106,"")</f>
        <v>0.25399513175997462</v>
      </c>
      <c r="F197" s="315">
        <f>AM!F165+TX!F165+VCH!F166+NZ!F154+CHI!F168</f>
        <v>26</v>
      </c>
      <c r="G197" s="353">
        <f>IFERROR(F197*100/P106,"")</f>
        <v>0.23139907440370239</v>
      </c>
      <c r="H197" s="315">
        <f>AM!H165+TX!H165+VCH!H166+NZ!H154+CHI!H168</f>
        <v>13</v>
      </c>
      <c r="I197" s="353">
        <f>IFERROR(H197*100/Q106,"")</f>
        <v>0.10988082157045051</v>
      </c>
      <c r="J197" s="315">
        <f>AM!J165+TX!J165+VCH!J166+NZ!J154+CHI!J168</f>
        <v>16</v>
      </c>
      <c r="K197" s="353">
        <f>IFERROR(J197*100/R106,"")</f>
        <v>0.13324450366422386</v>
      </c>
      <c r="L197" s="315">
        <f>AM!L165+TX!L165+VCH!L166+NZ!L154+CHI!L168</f>
        <v>17</v>
      </c>
      <c r="M197" s="538">
        <f>IFERROR(L197*100/S106,"")</f>
        <v>0.13669990350595046</v>
      </c>
    </row>
    <row r="198" spans="1:19" ht="33" x14ac:dyDescent="0.3">
      <c r="A198" s="140" t="s">
        <v>114</v>
      </c>
      <c r="B198" s="315">
        <f>AM!B166+TX!B166+VCH!B167+NZ!B155+CHI!B169</f>
        <v>9</v>
      </c>
      <c r="C198" s="353">
        <f>IFERROR(B198*100/B197,"")</f>
        <v>29.032258064516128</v>
      </c>
      <c r="D198" s="315">
        <f>AM!D166+TX!D166+VCH!D167+NZ!D155+CHI!D169</f>
        <v>10</v>
      </c>
      <c r="E198" s="353">
        <f>IFERROR(D198*100/D197,"")</f>
        <v>41.666666666666664</v>
      </c>
      <c r="F198" s="315">
        <f>AM!F166+TX!F166+VCH!F167+NZ!F155+CHI!F169</f>
        <v>8</v>
      </c>
      <c r="G198" s="353">
        <f>IFERROR(F198*100/F197,"")</f>
        <v>30.76923076923077</v>
      </c>
      <c r="H198" s="315">
        <f>AM!H166+TX!H166+VCH!H167+NZ!H155+CHI!H169</f>
        <v>8</v>
      </c>
      <c r="I198" s="353">
        <f>IFERROR(H198*100/H197,"")</f>
        <v>61.53846153846154</v>
      </c>
      <c r="J198" s="315">
        <f>AM!J166+TX!J166+VCH!J167+NZ!J155+CHI!J169</f>
        <v>10</v>
      </c>
      <c r="K198" s="353">
        <f>IFERROR(J198*100/J197,"")</f>
        <v>62.5</v>
      </c>
      <c r="L198" s="315">
        <f>AM!L166+TX!L166+VCH!L167+NZ!L155+CHI!L169</f>
        <v>10</v>
      </c>
      <c r="M198" s="538">
        <f>IFERROR(L198*100/L197,"")</f>
        <v>58.823529411764703</v>
      </c>
    </row>
    <row r="199" spans="1:19" x14ac:dyDescent="0.3">
      <c r="A199" s="140" t="s">
        <v>115</v>
      </c>
      <c r="B199" s="315">
        <f>AM!B167+TX!B167+VCH!B168+NZ!B156+CHI!B170</f>
        <v>13</v>
      </c>
      <c r="C199" s="353">
        <f>IFERROR(B199*100/N106,"")</f>
        <v>0.13863709075397249</v>
      </c>
      <c r="D199" s="315">
        <f>AM!D167+TX!D167+VCH!D168+NZ!D156+CHI!D170</f>
        <v>22</v>
      </c>
      <c r="E199" s="353">
        <f>IFERROR(D199*100/O106,"")</f>
        <v>0.23282887077997672</v>
      </c>
      <c r="F199" s="315">
        <f>AM!F167+TX!F167+VCH!F168+NZ!F156+CHI!F170</f>
        <v>6</v>
      </c>
      <c r="G199" s="353">
        <f>IFERROR(F199*100/P106,"")</f>
        <v>5.3399786400854396E-2</v>
      </c>
      <c r="H199" s="315">
        <f>AM!H167+TX!H167+VCH!H168+NZ!H156+CHI!H170</f>
        <v>4</v>
      </c>
      <c r="I199" s="353">
        <f>IFERROR(H199*100/Q106,"")</f>
        <v>3.3809483560138617E-2</v>
      </c>
      <c r="J199" s="315">
        <f>AM!J167+TX!J167+VCH!J168+NZ!J156+CHI!J170</f>
        <v>5</v>
      </c>
      <c r="K199" s="353">
        <f>IFERROR(J199*100/R106,"")</f>
        <v>4.1638907395069952E-2</v>
      </c>
      <c r="L199" s="315">
        <f>AM!L167+TX!L167+VCH!L168+NZ!L156+CHI!L170</f>
        <v>6</v>
      </c>
      <c r="M199" s="538">
        <f>IFERROR(L199*100/S106,"")</f>
        <v>4.8247024766806049E-2</v>
      </c>
    </row>
    <row r="200" spans="1:19" ht="33" x14ac:dyDescent="0.3">
      <c r="A200" s="140" t="s">
        <v>116</v>
      </c>
      <c r="B200" s="315">
        <f>AM!B168+TX!B168+VCH!B169+NZ!B157+CHI!B171</f>
        <v>13</v>
      </c>
      <c r="C200" s="353">
        <f>IFERROR(B200*100/B199,"")</f>
        <v>100</v>
      </c>
      <c r="D200" s="315">
        <f>AM!D168+TX!D168+VCH!D169+NZ!D157+CHI!D171</f>
        <v>19</v>
      </c>
      <c r="E200" s="353">
        <f>IFERROR(D200*100/D199,"")</f>
        <v>86.36363636363636</v>
      </c>
      <c r="F200" s="315">
        <f>AM!F168+TX!F168+VCH!F169+NZ!F157+CHI!F171</f>
        <v>6</v>
      </c>
      <c r="G200" s="353">
        <f>IFERROR(F200*100/F199,"")</f>
        <v>100</v>
      </c>
      <c r="H200" s="315">
        <f>AM!H168+TX!H168+VCH!H169+NZ!H157+CHI!H171</f>
        <v>4</v>
      </c>
      <c r="I200" s="353">
        <f>IFERROR(H200*100/H199,"")</f>
        <v>100</v>
      </c>
      <c r="J200" s="315">
        <f>AM!J168+TX!J168+VCH!J169+NZ!J157+CHI!J171</f>
        <v>5</v>
      </c>
      <c r="K200" s="353">
        <f>IFERROR(J200*100/J199,"")</f>
        <v>100</v>
      </c>
      <c r="L200" s="315">
        <f>AM!L168+TX!L168+VCH!L169+NZ!L157+CHI!L171</f>
        <v>6</v>
      </c>
      <c r="M200" s="538">
        <f>IFERROR(L200*100/L199,"")</f>
        <v>100</v>
      </c>
    </row>
    <row r="201" spans="1:19" x14ac:dyDescent="0.3">
      <c r="A201" s="94" t="s">
        <v>117</v>
      </c>
      <c r="B201" s="315">
        <f>AM!B169+TX!B169+VCH!B170+NZ!B158+CHI!B172</f>
        <v>2880</v>
      </c>
      <c r="C201" s="353">
        <f>IFERROR(B201*100/(N106),"")</f>
        <v>30.713447797803134</v>
      </c>
      <c r="D201" s="315">
        <f>AM!D169+TX!D169+VCH!D170+NZ!D158+CHI!D172</f>
        <v>3020</v>
      </c>
      <c r="E201" s="353">
        <f>IFERROR(D201*100/(O106),"")</f>
        <v>31.961054079796803</v>
      </c>
      <c r="F201" s="315">
        <f>AM!F169+TX!F169+VCH!F170+NZ!F158+CHI!F172</f>
        <v>3214</v>
      </c>
      <c r="G201" s="353">
        <f>IFERROR(F201*100/(P106),"")</f>
        <v>28.60448558205767</v>
      </c>
      <c r="H201" s="315">
        <f>AM!H169+TX!H169+VCH!H170+NZ!H158+CHI!H172</f>
        <v>3379</v>
      </c>
      <c r="I201" s="353">
        <f>IFERROR(H201*100/(Q106),"")</f>
        <v>28.560561237427098</v>
      </c>
      <c r="J201" s="315">
        <f>AM!J169+TX!J169+VCH!J170+NZ!J158+CHI!J172</f>
        <v>3539</v>
      </c>
      <c r="K201" s="353">
        <f>IFERROR(J201*100/(R106),"")</f>
        <v>29.472018654230514</v>
      </c>
      <c r="L201" s="315">
        <f>AM!L169+TX!L169+VCH!L170+NZ!L158+CHI!L172</f>
        <v>3699</v>
      </c>
      <c r="M201" s="538">
        <f>IFERROR(L201*100/(S106),"")</f>
        <v>29.744290768735929</v>
      </c>
    </row>
    <row r="202" spans="1:19" ht="33" x14ac:dyDescent="0.3">
      <c r="A202" s="140" t="s">
        <v>118</v>
      </c>
      <c r="B202" s="315">
        <f>AM!B170+TX!B170+VCH!B171+NZ!B159+CHI!B173</f>
        <v>1895</v>
      </c>
      <c r="C202" s="353">
        <f>IFERROR(B202*100/B201,"")</f>
        <v>65.798611111111114</v>
      </c>
      <c r="D202" s="315">
        <f>AM!D170+TX!D170+VCH!D171+NZ!D159+CHI!D173</f>
        <v>1453</v>
      </c>
      <c r="E202" s="353">
        <f>IFERROR(D202*100/D201,"")</f>
        <v>48.11258278145695</v>
      </c>
      <c r="F202" s="315">
        <f>AM!F170+TX!F170+VCH!F171+NZ!F159+CHI!F173</f>
        <v>1551</v>
      </c>
      <c r="G202" s="353">
        <f>IFERROR(F202*100/F201,"")</f>
        <v>48.257622899813313</v>
      </c>
      <c r="H202" s="315">
        <f>AM!H170+TX!H170+VCH!H171+NZ!H159+CHI!H173</f>
        <v>1681</v>
      </c>
      <c r="I202" s="353">
        <f>IFERROR(H202*100/H201,"")</f>
        <v>49.748446285883396</v>
      </c>
      <c r="J202" s="315">
        <f>AM!J170+TX!J170+VCH!J171+NZ!J159+CHI!J173</f>
        <v>1791</v>
      </c>
      <c r="K202" s="353">
        <f>IFERROR(J202*100/J201,"")</f>
        <v>50.607516247527549</v>
      </c>
      <c r="L202" s="315">
        <f>AM!L170+TX!L170+VCH!L171+NZ!L159+CHI!L173</f>
        <v>1901</v>
      </c>
      <c r="M202" s="538">
        <f>IFERROR(L202*100/L201,"")</f>
        <v>51.392268180589348</v>
      </c>
    </row>
    <row r="203" spans="1:19" ht="33" x14ac:dyDescent="0.3">
      <c r="A203" s="140" t="s">
        <v>119</v>
      </c>
      <c r="B203" s="315">
        <f>AM!B171+TX!B171+VCH!B172+NZ!B160+CHI!B174</f>
        <v>20</v>
      </c>
      <c r="C203" s="353">
        <f>IFERROR(B203*100/(B99+H99),"")</f>
        <v>60.606060606060609</v>
      </c>
      <c r="D203" s="315">
        <f>AM!D171+TX!D171+VCH!D172+NZ!D160+CHI!D174</f>
        <v>20</v>
      </c>
      <c r="E203" s="353">
        <f>IFERROR(D203*100/(B99+I99),"")</f>
        <v>58.823529411764703</v>
      </c>
      <c r="F203" s="315">
        <f>AM!F171+TX!F171+VCH!F172+NZ!F160+CHI!F174</f>
        <v>20</v>
      </c>
      <c r="G203" s="353">
        <f>IFERROR(F203*100/(D99+J99),"")</f>
        <v>57.142857142857146</v>
      </c>
      <c r="H203" s="315">
        <f>AM!H171+TX!H171+VCH!H172+NZ!H160+CHI!H174</f>
        <v>20</v>
      </c>
      <c r="I203" s="353">
        <f>IFERROR(H203*100/(E99+K99),"")</f>
        <v>57.142857142857146</v>
      </c>
      <c r="J203" s="315">
        <f>AM!J171+TX!J171+VCH!J172+NZ!J160+CHI!J174</f>
        <v>20</v>
      </c>
      <c r="K203" s="353">
        <f>IFERROR(J203*100/(F99+L99),"")</f>
        <v>57.142857142857146</v>
      </c>
      <c r="L203" s="315">
        <f>AM!L171+TX!L171+VCH!L172+NZ!L160+CHI!L174</f>
        <v>20</v>
      </c>
      <c r="M203" s="538">
        <f>IFERROR(L203*100/(G99+M99),"")</f>
        <v>57.142857142857146</v>
      </c>
    </row>
    <row r="204" spans="1:19" ht="33" x14ac:dyDescent="0.3">
      <c r="A204" s="140" t="s">
        <v>120</v>
      </c>
      <c r="B204" s="315">
        <f>AM!B172+TX!B172+VCH!B173+NZ!B161+CHI!B175</f>
        <v>48</v>
      </c>
      <c r="C204" s="353">
        <f>IFERROR(B204*100/(B99+H99),"")</f>
        <v>145.45454545454547</v>
      </c>
      <c r="D204" s="315">
        <f>AM!D172+TX!D172+VCH!D173+NZ!D161+CHI!D175</f>
        <v>34</v>
      </c>
      <c r="E204" s="353">
        <f>IFERROR(D204*100/(C99+I99),"")</f>
        <v>100</v>
      </c>
      <c r="F204" s="315">
        <f>AM!F172+TX!F172+VCH!F173+NZ!F161+CHI!F175</f>
        <v>34</v>
      </c>
      <c r="G204" s="353">
        <f>IFERROR(F204*100/(D99+J99),"")</f>
        <v>97.142857142857139</v>
      </c>
      <c r="H204" s="315">
        <f>AM!H172+TX!H172+VCH!H173+NZ!H161+CHI!H175</f>
        <v>34</v>
      </c>
      <c r="I204" s="353">
        <f>IFERROR(H204*100/(E99+K99),"")</f>
        <v>97.142857142857139</v>
      </c>
      <c r="J204" s="315">
        <f>AM!J172+TX!J172+VCH!J173+NZ!J161+CHI!J175</f>
        <v>34</v>
      </c>
      <c r="K204" s="353">
        <f>IFERROR(J204*100/(F99+L99),"")</f>
        <v>97.142857142857139</v>
      </c>
      <c r="L204" s="315">
        <f>AM!L172+TX!L172+VCH!L173+NZ!L161+CHI!L175</f>
        <v>35</v>
      </c>
      <c r="M204" s="538">
        <f>IFERROR(L204*100/(G99+M99),"")</f>
        <v>100</v>
      </c>
    </row>
    <row r="205" spans="1:19" x14ac:dyDescent="0.3">
      <c r="A205" s="140" t="s">
        <v>121</v>
      </c>
      <c r="B205" s="315">
        <f>AM!B173+TX!B173+VCH!B174+NZ!B162+CHI!B176</f>
        <v>26</v>
      </c>
      <c r="C205" s="353">
        <f>IFERROR(B205*100/N105,"")</f>
        <v>60.465116279069768</v>
      </c>
      <c r="D205" s="315">
        <f>AM!D173+TX!D173+VCH!D174+NZ!D162+CHI!D176</f>
        <v>27</v>
      </c>
      <c r="E205" s="353">
        <f>IFERROR(D205*100/O105,"")</f>
        <v>61.363636363636367</v>
      </c>
      <c r="F205" s="315">
        <f>AM!F173+TX!F173+VCH!F174+NZ!F162+CHI!F176</f>
        <v>27</v>
      </c>
      <c r="G205" s="353">
        <f>IFERROR(F205*100/P105,"")</f>
        <v>60</v>
      </c>
      <c r="H205" s="315">
        <f>AM!H173+TX!H173+VCH!H174+NZ!H162+CHI!H176</f>
        <v>27</v>
      </c>
      <c r="I205" s="353">
        <f>IFERROR(H205*100/Q105,"")</f>
        <v>60</v>
      </c>
      <c r="J205" s="315">
        <f>AM!J173+TX!J173+VCH!J174+NZ!J162+CHI!J176</f>
        <v>27</v>
      </c>
      <c r="K205" s="353">
        <f>IFERROR(J205*100/R105,"")</f>
        <v>60</v>
      </c>
      <c r="L205" s="315">
        <f>AM!L173+TX!L173+VCH!L174+NZ!L162+CHI!L176</f>
        <v>27</v>
      </c>
      <c r="M205" s="538">
        <f>IFERROR(L205*100/S105,"")</f>
        <v>60</v>
      </c>
    </row>
    <row r="206" spans="1:19" x14ac:dyDescent="0.3">
      <c r="A206" s="129" t="s">
        <v>122</v>
      </c>
      <c r="B206" s="315">
        <f>AM!B174+TX!B174+VCH!B175+NZ!B163+CHI!B177</f>
        <v>5</v>
      </c>
      <c r="C206" s="346">
        <f>IFERROR(B206*100/(B75+H75),"")</f>
        <v>22.727272727272727</v>
      </c>
      <c r="D206" s="315">
        <f>AM!D174+TX!D174+VCH!D175+NZ!D163+CHI!D177</f>
        <v>6</v>
      </c>
      <c r="E206" s="346">
        <f>IFERROR(D206*100/(C75+I75),"")</f>
        <v>25</v>
      </c>
      <c r="F206" s="315">
        <f>AM!F174+TX!F174+VCH!F175+NZ!F163+CHI!F177</f>
        <v>6</v>
      </c>
      <c r="G206" s="346">
        <f>IFERROR(F206*100/(D75+J75),"")</f>
        <v>24</v>
      </c>
      <c r="H206" s="315">
        <f>AM!H174+TX!H174+VCH!H175+NZ!H163+CHI!H177</f>
        <v>3</v>
      </c>
      <c r="I206" s="346">
        <f>IFERROR(H206*100/(E75+K75),"")</f>
        <v>12</v>
      </c>
      <c r="J206" s="315">
        <f>AM!J174+TX!J174+VCH!J175+NZ!J163+CHI!J177</f>
        <v>3</v>
      </c>
      <c r="K206" s="346">
        <f>IFERROR(J206*100/(F75+L75),"")</f>
        <v>11.538461538461538</v>
      </c>
      <c r="L206" s="315">
        <f>AM!L174+TX!L174+VCH!L175+NZ!L163+CHI!L177</f>
        <v>3</v>
      </c>
      <c r="M206" s="347">
        <f>IFERROR(L206*100/(G75+M75),"")</f>
        <v>11.538461538461538</v>
      </c>
      <c r="N206" s="159"/>
      <c r="O206" s="159"/>
      <c r="P206" s="159"/>
      <c r="Q206" s="159"/>
      <c r="R206" s="159"/>
      <c r="S206" s="159"/>
    </row>
    <row r="207" spans="1:19" ht="33" x14ac:dyDescent="0.3">
      <c r="A207" s="93" t="s">
        <v>123</v>
      </c>
      <c r="B207" s="315">
        <f>AM!B175+TX!B175+VCH!B176+NZ!B164+CHI!B178</f>
        <v>10</v>
      </c>
      <c r="C207" s="346">
        <f>IFERROR(B207*100/(B99+H99),"")</f>
        <v>30.303030303030305</v>
      </c>
      <c r="D207" s="315">
        <f>AM!D175+TX!D175+VCH!D176+NZ!D164+CHI!D178</f>
        <v>9</v>
      </c>
      <c r="E207" s="346">
        <f>IFERROR(D207*100/(C99+I99),"")</f>
        <v>26.470588235294116</v>
      </c>
      <c r="F207" s="315">
        <f>AM!F175+TX!F175+VCH!F176+NZ!F164+CHI!F178</f>
        <v>8</v>
      </c>
      <c r="G207" s="346">
        <f>IFERROR(F207*100/(D99+J99),"")</f>
        <v>22.857142857142858</v>
      </c>
      <c r="H207" s="315">
        <f>AM!H175+TX!H175+VCH!H176+NZ!H164+CHI!H178</f>
        <v>8</v>
      </c>
      <c r="I207" s="346">
        <f>IFERROR(H207*100/(E99+K99),"")</f>
        <v>22.857142857142858</v>
      </c>
      <c r="J207" s="315">
        <f>AM!J175+TX!J175+VCH!J176+NZ!J164+CHI!J178</f>
        <v>8</v>
      </c>
      <c r="K207" s="346">
        <f>IFERROR(J207*100/(F99+L99),"")</f>
        <v>22.857142857142858</v>
      </c>
      <c r="L207" s="315">
        <f>AM!L175+TX!L175+VCH!L176+NZ!L164+CHI!L178</f>
        <v>8</v>
      </c>
      <c r="M207" s="347">
        <f>IFERROR(L207*100/(G99+M99),"")</f>
        <v>22.857142857142858</v>
      </c>
      <c r="N207" s="159"/>
      <c r="O207" s="159"/>
      <c r="P207" s="159"/>
      <c r="Q207" s="159"/>
      <c r="R207" s="159"/>
      <c r="S207" s="159"/>
    </row>
    <row r="208" spans="1:19" x14ac:dyDescent="0.3">
      <c r="A208" s="439" t="s">
        <v>124</v>
      </c>
      <c r="B208" s="539">
        <f>AM!B176+TX!B176+VCH!B177+NZ!B165+CHI!B179</f>
        <v>1199</v>
      </c>
      <c r="C208" s="447"/>
      <c r="D208" s="539">
        <f>AM!D176+TX!D176+VCH!D177+NZ!D165+CHI!D179</f>
        <v>1269</v>
      </c>
      <c r="E208" s="447"/>
      <c r="F208" s="539">
        <f>AM!F176+TX!F176+VCH!F177+NZ!F165+CHI!F179</f>
        <v>1265</v>
      </c>
      <c r="G208" s="447"/>
      <c r="H208" s="539">
        <f>AM!H176+TX!H176+VCH!H177+NZ!H165+CHI!H179</f>
        <v>1280</v>
      </c>
      <c r="I208" s="447"/>
      <c r="J208" s="539">
        <f>AM!J176+TX!J176+VCH!J177+NZ!J165+CHI!J179</f>
        <v>1290</v>
      </c>
      <c r="K208" s="447"/>
      <c r="L208" s="483">
        <f>AM!L176+TX!L176+VCH!L177+NZ!L165+CHI!L179</f>
        <v>1300</v>
      </c>
      <c r="M208" s="483"/>
    </row>
    <row r="209" spans="1:28" s="165" customFormat="1" x14ac:dyDescent="0.3">
      <c r="A209" s="162" t="s">
        <v>125</v>
      </c>
      <c r="B209" s="162"/>
      <c r="C209" s="162"/>
      <c r="D209" s="162"/>
      <c r="E209" s="162"/>
      <c r="F209" s="162"/>
      <c r="G209" s="162"/>
      <c r="H209" s="162"/>
      <c r="I209" s="162"/>
      <c r="J209" s="162"/>
      <c r="K209" s="162"/>
      <c r="L209" s="162"/>
      <c r="M209" s="162"/>
      <c r="N209" s="254"/>
      <c r="O209" s="254"/>
      <c r="P209" s="254"/>
      <c r="Q209" s="254"/>
      <c r="R209" s="254"/>
      <c r="S209" s="254"/>
      <c r="T209" s="254"/>
      <c r="U209" s="254"/>
      <c r="V209" s="163"/>
      <c r="W209" s="163"/>
      <c r="X209" s="163"/>
      <c r="Y209" s="163"/>
      <c r="Z209" s="163"/>
      <c r="AA209" s="164"/>
    </row>
    <row r="210" spans="1:28" s="166" customFormat="1" ht="16.5" customHeight="1" x14ac:dyDescent="0.3">
      <c r="A210" s="159" t="s">
        <v>126</v>
      </c>
      <c r="B210" s="159"/>
      <c r="C210" s="159"/>
      <c r="D210" s="159"/>
      <c r="E210" s="159"/>
      <c r="F210" s="159"/>
      <c r="G210" s="159"/>
      <c r="H210" s="159"/>
      <c r="I210" s="159"/>
      <c r="J210" s="159"/>
      <c r="K210" s="159"/>
      <c r="L210" s="159"/>
      <c r="M210" s="159"/>
      <c r="N210" s="159"/>
      <c r="O210" s="159"/>
      <c r="P210" s="254"/>
      <c r="Q210" s="254"/>
      <c r="R210" s="254"/>
      <c r="S210" s="254"/>
      <c r="T210" s="254"/>
      <c r="U210" s="254"/>
      <c r="V210" s="254"/>
      <c r="W210" s="254"/>
      <c r="X210" s="163"/>
      <c r="Y210" s="163"/>
      <c r="Z210" s="163"/>
      <c r="AA210" s="163"/>
      <c r="AB210" s="163"/>
    </row>
    <row r="211" spans="1:28" s="166" customFormat="1" x14ac:dyDescent="0.2">
      <c r="A211" s="167" t="s">
        <v>50</v>
      </c>
      <c r="B211" s="168"/>
      <c r="C211" s="169"/>
      <c r="D211" s="169"/>
      <c r="E211" s="169"/>
      <c r="F211" s="169"/>
      <c r="G211" s="169"/>
      <c r="H211" s="169"/>
      <c r="I211" s="169"/>
      <c r="J211" s="169"/>
      <c r="K211" s="169"/>
      <c r="L211" s="169"/>
      <c r="M211" s="169"/>
      <c r="N211" s="169"/>
      <c r="O211" s="169"/>
      <c r="P211" s="169"/>
      <c r="Q211" s="169"/>
      <c r="R211" s="169"/>
    </row>
    <row r="212" spans="1:28" x14ac:dyDescent="0.3">
      <c r="A212" s="112"/>
      <c r="B212" s="170"/>
      <c r="C212" s="37"/>
      <c r="D212" s="37"/>
      <c r="E212" s="37"/>
      <c r="F212" s="37"/>
      <c r="G212" s="37"/>
      <c r="H212" s="37"/>
      <c r="I212" s="37"/>
      <c r="J212" s="37"/>
      <c r="K212" s="37"/>
      <c r="L212" s="37"/>
      <c r="M212" s="37"/>
      <c r="N212" s="37"/>
      <c r="O212" s="37"/>
      <c r="P212" s="37"/>
      <c r="Q212" s="37"/>
      <c r="R212" s="37"/>
    </row>
    <row r="213" spans="1:28" s="62" customFormat="1" x14ac:dyDescent="0.3">
      <c r="A213" s="171" t="s">
        <v>127</v>
      </c>
      <c r="B213" s="171"/>
      <c r="C213" s="171"/>
      <c r="D213" s="171"/>
      <c r="E213" s="171"/>
      <c r="F213" s="171"/>
      <c r="G213" s="171"/>
      <c r="H213" s="171"/>
      <c r="I213" s="171"/>
      <c r="J213" s="171"/>
      <c r="K213" s="171"/>
      <c r="L213" s="171"/>
      <c r="M213" s="171"/>
      <c r="U213" s="254"/>
    </row>
    <row r="214" spans="1:28" s="62" customFormat="1" x14ac:dyDescent="0.3">
      <c r="A214" s="629" t="s">
        <v>98</v>
      </c>
      <c r="B214" s="621">
        <v>2013</v>
      </c>
      <c r="C214" s="623"/>
      <c r="D214" s="621">
        <v>2014</v>
      </c>
      <c r="E214" s="623"/>
      <c r="F214" s="629">
        <v>2015</v>
      </c>
      <c r="G214" s="629"/>
      <c r="H214" s="621">
        <v>2016</v>
      </c>
      <c r="I214" s="623"/>
      <c r="J214" s="621">
        <v>2017</v>
      </c>
      <c r="K214" s="623"/>
      <c r="L214" s="621">
        <v>2018</v>
      </c>
      <c r="M214" s="623"/>
      <c r="U214" s="254"/>
    </row>
    <row r="215" spans="1:28" s="62" customFormat="1" x14ac:dyDescent="0.3">
      <c r="A215" s="626"/>
      <c r="B215" s="259" t="s">
        <v>128</v>
      </c>
      <c r="C215" s="259" t="s">
        <v>85</v>
      </c>
      <c r="D215" s="259" t="s">
        <v>128</v>
      </c>
      <c r="E215" s="259" t="s">
        <v>85</v>
      </c>
      <c r="F215" s="259" t="s">
        <v>128</v>
      </c>
      <c r="G215" s="259" t="s">
        <v>85</v>
      </c>
      <c r="H215" s="259" t="s">
        <v>128</v>
      </c>
      <c r="I215" s="259" t="s">
        <v>85</v>
      </c>
      <c r="J215" s="259" t="s">
        <v>128</v>
      </c>
      <c r="K215" s="259" t="s">
        <v>85</v>
      </c>
      <c r="L215" s="259" t="s">
        <v>128</v>
      </c>
      <c r="M215" s="259" t="s">
        <v>85</v>
      </c>
      <c r="U215" s="254"/>
    </row>
    <row r="216" spans="1:28" s="62" customFormat="1" x14ac:dyDescent="0.3">
      <c r="A216" s="172" t="s">
        <v>129</v>
      </c>
      <c r="B216" s="444">
        <f>AM!B184+TX!B184+VCH!B185+NZ!B173+CHI!B187</f>
        <v>11</v>
      </c>
      <c r="C216" s="336">
        <f>IF(B216=0,"",B216*100/H75)</f>
        <v>50</v>
      </c>
      <c r="D216" s="444">
        <f>AM!D184+TX!D184+VCH!D185+NZ!D173+CHI!D187</f>
        <v>12</v>
      </c>
      <c r="E216" s="336">
        <f>IF(D216=0,"",D216*100/I75)</f>
        <v>50</v>
      </c>
      <c r="F216" s="444">
        <f>AM!F184+TX!F184+VCH!F185+NZ!F173+CHI!F187</f>
        <v>15</v>
      </c>
      <c r="G216" s="336">
        <f>IF(F216=0,"",F216*100/J75)</f>
        <v>60</v>
      </c>
      <c r="H216" s="444">
        <f>AM!H184+TX!H184+VCH!H185+NZ!H173+CHI!H187</f>
        <v>15</v>
      </c>
      <c r="I216" s="336">
        <f>IF(H216=0,"",H216*100/K75)</f>
        <v>60</v>
      </c>
      <c r="J216" s="444">
        <f>AM!J184+TX!J184+VCH!J185+NZ!J173+CHI!J187</f>
        <v>16</v>
      </c>
      <c r="K216" s="336">
        <f>IF(J216=0,"",J216*100/L75)</f>
        <v>61.53846153846154</v>
      </c>
      <c r="L216" s="445">
        <f>AM!L184+TX!L184+VCH!L185+NZ!L173+CHI!L187</f>
        <v>16</v>
      </c>
      <c r="M216" s="338">
        <f>IF(L216=0,"",L216*100/M75)</f>
        <v>61.53846153846154</v>
      </c>
      <c r="N216" s="177"/>
      <c r="O216" s="177"/>
      <c r="P216" s="177"/>
      <c r="Q216" s="177"/>
      <c r="R216" s="177"/>
      <c r="S216" s="177"/>
      <c r="U216" s="254"/>
    </row>
    <row r="217" spans="1:28" s="62" customFormat="1" x14ac:dyDescent="0.3">
      <c r="A217" s="93" t="s">
        <v>130</v>
      </c>
      <c r="B217" s="445">
        <f>AM!B185+TX!B185+VCH!B186+NZ!B174+CHI!B188</f>
        <v>334</v>
      </c>
      <c r="C217" s="320">
        <f>AM!C185+TX!C185+VCH!C186+NZ!C174+CHI!C188</f>
        <v>0</v>
      </c>
      <c r="D217" s="445">
        <f>AM!D185+TX!D185+VCH!D186+NZ!D174+CHI!D188</f>
        <v>273</v>
      </c>
      <c r="E217" s="320">
        <f>AM!E185+TX!E185+VCH!E186+NZ!E174+CHI!E188</f>
        <v>0</v>
      </c>
      <c r="F217" s="445">
        <f>AM!F185+TX!F185+VCH!F186+NZ!F174+CHI!F188</f>
        <v>543</v>
      </c>
      <c r="G217" s="320">
        <f>AM!G185+TX!G185+VCH!G186+NZ!G174+CHI!G188</f>
        <v>0</v>
      </c>
      <c r="H217" s="445">
        <f>AM!H185+TX!H185+VCH!H186+NZ!H174+CHI!H188</f>
        <v>655</v>
      </c>
      <c r="I217" s="320">
        <f>AM!I185+TX!I185+VCH!I186+NZ!I174+CHI!I188</f>
        <v>0</v>
      </c>
      <c r="J217" s="445">
        <f>AM!J185+TX!J185+VCH!J186+NZ!J174+CHI!J188</f>
        <v>712</v>
      </c>
      <c r="K217" s="320">
        <f>AM!K185+TX!K185+VCH!K186+NZ!K174+CHI!K188</f>
        <v>0</v>
      </c>
      <c r="L217" s="445">
        <f>AM!L185+TX!L185+VCH!L186+NZ!L174+CHI!L188</f>
        <v>753</v>
      </c>
      <c r="M217" s="322">
        <f>AM!M185+TX!M185+VCH!M186+NZ!M174+CHI!M188</f>
        <v>0</v>
      </c>
      <c r="N217" s="177"/>
      <c r="O217" s="177"/>
      <c r="P217" s="177"/>
      <c r="Q217" s="177"/>
      <c r="R217" s="177"/>
      <c r="S217" s="177"/>
      <c r="U217" s="254"/>
    </row>
    <row r="218" spans="1:28" s="62" customFormat="1" x14ac:dyDescent="0.3">
      <c r="A218" s="93" t="s">
        <v>131</v>
      </c>
      <c r="B218" s="445">
        <f>AM!B186+TX!B186+VCH!B187+NZ!B175+CHI!B189</f>
        <v>156</v>
      </c>
      <c r="C218" s="320">
        <f>IF(B218=0,"",B218*100/B217)</f>
        <v>46.706586826347305</v>
      </c>
      <c r="D218" s="445">
        <f>AM!D186+TX!D186+VCH!D187+NZ!D175+CHI!D189</f>
        <v>140</v>
      </c>
      <c r="E218" s="320">
        <f>IF(D218=0,"",D218*100/D217)</f>
        <v>51.282051282051285</v>
      </c>
      <c r="F218" s="445">
        <f>AM!F186+TX!F186+VCH!F187+NZ!F175+CHI!F189</f>
        <v>325</v>
      </c>
      <c r="G218" s="320">
        <f>IF(F218=0,"",F218*100/F217)</f>
        <v>59.852670349907918</v>
      </c>
      <c r="H218" s="445">
        <f>AM!H186+TX!H186+VCH!H187+NZ!H175+CHI!H189</f>
        <v>388</v>
      </c>
      <c r="I218" s="320">
        <f>IF(H218=0,"",H218*100/H217)</f>
        <v>59.236641221374043</v>
      </c>
      <c r="J218" s="445">
        <f>AM!J186+TX!J186+VCH!J187+NZ!J175+CHI!J189</f>
        <v>424</v>
      </c>
      <c r="K218" s="320">
        <f>IF(J218=0,"",J218*100/J217)</f>
        <v>59.550561797752806</v>
      </c>
      <c r="L218" s="445">
        <f>AM!L186+TX!L186+VCH!L187+NZ!L175+CHI!L189</f>
        <v>445</v>
      </c>
      <c r="M218" s="322">
        <f>IF(L218=0,"",L218*100/L217)</f>
        <v>59.096945551128819</v>
      </c>
      <c r="N218" s="177"/>
      <c r="O218" s="177"/>
      <c r="P218" s="177"/>
      <c r="Q218" s="177"/>
      <c r="R218" s="177"/>
      <c r="S218" s="177"/>
      <c r="U218" s="254"/>
    </row>
    <row r="219" spans="1:28" s="62" customFormat="1" ht="33" x14ac:dyDescent="0.3">
      <c r="A219" s="131" t="s">
        <v>132</v>
      </c>
      <c r="B219" s="445">
        <f>AM!B187+TX!B187+VCH!B188+NZ!B176+CHI!B190</f>
        <v>129</v>
      </c>
      <c r="C219" s="320">
        <f>+IFERROR(B219*100/B218,"")</f>
        <v>82.692307692307693</v>
      </c>
      <c r="D219" s="445">
        <f>AM!D187+TX!D187+VCH!D188+NZ!D176+CHI!D190</f>
        <v>136</v>
      </c>
      <c r="E219" s="320">
        <f>+IFERROR(D219*100/D218,"")</f>
        <v>97.142857142857139</v>
      </c>
      <c r="F219" s="445">
        <f>AM!F187+TX!F187+VCH!F188+NZ!F176+CHI!F190</f>
        <v>253</v>
      </c>
      <c r="G219" s="320">
        <f>+IFERROR(F219*100/F218,"")</f>
        <v>77.84615384615384</v>
      </c>
      <c r="H219" s="445">
        <f>AM!H187+TX!H187+VCH!H188+NZ!H176+CHI!H190</f>
        <v>290</v>
      </c>
      <c r="I219" s="320">
        <f>+IFERROR(H219*100/H218,"")</f>
        <v>74.742268041237111</v>
      </c>
      <c r="J219" s="445">
        <f>AM!J187+TX!J187+VCH!J188+NZ!J176+CHI!J190</f>
        <v>328</v>
      </c>
      <c r="K219" s="320">
        <f>+IFERROR(J219*100/J218,"")</f>
        <v>77.35849056603773</v>
      </c>
      <c r="L219" s="445">
        <f>AM!L187+TX!L187+VCH!L188+NZ!L176+CHI!L190</f>
        <v>364</v>
      </c>
      <c r="M219" s="322">
        <f>+IFERROR(L219*100/L218,"")</f>
        <v>81.797752808988761</v>
      </c>
      <c r="N219" s="177"/>
      <c r="O219" s="177"/>
      <c r="P219" s="177"/>
      <c r="Q219" s="177"/>
      <c r="R219" s="177"/>
      <c r="S219" s="177"/>
      <c r="U219" s="254"/>
    </row>
    <row r="220" spans="1:28" s="62" customFormat="1" ht="33" x14ac:dyDescent="0.3">
      <c r="A220" s="131" t="s">
        <v>133</v>
      </c>
      <c r="B220" s="445">
        <f>AM!B188+TX!B188+VCH!B189+NZ!B177+CHI!B191</f>
        <v>3</v>
      </c>
      <c r="C220" s="320">
        <f>+IFERROR(B220*100/B218,"")</f>
        <v>1.9230769230769231</v>
      </c>
      <c r="D220" s="445">
        <f>AM!D188+TX!D188+VCH!D189+NZ!D177+CHI!D191</f>
        <v>10</v>
      </c>
      <c r="E220" s="320">
        <f>+IFERROR(D220*100/D218,"")</f>
        <v>7.1428571428571432</v>
      </c>
      <c r="F220" s="445">
        <f>AM!F188+TX!F188+VCH!F189+NZ!F177+CHI!F191</f>
        <v>29.735998974753301</v>
      </c>
      <c r="G220" s="320">
        <f>+IFERROR(F220*100/F218,"")</f>
        <v>9.1495381460779388</v>
      </c>
      <c r="H220" s="445">
        <f>AM!H188+TX!H188+VCH!H189+NZ!H177+CHI!H191</f>
        <v>57</v>
      </c>
      <c r="I220" s="320">
        <f>+IFERROR(H220*100/H218,"")</f>
        <v>14.690721649484535</v>
      </c>
      <c r="J220" s="445">
        <f>AM!J188+TX!J188+VCH!J189+NZ!J177+CHI!J191</f>
        <v>71.015521537913841</v>
      </c>
      <c r="K220" s="320">
        <f>+IFERROR(J220*100/J218,"")</f>
        <v>16.748943758941941</v>
      </c>
      <c r="L220" s="445">
        <f>AM!L188+TX!L188+VCH!L189+NZ!L177+CHI!L191</f>
        <v>69.218510580449191</v>
      </c>
      <c r="M220" s="322">
        <f>+IFERROR(L220*100/L218,"")</f>
        <v>15.554721478752628</v>
      </c>
      <c r="N220" s="177"/>
      <c r="O220" s="177"/>
      <c r="P220" s="177"/>
      <c r="Q220" s="177"/>
      <c r="R220" s="177"/>
      <c r="S220" s="177"/>
      <c r="U220" s="254"/>
    </row>
    <row r="221" spans="1:28" s="62" customFormat="1" x14ac:dyDescent="0.3">
      <c r="A221" s="93" t="s">
        <v>134</v>
      </c>
      <c r="B221" s="445">
        <f>AM!B189+TX!B189+VCH!B190+NZ!B178+CHI!B192</f>
        <v>0</v>
      </c>
      <c r="C221" s="320" t="str">
        <f>IF(B221=0,"",B221*100/B75)</f>
        <v/>
      </c>
      <c r="D221" s="445">
        <f>AM!D189+TX!D189+VCH!D190+NZ!D178+CHI!D192</f>
        <v>0</v>
      </c>
      <c r="E221" s="320" t="str">
        <f>IF(D221=0,"",D221*100/C75)</f>
        <v/>
      </c>
      <c r="F221" s="445">
        <f>AM!F189+TX!F189+VCH!F190+NZ!F178+CHI!F192</f>
        <v>0</v>
      </c>
      <c r="G221" s="320" t="str">
        <f>IF(F221=0,"",F221*100/D75)</f>
        <v/>
      </c>
      <c r="H221" s="445">
        <f>AM!H189+TX!H189+VCH!H190+NZ!H178+CHI!H192</f>
        <v>0</v>
      </c>
      <c r="I221" s="320" t="str">
        <f>IF(H221=0,"",H221*100/E75)</f>
        <v/>
      </c>
      <c r="J221" s="445">
        <f>AM!J189+TX!J189+VCH!J190+NZ!J178+CHI!J192</f>
        <v>0</v>
      </c>
      <c r="K221" s="320" t="str">
        <f>IF(J221=0,"",J221*100/F75)</f>
        <v/>
      </c>
      <c r="L221" s="445">
        <f>AM!L189+TX!L189+VCH!L190+NZ!L178+CHI!L192</f>
        <v>0</v>
      </c>
      <c r="M221" s="322" t="str">
        <f>IF(L221=0,"",L221*100/G75)</f>
        <v/>
      </c>
      <c r="N221" s="177"/>
      <c r="O221" s="177"/>
      <c r="P221" s="177"/>
      <c r="Q221" s="177"/>
      <c r="R221" s="177"/>
      <c r="S221" s="177"/>
      <c r="U221" s="254"/>
    </row>
    <row r="222" spans="1:28" s="62" customFormat="1" x14ac:dyDescent="0.3">
      <c r="A222" s="93" t="s">
        <v>135</v>
      </c>
      <c r="B222" s="445">
        <f>AM!B190+TX!B190+VCH!B191+NZ!B179+CHI!B193</f>
        <v>0</v>
      </c>
      <c r="C222" s="320">
        <f>AM!C190+TX!C190+VCH!C191+NZ!C179+CHI!C193</f>
        <v>0</v>
      </c>
      <c r="D222" s="445">
        <f>AM!D190+TX!D190+VCH!D191+NZ!D179+CHI!D193</f>
        <v>0</v>
      </c>
      <c r="E222" s="320">
        <f>AM!E190+TX!E190+VCH!E191+NZ!E179+CHI!E193</f>
        <v>0</v>
      </c>
      <c r="F222" s="445">
        <f>AM!F190+TX!F190+VCH!F191+NZ!F179+CHI!F193</f>
        <v>0</v>
      </c>
      <c r="G222" s="320">
        <f>AM!G190+TX!G190+VCH!G191+NZ!G179+CHI!G193</f>
        <v>0</v>
      </c>
      <c r="H222" s="445">
        <f>AM!H190+TX!H190+VCH!H191+NZ!H179+CHI!H193</f>
        <v>0</v>
      </c>
      <c r="I222" s="320">
        <f>AM!I190+TX!I190+VCH!I191+NZ!I179+CHI!I193</f>
        <v>0</v>
      </c>
      <c r="J222" s="445">
        <f>AM!J190+TX!J190+VCH!J191+NZ!J179+CHI!J193</f>
        <v>0</v>
      </c>
      <c r="K222" s="320">
        <f>AM!K190+TX!K190+VCH!K191+NZ!K179+CHI!K193</f>
        <v>0</v>
      </c>
      <c r="L222" s="445">
        <f>AM!L190+TX!L190+VCH!L191+NZ!L179+CHI!L193</f>
        <v>0</v>
      </c>
      <c r="M222" s="322">
        <f>AM!M190+TX!M190+VCH!M191+NZ!M179+CHI!M193</f>
        <v>0</v>
      </c>
      <c r="N222" s="177"/>
      <c r="O222" s="177"/>
      <c r="P222" s="177"/>
      <c r="Q222" s="177"/>
      <c r="R222" s="177"/>
      <c r="S222" s="177"/>
      <c r="U222" s="254"/>
    </row>
    <row r="223" spans="1:28" s="62" customFormat="1" x14ac:dyDescent="0.3">
      <c r="A223" s="93" t="s">
        <v>136</v>
      </c>
      <c r="B223" s="445">
        <f>AM!B191+TX!B191+VCH!B192+NZ!B180+CHI!B194</f>
        <v>0</v>
      </c>
      <c r="C223" s="320" t="str">
        <f>IF(B223=0,"",B223*100/B222)</f>
        <v/>
      </c>
      <c r="D223" s="445">
        <f>AM!D191+TX!D191+VCH!D192+NZ!D180+CHI!D194</f>
        <v>0</v>
      </c>
      <c r="E223" s="320" t="str">
        <f>IF(D223=0,"",D223*100/D222)</f>
        <v/>
      </c>
      <c r="F223" s="445">
        <f>AM!F191+TX!F191+VCH!F192+NZ!F180+CHI!F194</f>
        <v>0</v>
      </c>
      <c r="G223" s="320" t="str">
        <f>IF(F223=0,"",F223*100/F222)</f>
        <v/>
      </c>
      <c r="H223" s="445">
        <f>AM!H191+TX!H191+VCH!H192+NZ!H180+CHI!H194</f>
        <v>0</v>
      </c>
      <c r="I223" s="320" t="str">
        <f>IF(H223=0,"",H223*100/H222)</f>
        <v/>
      </c>
      <c r="J223" s="445">
        <f>AM!J191+TX!J191+VCH!J192+NZ!J180+CHI!J194</f>
        <v>0</v>
      </c>
      <c r="K223" s="320" t="str">
        <f>IF(J223=0,"",J223*100/J222)</f>
        <v/>
      </c>
      <c r="L223" s="445">
        <f>AM!L191+TX!L191+VCH!L192+NZ!L180+CHI!L194</f>
        <v>0</v>
      </c>
      <c r="M223" s="322" t="str">
        <f>IF(L223=0,"",L223*100/L222)</f>
        <v/>
      </c>
      <c r="N223" s="177"/>
      <c r="O223" s="177"/>
      <c r="P223" s="177"/>
      <c r="Q223" s="177"/>
      <c r="R223" s="177"/>
      <c r="S223" s="177"/>
      <c r="U223" s="254"/>
    </row>
    <row r="224" spans="1:28" s="62" customFormat="1" ht="33" x14ac:dyDescent="0.3">
      <c r="A224" s="131" t="s">
        <v>137</v>
      </c>
      <c r="B224" s="445">
        <f>AM!B192+TX!B192+VCH!B193+NZ!B181+CHI!B195</f>
        <v>0</v>
      </c>
      <c r="C224" s="320" t="str">
        <f>+IFERROR(B224*100/B223,"")</f>
        <v/>
      </c>
      <c r="D224" s="445">
        <f>AM!D192+TX!D192+VCH!D193+NZ!D181+CHI!D195</f>
        <v>0</v>
      </c>
      <c r="E224" s="320" t="str">
        <f>+IFERROR(D224*100/D223,"")</f>
        <v/>
      </c>
      <c r="F224" s="445">
        <f>AM!F192+TX!F192+VCH!F193+NZ!F181+CHI!F195</f>
        <v>0</v>
      </c>
      <c r="G224" s="320" t="str">
        <f>+IFERROR(F224*100/F223,"")</f>
        <v/>
      </c>
      <c r="H224" s="445">
        <f>AM!H192+TX!H192+VCH!H193+NZ!H181+CHI!H195</f>
        <v>0</v>
      </c>
      <c r="I224" s="320" t="str">
        <f>+IFERROR(H224*100/H223,"")</f>
        <v/>
      </c>
      <c r="J224" s="445">
        <f>AM!J192+TX!J192+VCH!J193+NZ!J181+CHI!J195</f>
        <v>0</v>
      </c>
      <c r="K224" s="320" t="str">
        <f>+IFERROR(J224*100/J223,"")</f>
        <v/>
      </c>
      <c r="L224" s="445">
        <f>AM!L192+TX!L192+VCH!L193+NZ!L181+CHI!L195</f>
        <v>0</v>
      </c>
      <c r="M224" s="322" t="str">
        <f>+IFERROR(L224*100/L223,"")</f>
        <v/>
      </c>
      <c r="N224" s="177"/>
      <c r="O224" s="177"/>
      <c r="P224" s="177"/>
      <c r="Q224" s="177"/>
      <c r="R224" s="177"/>
      <c r="S224" s="177"/>
      <c r="U224" s="254"/>
    </row>
    <row r="225" spans="1:31" s="62" customFormat="1" ht="33" x14ac:dyDescent="0.3">
      <c r="A225" s="131" t="s">
        <v>138</v>
      </c>
      <c r="B225" s="445">
        <f>AM!B193+TX!B193+VCH!B194+NZ!B182+CHI!B196</f>
        <v>0</v>
      </c>
      <c r="C225" s="320" t="str">
        <f>+IFERROR(B225*100/B223,"")</f>
        <v/>
      </c>
      <c r="D225" s="445">
        <f>AM!D193+TX!D193+VCH!D194+NZ!D182+CHI!D196</f>
        <v>0</v>
      </c>
      <c r="E225" s="320" t="str">
        <f>+IFERROR(D225*100/D223,"")</f>
        <v/>
      </c>
      <c r="F225" s="445">
        <f>AM!F193+TX!F193+VCH!F194+NZ!F182+CHI!F196</f>
        <v>0</v>
      </c>
      <c r="G225" s="320" t="str">
        <f>+IFERROR(F225*100/F223,"")</f>
        <v/>
      </c>
      <c r="H225" s="445">
        <v>0</v>
      </c>
      <c r="I225" s="320" t="str">
        <f>+IFERROR(H225*100/H223,"")</f>
        <v/>
      </c>
      <c r="J225" s="445">
        <v>0</v>
      </c>
      <c r="K225" s="320" t="str">
        <f>+IFERROR(J225*100/J223,"")</f>
        <v/>
      </c>
      <c r="L225" s="445">
        <v>0</v>
      </c>
      <c r="M225" s="322" t="str">
        <f>+IFERROR(L225*100/L223,"")</f>
        <v/>
      </c>
      <c r="N225" s="177"/>
      <c r="O225" s="177"/>
      <c r="P225" s="177"/>
      <c r="Q225" s="177"/>
      <c r="R225" s="177"/>
      <c r="S225" s="177"/>
      <c r="U225" s="254"/>
    </row>
    <row r="226" spans="1:31" s="62" customFormat="1" ht="33" x14ac:dyDescent="0.3">
      <c r="A226" s="131" t="s">
        <v>139</v>
      </c>
      <c r="B226" s="445">
        <f>AM!B194+TX!B194+VCH!B195+NZ!B183+CHI!B197</f>
        <v>0</v>
      </c>
      <c r="C226" s="320">
        <f>+IFERROR(B226*100/H75,"")</f>
        <v>0</v>
      </c>
      <c r="D226" s="445">
        <f>AM!D194+TX!D194+VCH!D195+NZ!D183+CHI!D197</f>
        <v>0</v>
      </c>
      <c r="E226" s="320">
        <f>+IFERROR(D226*100/I75,"")</f>
        <v>0</v>
      </c>
      <c r="F226" s="445">
        <f>AM!F194+TX!F194+VCH!F195+NZ!F183+CHI!F197</f>
        <v>0</v>
      </c>
      <c r="G226" s="320">
        <f>+IFERROR(F226*100/J75,"")</f>
        <v>0</v>
      </c>
      <c r="H226" s="445">
        <f>AM!H194+TX!H194+VCH!H195+NZ!H183+CHI!H197</f>
        <v>0</v>
      </c>
      <c r="I226" s="320">
        <f>+IFERROR(H226*100/K75,"")</f>
        <v>0</v>
      </c>
      <c r="J226" s="445">
        <f>AM!J194+TX!J194+VCH!J195+NZ!J183+CHI!J197</f>
        <v>0</v>
      </c>
      <c r="K226" s="320">
        <f>+IFERROR(J226*100/L75,"")</f>
        <v>0</v>
      </c>
      <c r="L226" s="445">
        <f>AM!L194+TX!L194+VCH!L195+NZ!L183+CHI!L197</f>
        <v>0</v>
      </c>
      <c r="M226" s="322">
        <f>+IFERROR(L226*100/M75,"")</f>
        <v>0</v>
      </c>
      <c r="N226" s="177"/>
      <c r="O226" s="177"/>
      <c r="P226" s="177"/>
      <c r="Q226" s="177"/>
      <c r="R226" s="177"/>
      <c r="S226" s="177"/>
      <c r="U226" s="254"/>
    </row>
    <row r="227" spans="1:31" s="62" customFormat="1" ht="33" x14ac:dyDescent="0.3">
      <c r="A227" s="131" t="s">
        <v>140</v>
      </c>
      <c r="B227" s="445">
        <f>AM!B195+TX!B195+VCH!B196+NZ!B184+CHI!B198</f>
        <v>0</v>
      </c>
      <c r="C227" s="320">
        <f>+IFERROR(B227*100/H75,"")</f>
        <v>0</v>
      </c>
      <c r="D227" s="445">
        <f>AM!D195+TX!D195+VCH!D196+NZ!D184+CHI!D198</f>
        <v>0</v>
      </c>
      <c r="E227" s="320">
        <f>+IFERROR(D227*100/I75,"")</f>
        <v>0</v>
      </c>
      <c r="F227" s="445">
        <f>AM!F195+TX!F195+VCH!F196+NZ!F184+CHI!F198</f>
        <v>0</v>
      </c>
      <c r="G227" s="320">
        <f>+IFERROR(F227*100/J75,"")</f>
        <v>0</v>
      </c>
      <c r="H227" s="445">
        <f>AM!H195+TX!H195+VCH!H196+NZ!H184+CHI!H198</f>
        <v>0</v>
      </c>
      <c r="I227" s="320">
        <f>+IFERROR(H227*100/K75,"")</f>
        <v>0</v>
      </c>
      <c r="J227" s="445">
        <f>AM!J195+TX!J195+VCH!J196+NZ!J184+CHI!J198</f>
        <v>0</v>
      </c>
      <c r="K227" s="320">
        <f>+IFERROR(J227*100/L75,"")</f>
        <v>0</v>
      </c>
      <c r="L227" s="445">
        <f>AM!L195+TX!L195+VCH!L196+NZ!L184+CHI!L198</f>
        <v>0</v>
      </c>
      <c r="M227" s="322">
        <f>+IFERROR(L227*100/M75,"")</f>
        <v>0</v>
      </c>
      <c r="N227" s="177"/>
      <c r="O227" s="177"/>
      <c r="P227" s="177"/>
      <c r="Q227" s="177"/>
      <c r="R227" s="177"/>
      <c r="S227" s="177"/>
      <c r="U227" s="254"/>
    </row>
    <row r="228" spans="1:31" s="62" customFormat="1" ht="33" x14ac:dyDescent="0.3">
      <c r="A228" s="131" t="s">
        <v>141</v>
      </c>
      <c r="B228" s="445">
        <f>AM!B196+TX!B196+VCH!B197+NZ!B185+CHI!B199</f>
        <v>7</v>
      </c>
      <c r="C228" s="320">
        <f>IFERROR(B228*100/(B75+H75),"")</f>
        <v>31.818181818181817</v>
      </c>
      <c r="D228" s="445">
        <f>AM!D196+TX!D196+VCH!D197+NZ!D185+CHI!D199</f>
        <v>7</v>
      </c>
      <c r="E228" s="320">
        <f>IFERROR(D228*100/(C75+I75),"")</f>
        <v>29.166666666666668</v>
      </c>
      <c r="F228" s="445">
        <f>AM!F196+TX!F196+VCH!F197+NZ!F185+CHI!F199</f>
        <v>7</v>
      </c>
      <c r="G228" s="320">
        <f>IFERROR(F228*100/(D75+J75),"")</f>
        <v>28</v>
      </c>
      <c r="H228" s="445">
        <f>AM!H196+TX!H196+VCH!H197+NZ!H185+CHI!H199</f>
        <v>7</v>
      </c>
      <c r="I228" s="320">
        <f>IFERROR(H228*100/(K75+E75),"")</f>
        <v>28</v>
      </c>
      <c r="J228" s="445">
        <f>AM!J196+TX!J196+VCH!J197+NZ!J185+CHI!J199</f>
        <v>7</v>
      </c>
      <c r="K228" s="320">
        <f>IFERROR(J228*100/(F75+L75),"")</f>
        <v>26.923076923076923</v>
      </c>
      <c r="L228" s="445">
        <f>AM!L196+TX!L196+VCH!L197+NZ!L185+CHI!L199</f>
        <v>7</v>
      </c>
      <c r="M228" s="322">
        <f>IFERROR(L228*100/(G75+M75),"")</f>
        <v>26.923076923076923</v>
      </c>
      <c r="N228" s="177"/>
      <c r="O228" s="177"/>
      <c r="P228" s="177"/>
      <c r="Q228" s="177"/>
      <c r="R228" s="177"/>
      <c r="S228" s="177"/>
      <c r="U228" s="254"/>
    </row>
    <row r="229" spans="1:31" s="62" customFormat="1" ht="33" x14ac:dyDescent="0.3">
      <c r="A229" s="131" t="s">
        <v>142</v>
      </c>
      <c r="B229" s="445">
        <f>AM!B197+TX!B197+VCH!B198+NZ!B186+CHI!B200</f>
        <v>0</v>
      </c>
      <c r="C229" s="320">
        <f>IFERROR(B229*100/(N75+B81+H81),"")</f>
        <v>0</v>
      </c>
      <c r="D229" s="445">
        <f>AM!D197+TX!D197+VCH!D198+NZ!D186+CHI!D200</f>
        <v>0</v>
      </c>
      <c r="E229" s="320">
        <f>IFERROR(D229*100/(O75+C81+I81),"")</f>
        <v>0</v>
      </c>
      <c r="F229" s="445">
        <f>AM!F197+TX!F197+VCH!F198+NZ!F186+CHI!F200</f>
        <v>0</v>
      </c>
      <c r="G229" s="320">
        <f>IFERROR(F229*100/(P75+D81+J81),"")</f>
        <v>0</v>
      </c>
      <c r="H229" s="445">
        <f>AM!H197+TX!H197+VCH!H198+NZ!H186+CHI!H200</f>
        <v>0</v>
      </c>
      <c r="I229" s="320">
        <f>IFERROR(H229*100/(Q75+E81+K81),"")</f>
        <v>0</v>
      </c>
      <c r="J229" s="445">
        <f>AM!J197+TX!J197+VCH!J198+NZ!J186+CHI!J200</f>
        <v>0</v>
      </c>
      <c r="K229" s="320">
        <f>IFERROR(J229*100/(R75+F81+L81),"")</f>
        <v>0</v>
      </c>
      <c r="L229" s="445">
        <f>AM!L197+TX!L197+VCH!L198+NZ!L186+CHI!L200</f>
        <v>0</v>
      </c>
      <c r="M229" s="322">
        <f>IFERROR(L229*100/(S75+G81+M81),"")</f>
        <v>0</v>
      </c>
      <c r="N229" s="177"/>
      <c r="O229" s="177"/>
      <c r="P229" s="177"/>
      <c r="Q229" s="177"/>
      <c r="R229" s="177"/>
      <c r="S229" s="177"/>
      <c r="U229" s="254"/>
    </row>
    <row r="230" spans="1:31" s="62" customFormat="1" x14ac:dyDescent="0.2">
      <c r="A230" s="131" t="s">
        <v>143</v>
      </c>
      <c r="B230" s="445">
        <f>AM!B198+TX!B198+VCH!B199+NZ!B187+CHI!B201</f>
        <v>0</v>
      </c>
      <c r="C230" s="320">
        <f>+IFERROR(B230*100/N81,"")</f>
        <v>0</v>
      </c>
      <c r="D230" s="445">
        <f>AM!D198+TX!D198+VCH!D199+NZ!D187+CHI!D201</f>
        <v>0</v>
      </c>
      <c r="E230" s="320">
        <f>+IFERROR(D230*100/O81,"")</f>
        <v>0</v>
      </c>
      <c r="F230" s="445">
        <f>AM!F198+TX!F198+VCH!F199+NZ!F187+CHI!F201</f>
        <v>0</v>
      </c>
      <c r="G230" s="320">
        <f>+IFERROR(F230*100/P81,"")</f>
        <v>0</v>
      </c>
      <c r="H230" s="445">
        <f>AM!H198+TX!H198+VCH!H199+NZ!H187+CHI!H201</f>
        <v>0</v>
      </c>
      <c r="I230" s="320">
        <f>+IFERROR(H230*100/Q81,"")</f>
        <v>0</v>
      </c>
      <c r="J230" s="445">
        <f>AM!J198+TX!J198+VCH!J199+NZ!J187+CHI!J201</f>
        <v>0</v>
      </c>
      <c r="K230" s="320">
        <f>+IFERROR(J230*100/R81,"")</f>
        <v>0</v>
      </c>
      <c r="L230" s="445">
        <f>AM!L198+TX!L198+VCH!L199+NZ!L187+CHI!L201</f>
        <v>0</v>
      </c>
      <c r="M230" s="322">
        <f>+IFERROR(L230*100/S81,"")</f>
        <v>0</v>
      </c>
      <c r="N230" s="177"/>
      <c r="O230" s="177"/>
      <c r="P230" s="177"/>
      <c r="Q230" s="177"/>
      <c r="R230" s="177"/>
      <c r="S230" s="177"/>
    </row>
    <row r="231" spans="1:31" s="62" customFormat="1" ht="33" x14ac:dyDescent="0.2">
      <c r="A231" s="131" t="s">
        <v>144</v>
      </c>
      <c r="B231" s="445">
        <f>AM!B199+TX!B199+VCH!B200+NZ!B188+CHI!B202</f>
        <v>0</v>
      </c>
      <c r="C231" s="320">
        <f>+IFERROR(B231*100/($B$75+$H$75),"")</f>
        <v>0</v>
      </c>
      <c r="D231" s="445">
        <f>AM!D199+TX!D199+VCH!D200+NZ!D188+CHI!D202</f>
        <v>0</v>
      </c>
      <c r="E231" s="320">
        <f>+IFERROR(D231*100/($C$75+$I$75),"")</f>
        <v>0</v>
      </c>
      <c r="F231" s="445">
        <f>AM!F199+TX!F199+VCH!F200+NZ!F188+CHI!F202</f>
        <v>4</v>
      </c>
      <c r="G231" s="320">
        <f>+IFERROR(F231*100/($D$75+$J$75),"")</f>
        <v>16</v>
      </c>
      <c r="H231" s="445">
        <f>AM!H199+TX!H199+VCH!H200+NZ!H188+CHI!H202</f>
        <v>0</v>
      </c>
      <c r="I231" s="320">
        <f>+IFERROR(H231*100/($E$75+$K$75),"")</f>
        <v>0</v>
      </c>
      <c r="J231" s="445">
        <f>AM!J199+TX!J199+VCH!J200+NZ!J188+CHI!J202</f>
        <v>0</v>
      </c>
      <c r="K231" s="320">
        <f>+IFERROR(J231*100/($F$75+$L$75),"")</f>
        <v>0</v>
      </c>
      <c r="L231" s="445">
        <f>AM!L199+TX!L199+VCH!L200+NZ!L188+CHI!L202</f>
        <v>0</v>
      </c>
      <c r="M231" s="322">
        <f>+IFERROR(L231*100/($G$75+$M$75),"")</f>
        <v>0</v>
      </c>
      <c r="N231" s="177"/>
      <c r="O231" s="177"/>
      <c r="P231" s="177"/>
      <c r="Q231" s="177"/>
      <c r="R231" s="177"/>
      <c r="S231" s="177"/>
    </row>
    <row r="232" spans="1:31" s="62" customFormat="1" ht="33" x14ac:dyDescent="0.2">
      <c r="A232" s="131" t="s">
        <v>145</v>
      </c>
      <c r="B232" s="445">
        <f>AM!B200+TX!B200+VCH!B201+NZ!B189+CHI!B203</f>
        <v>1</v>
      </c>
      <c r="C232" s="320">
        <f>+IFERROR(B232*100/($B$75+$H$75),"")</f>
        <v>4.5454545454545459</v>
      </c>
      <c r="D232" s="445">
        <f>AM!D200+TX!D200+VCH!D201+NZ!D189+CHI!D203</f>
        <v>1</v>
      </c>
      <c r="E232" s="320">
        <f>+IFERROR(D232*100/($C$75+$I$75),"")</f>
        <v>4.166666666666667</v>
      </c>
      <c r="F232" s="445">
        <f>AM!F200+TX!F200+VCH!F201+NZ!F189+CHI!F203</f>
        <v>7</v>
      </c>
      <c r="G232" s="320">
        <f>+IFERROR(F232*100/($D$75+$J$75),"")</f>
        <v>28</v>
      </c>
      <c r="H232" s="445">
        <f>AM!H200+TX!H200+VCH!H201+NZ!H189+CHI!H203</f>
        <v>3</v>
      </c>
      <c r="I232" s="320">
        <f>+IFERROR(H232*100/($E$75+$K$75),"")</f>
        <v>12</v>
      </c>
      <c r="J232" s="445">
        <f>AM!J200+TX!J200+VCH!J201+NZ!J189+CHI!J203</f>
        <v>3</v>
      </c>
      <c r="K232" s="320">
        <f>+IFERROR(J232*100/($F$75+$L$75),"")</f>
        <v>11.538461538461538</v>
      </c>
      <c r="L232" s="445">
        <f>AM!L200+TX!L200+VCH!L201+NZ!L189+CHI!L203</f>
        <v>3</v>
      </c>
      <c r="M232" s="322">
        <f>+IFERROR(L232*100/($G$75+$M$75),"")</f>
        <v>11.538461538461538</v>
      </c>
      <c r="N232" s="177"/>
      <c r="O232" s="177"/>
      <c r="P232" s="177"/>
      <c r="Q232" s="177"/>
      <c r="R232" s="177"/>
      <c r="S232" s="177"/>
    </row>
    <row r="233" spans="1:31" s="62" customFormat="1" x14ac:dyDescent="0.2">
      <c r="A233" s="131" t="s">
        <v>146</v>
      </c>
      <c r="B233" s="445">
        <f>AM!B201+TX!B201+VCH!B202+NZ!B190+CHI!B204</f>
        <v>27</v>
      </c>
      <c r="C233" s="320">
        <f>+IFERROR(B233*100/$N$105,"")</f>
        <v>62.790697674418603</v>
      </c>
      <c r="D233" s="445">
        <f>AM!D201+TX!D201+VCH!D202+NZ!D190+CHI!D204</f>
        <v>27</v>
      </c>
      <c r="E233" s="320">
        <f>+IFERROR(D233*100/$O$105,"")</f>
        <v>61.363636363636367</v>
      </c>
      <c r="F233" s="445">
        <f>AM!F201+TX!F201+VCH!F202+NZ!F190+CHI!F204</f>
        <v>27</v>
      </c>
      <c r="G233" s="320">
        <f>+IFERROR(F233*100/$P$105,"")</f>
        <v>60</v>
      </c>
      <c r="H233" s="445">
        <f>AM!H201+TX!H201+VCH!H202+NZ!H190+CHI!H204</f>
        <v>33</v>
      </c>
      <c r="I233" s="320">
        <f>+IFERROR(H233*100/$Q$105,"")</f>
        <v>73.333333333333329</v>
      </c>
      <c r="J233" s="445">
        <f>AM!J201+TX!J201+VCH!J202+NZ!J190+CHI!J204</f>
        <v>33</v>
      </c>
      <c r="K233" s="320">
        <f>+IFERROR(J233*100/$R$105,"")</f>
        <v>73.333333333333329</v>
      </c>
      <c r="L233" s="445">
        <f>AM!L201+TX!L201+VCH!L202+NZ!L190+CHI!L204</f>
        <v>34</v>
      </c>
      <c r="M233" s="322">
        <f>+IFERROR(L233*100/$S$105,"")</f>
        <v>75.555555555555557</v>
      </c>
      <c r="N233" s="177"/>
      <c r="O233" s="177"/>
      <c r="P233" s="177"/>
      <c r="Q233" s="177"/>
      <c r="R233" s="177"/>
      <c r="S233" s="177"/>
    </row>
    <row r="234" spans="1:31" s="62" customFormat="1" ht="33" x14ac:dyDescent="0.2">
      <c r="A234" s="131" t="s">
        <v>147</v>
      </c>
      <c r="B234" s="445">
        <f>AM!B202+TX!B202+VCH!B203+NZ!B191+CHI!B205</f>
        <v>27</v>
      </c>
      <c r="C234" s="320">
        <f>+IFERROR(B234*100/$N$105,"")</f>
        <v>62.790697674418603</v>
      </c>
      <c r="D234" s="445">
        <f>AM!D202+TX!D202+VCH!D203+NZ!D191+CHI!D205</f>
        <v>27</v>
      </c>
      <c r="E234" s="320">
        <f>+IFERROR(D234*100/$O$105,"")</f>
        <v>61.363636363636367</v>
      </c>
      <c r="F234" s="445">
        <f>AM!F202+TX!F202+VCH!F203+NZ!F191+CHI!F205</f>
        <v>27</v>
      </c>
      <c r="G234" s="320">
        <f>+IFERROR(F234*100/$P$105,"")</f>
        <v>60</v>
      </c>
      <c r="H234" s="445">
        <f>AM!H202+TX!H202+VCH!H203+NZ!H191+CHI!H205</f>
        <v>31</v>
      </c>
      <c r="I234" s="320">
        <f>+IFERROR(H234*100/$Q$105,"")</f>
        <v>68.888888888888886</v>
      </c>
      <c r="J234" s="445">
        <f>AM!J202+TX!J202+VCH!J203+NZ!J191+CHI!J205</f>
        <v>31</v>
      </c>
      <c r="K234" s="320">
        <f>+IFERROR(J234*100/$R$105,"")</f>
        <v>68.888888888888886</v>
      </c>
      <c r="L234" s="445">
        <f>AM!L202+TX!L202+VCH!L203+NZ!L191+CHI!L205</f>
        <v>31</v>
      </c>
      <c r="M234" s="322">
        <f>+IFERROR(L234*100/$S$105,"")</f>
        <v>68.888888888888886</v>
      </c>
      <c r="N234" s="177"/>
      <c r="O234" s="177"/>
      <c r="P234" s="177"/>
      <c r="Q234" s="177"/>
      <c r="R234" s="177"/>
      <c r="S234" s="177"/>
    </row>
    <row r="235" spans="1:31" s="62" customFormat="1" ht="33" x14ac:dyDescent="0.2">
      <c r="A235" s="131" t="s">
        <v>148</v>
      </c>
      <c r="B235" s="445">
        <f>AM!B203+TX!B203+VCH!B204+NZ!B192+CHI!B206</f>
        <v>20</v>
      </c>
      <c r="C235" s="320">
        <f>+IFERROR(B235*100/$N$105,"")</f>
        <v>46.511627906976742</v>
      </c>
      <c r="D235" s="445">
        <f>AM!D203+TX!D203+VCH!D204+NZ!D192+CHI!D206</f>
        <v>20</v>
      </c>
      <c r="E235" s="320">
        <f>+IFERROR(D235*100/$O$105,"")</f>
        <v>45.454545454545453</v>
      </c>
      <c r="F235" s="445">
        <f>AM!F203+TX!F203+VCH!F204+NZ!F192+CHI!F206</f>
        <v>20</v>
      </c>
      <c r="G235" s="320">
        <f>+IFERROR(F235*100/$P$105,"")</f>
        <v>44.444444444444443</v>
      </c>
      <c r="H235" s="445">
        <f>AM!H203+TX!H203+VCH!H204+NZ!H192+CHI!H206</f>
        <v>24</v>
      </c>
      <c r="I235" s="320">
        <f>+IFERROR(H235*100/$Q$105,"")</f>
        <v>53.333333333333336</v>
      </c>
      <c r="J235" s="445">
        <f>AM!J203+TX!J203+VCH!J204+NZ!J192+CHI!J206</f>
        <v>24</v>
      </c>
      <c r="K235" s="320">
        <f>+IFERROR(J235*100/$R$105,"")</f>
        <v>53.333333333333336</v>
      </c>
      <c r="L235" s="445">
        <f>AM!L203+TX!L203+VCH!L204+NZ!L192+CHI!L206</f>
        <v>24</v>
      </c>
      <c r="M235" s="322">
        <f>+IFERROR(L235*100/$S$105,"")</f>
        <v>53.333333333333336</v>
      </c>
      <c r="N235" s="177"/>
      <c r="O235" s="177"/>
      <c r="P235" s="177"/>
      <c r="Q235" s="177"/>
      <c r="R235" s="177"/>
      <c r="S235" s="177"/>
    </row>
    <row r="236" spans="1:31" s="62" customFormat="1" ht="33" x14ac:dyDescent="0.2">
      <c r="A236" s="182" t="s">
        <v>149</v>
      </c>
      <c r="B236" s="445">
        <f>AM!B204+TX!B204+VCH!B205+NZ!B193+CHI!B207</f>
        <v>0</v>
      </c>
      <c r="C236" s="320" t="str">
        <f>IF(B236=0,"",B236*100/(B75+H75))</f>
        <v/>
      </c>
      <c r="D236" s="445">
        <f>AM!D204+TX!D204+VCH!D205+NZ!D193+CHI!D207</f>
        <v>0</v>
      </c>
      <c r="E236" s="320" t="str">
        <f>IF(D236=0,"",D236*100/(C75+I75))</f>
        <v/>
      </c>
      <c r="F236" s="445">
        <f>AM!F204+TX!F204+VCH!F205+NZ!F193+CHI!F207</f>
        <v>0</v>
      </c>
      <c r="G236" s="320" t="str">
        <f>IF(F236=0,"",F236*100/(D75+J75))</f>
        <v/>
      </c>
      <c r="H236" s="445">
        <f>AM!H204+TX!H204+VCH!H205+NZ!H193+CHI!H207</f>
        <v>0</v>
      </c>
      <c r="I236" s="320" t="str">
        <f>IF(H236=0,"",H236*100/(E75+K75))</f>
        <v/>
      </c>
      <c r="J236" s="445">
        <f>AM!J204+TX!J204+VCH!J205+NZ!J193+CHI!J207</f>
        <v>0</v>
      </c>
      <c r="K236" s="320" t="str">
        <f>IF(J236=0,"",J236*100/(F75+L75))</f>
        <v/>
      </c>
      <c r="L236" s="445">
        <f>AM!L204+TX!L204+VCH!L205+NZ!L193+CHI!L207</f>
        <v>0</v>
      </c>
      <c r="M236" s="322" t="str">
        <f>IF(L236=0,"",L236*100/(G75+M75))</f>
        <v/>
      </c>
      <c r="N236" s="159"/>
      <c r="O236" s="159"/>
      <c r="P236" s="159"/>
      <c r="Q236" s="159"/>
      <c r="R236" s="159"/>
      <c r="S236" s="159"/>
    </row>
    <row r="237" spans="1:31" s="62" customFormat="1" ht="49.5" x14ac:dyDescent="0.2">
      <c r="A237" s="160" t="s">
        <v>150</v>
      </c>
      <c r="B237" s="446">
        <f>AM!B205+TX!B205+VCH!B206+NZ!B194+CHI!B208</f>
        <v>7</v>
      </c>
      <c r="C237" s="440">
        <f>IF(B237=0,"",B237*100/(B75+H75))</f>
        <v>31.818181818181817</v>
      </c>
      <c r="D237" s="446">
        <f>AM!D205+TX!D205+VCH!D206+NZ!D194+CHI!D208</f>
        <v>7</v>
      </c>
      <c r="E237" s="440">
        <f>IF(D237=0,"",D237*100/(C75+I75))</f>
        <v>29.166666666666668</v>
      </c>
      <c r="F237" s="446">
        <f>AM!F205+TX!F205+VCH!F206+NZ!F194+CHI!F208</f>
        <v>7</v>
      </c>
      <c r="G237" s="440">
        <f>IF(F237=0,"",F237*100/(D75+J75))</f>
        <v>28</v>
      </c>
      <c r="H237" s="446">
        <f>AM!H205+TX!H205+VCH!H206+NZ!H194+CHI!H208</f>
        <v>7</v>
      </c>
      <c r="I237" s="440">
        <f>IF(H237=0,"",H237*100/(E75+K75))</f>
        <v>28</v>
      </c>
      <c r="J237" s="446">
        <f>AM!J205+TX!J205+VCH!J206+NZ!J194+CHI!J208</f>
        <v>7</v>
      </c>
      <c r="K237" s="440">
        <f>IF(J237=0,"",J237*100/(F75+L75))</f>
        <v>26.923076923076923</v>
      </c>
      <c r="L237" s="446">
        <f>AM!L205+TX!L205+VCH!L206+NZ!L194+CHI!L208</f>
        <v>7</v>
      </c>
      <c r="M237" s="326">
        <f>IF(L237=0,"",L237*100/(G75+M75))</f>
        <v>26.923076923076923</v>
      </c>
      <c r="N237" s="159"/>
      <c r="O237" s="159"/>
      <c r="P237" s="159"/>
      <c r="Q237" s="159"/>
      <c r="R237" s="159"/>
      <c r="S237" s="159"/>
    </row>
    <row r="238" spans="1:31" s="62" customFormat="1" x14ac:dyDescent="0.2">
      <c r="A238" s="185"/>
      <c r="B238" s="185"/>
      <c r="C238" s="186"/>
      <c r="D238" s="186"/>
      <c r="E238" s="186"/>
      <c r="F238" s="186"/>
      <c r="G238" s="186"/>
      <c r="H238" s="186"/>
      <c r="I238" s="186"/>
      <c r="J238" s="186"/>
      <c r="K238" s="186"/>
      <c r="L238" s="186"/>
      <c r="M238" s="186"/>
      <c r="N238" s="186"/>
      <c r="O238" s="186"/>
      <c r="P238" s="186"/>
      <c r="Q238" s="186"/>
      <c r="R238" s="186"/>
      <c r="S238" s="187"/>
      <c r="T238" s="187"/>
      <c r="U238" s="187"/>
      <c r="V238" s="187"/>
      <c r="W238" s="187"/>
      <c r="X238" s="187"/>
      <c r="Y238" s="187"/>
      <c r="Z238" s="187"/>
      <c r="AA238" s="187"/>
      <c r="AB238" s="187"/>
      <c r="AC238" s="187"/>
      <c r="AD238" s="187"/>
      <c r="AE238" s="187"/>
    </row>
    <row r="239" spans="1:31" s="62" customFormat="1" x14ac:dyDescent="0.2">
      <c r="A239" s="171" t="s">
        <v>127</v>
      </c>
      <c r="B239" s="171"/>
      <c r="C239" s="171"/>
      <c r="D239" s="171"/>
      <c r="E239" s="171"/>
      <c r="F239" s="171"/>
      <c r="G239" s="171"/>
      <c r="H239" s="171"/>
      <c r="I239" s="171"/>
      <c r="J239" s="171"/>
      <c r="K239" s="171"/>
      <c r="L239" s="171"/>
      <c r="M239" s="171"/>
      <c r="N239" s="171"/>
      <c r="O239" s="171"/>
      <c r="P239" s="171"/>
      <c r="Q239" s="171"/>
      <c r="R239" s="171"/>
      <c r="S239" s="171"/>
    </row>
    <row r="240" spans="1:31" s="62" customFormat="1" x14ac:dyDescent="0.2">
      <c r="A240" s="626" t="s">
        <v>151</v>
      </c>
      <c r="B240" s="621">
        <v>2013</v>
      </c>
      <c r="C240" s="622"/>
      <c r="D240" s="623"/>
      <c r="E240" s="621">
        <v>2014</v>
      </c>
      <c r="F240" s="622"/>
      <c r="G240" s="623"/>
      <c r="H240" s="621">
        <v>2015</v>
      </c>
      <c r="I240" s="622"/>
      <c r="J240" s="623"/>
      <c r="K240" s="621">
        <v>2016</v>
      </c>
      <c r="L240" s="622"/>
      <c r="M240" s="623"/>
      <c r="N240" s="621">
        <v>2017</v>
      </c>
      <c r="O240" s="622"/>
      <c r="P240" s="623"/>
      <c r="Q240" s="621">
        <v>2018</v>
      </c>
      <c r="R240" s="622"/>
      <c r="S240" s="623"/>
    </row>
    <row r="241" spans="1:19" s="62" customFormat="1" x14ac:dyDescent="0.2">
      <c r="A241" s="627"/>
      <c r="B241" s="378" t="s">
        <v>152</v>
      </c>
      <c r="C241" s="624" t="s">
        <v>153</v>
      </c>
      <c r="D241" s="625"/>
      <c r="E241" s="378" t="s">
        <v>152</v>
      </c>
      <c r="F241" s="624" t="s">
        <v>153</v>
      </c>
      <c r="G241" s="625"/>
      <c r="H241" s="378" t="s">
        <v>152</v>
      </c>
      <c r="I241" s="624" t="s">
        <v>153</v>
      </c>
      <c r="J241" s="625"/>
      <c r="K241" s="378" t="s">
        <v>152</v>
      </c>
      <c r="L241" s="624" t="s">
        <v>153</v>
      </c>
      <c r="M241" s="625"/>
      <c r="N241" s="378" t="s">
        <v>152</v>
      </c>
      <c r="O241" s="624" t="s">
        <v>153</v>
      </c>
      <c r="P241" s="625"/>
      <c r="Q241" s="378" t="s">
        <v>152</v>
      </c>
      <c r="R241" s="624" t="s">
        <v>153</v>
      </c>
      <c r="S241" s="625"/>
    </row>
    <row r="242" spans="1:19" s="62" customFormat="1" x14ac:dyDescent="0.2">
      <c r="A242" s="628"/>
      <c r="B242" s="378" t="s">
        <v>84</v>
      </c>
      <c r="C242" s="378" t="s">
        <v>84</v>
      </c>
      <c r="D242" s="378" t="s">
        <v>85</v>
      </c>
      <c r="E242" s="378" t="s">
        <v>84</v>
      </c>
      <c r="F242" s="378" t="s">
        <v>84</v>
      </c>
      <c r="G242" s="378" t="s">
        <v>85</v>
      </c>
      <c r="H242" s="378" t="s">
        <v>84</v>
      </c>
      <c r="I242" s="378" t="s">
        <v>84</v>
      </c>
      <c r="J242" s="378" t="s">
        <v>85</v>
      </c>
      <c r="K242" s="378" t="s">
        <v>84</v>
      </c>
      <c r="L242" s="378" t="s">
        <v>84</v>
      </c>
      <c r="M242" s="378" t="s">
        <v>85</v>
      </c>
      <c r="N242" s="378" t="s">
        <v>84</v>
      </c>
      <c r="O242" s="378" t="s">
        <v>84</v>
      </c>
      <c r="P242" s="378" t="s">
        <v>85</v>
      </c>
      <c r="Q242" s="378" t="s">
        <v>84</v>
      </c>
      <c r="R242" s="378" t="s">
        <v>84</v>
      </c>
      <c r="S242" s="378" t="s">
        <v>85</v>
      </c>
    </row>
    <row r="243" spans="1:19" s="190" customFormat="1" ht="33" x14ac:dyDescent="0.2">
      <c r="A243" s="117" t="s">
        <v>154</v>
      </c>
      <c r="B243" s="450">
        <f>AM!B211+TX!B211+VCH!B212+NZ!B200+CHI!B214</f>
        <v>634</v>
      </c>
      <c r="C243" s="444">
        <f>AM!C211+TX!C211+VCH!C212+NZ!C200+CHI!C214</f>
        <v>563</v>
      </c>
      <c r="D243" s="441">
        <f t="shared" ref="D243:D261" si="27">IF(C243=0,"",C243*100/B243)</f>
        <v>88.801261829653001</v>
      </c>
      <c r="E243" s="450">
        <f>AM!E211+TX!E211+VCH!E212+NZ!E200+CHI!E214</f>
        <v>669</v>
      </c>
      <c r="F243" s="444">
        <f>AM!F211+TX!F211+VCH!F212+NZ!F200+CHI!F214</f>
        <v>604</v>
      </c>
      <c r="G243" s="441">
        <f t="shared" ref="G243:G261" si="28">IF(F243=0,"",F243*100/E243)</f>
        <v>90.284005979073243</v>
      </c>
      <c r="H243" s="450">
        <f>AM!H211+TX!H211+VCH!H212+NZ!H200+CHI!H214</f>
        <v>711</v>
      </c>
      <c r="I243" s="444">
        <f>AM!I211+TX!I211+VCH!I212+NZ!I200+CHI!I214</f>
        <v>606</v>
      </c>
      <c r="J243" s="441">
        <f t="shared" ref="J243:J261" si="29">IF(I243=0,"",I243*100/H243)</f>
        <v>85.232067510548518</v>
      </c>
      <c r="K243" s="450">
        <f>AM!K211+TX!K211+VCH!K212+NZ!K200+CHI!K214</f>
        <v>761</v>
      </c>
      <c r="L243" s="444">
        <f>AM!L211+TX!L211+VCH!L212+NZ!L200+CHI!L214</f>
        <v>608</v>
      </c>
      <c r="M243" s="441">
        <f t="shared" ref="M243:M261" si="30">IF(L243=0,"",L243*100/K243)</f>
        <v>79.894875164257556</v>
      </c>
      <c r="N243" s="450">
        <f>AM!N211+TX!N211+VCH!N212+NZ!N200+CHI!N214</f>
        <v>811</v>
      </c>
      <c r="O243" s="444">
        <f>AM!O211+TX!O211+VCH!O212+NZ!O200+CHI!O214</f>
        <v>610</v>
      </c>
      <c r="P243" s="441">
        <f t="shared" ref="P243:P261" si="31">IF(O243=0,"",O243*100/N243)</f>
        <v>75.215782983970414</v>
      </c>
      <c r="Q243" s="450">
        <f>AM!Q211+TX!Q211+VCH!Q212+NZ!Q200+CHI!Q214</f>
        <v>861</v>
      </c>
      <c r="R243" s="444">
        <f>AM!R211+TX!R211+VCH!R212+NZ!R200+CHI!R214</f>
        <v>612</v>
      </c>
      <c r="S243" s="441">
        <f t="shared" ref="S243:S261" si="32">IF(R243=0,"",R243*100/Q243)</f>
        <v>71.080139372822302</v>
      </c>
    </row>
    <row r="244" spans="1:19" s="190" customFormat="1" ht="33" x14ac:dyDescent="0.2">
      <c r="A244" s="117" t="s">
        <v>155</v>
      </c>
      <c r="B244" s="450">
        <f>AM!B212+TX!B212+VCH!B213+NZ!B201+CHI!B215</f>
        <v>0</v>
      </c>
      <c r="C244" s="445">
        <f>AM!C212+TX!C212+VCH!C213+NZ!C201+CHI!C215</f>
        <v>0</v>
      </c>
      <c r="D244" s="442" t="str">
        <f t="shared" si="27"/>
        <v/>
      </c>
      <c r="E244" s="450">
        <f>AM!E212+TX!E212+VCH!E213+NZ!E201+CHI!E215</f>
        <v>0</v>
      </c>
      <c r="F244" s="445">
        <f>AM!F212+TX!F212+VCH!F213+NZ!F201+CHI!F215</f>
        <v>0</v>
      </c>
      <c r="G244" s="442" t="str">
        <f t="shared" si="28"/>
        <v/>
      </c>
      <c r="H244" s="450">
        <f>AM!H212+TX!H212+VCH!H213+NZ!H201+CHI!H215</f>
        <v>0</v>
      </c>
      <c r="I244" s="445">
        <f>AM!I212+TX!I212+VCH!I213+NZ!I201+CHI!I215</f>
        <v>0</v>
      </c>
      <c r="J244" s="442" t="str">
        <f t="shared" si="29"/>
        <v/>
      </c>
      <c r="K244" s="450">
        <f>AM!K212+TX!K212+VCH!K213+NZ!K201+CHI!K215</f>
        <v>0</v>
      </c>
      <c r="L244" s="445">
        <f>AM!L212+TX!L212+VCH!L213+NZ!L201+CHI!L215</f>
        <v>0</v>
      </c>
      <c r="M244" s="442" t="str">
        <f t="shared" si="30"/>
        <v/>
      </c>
      <c r="N244" s="450">
        <f>AM!N212+TX!N212+VCH!N213+NZ!N201+CHI!N215</f>
        <v>0</v>
      </c>
      <c r="O244" s="445">
        <f>AM!O212+TX!O212+VCH!O213+NZ!O201+CHI!O215</f>
        <v>0</v>
      </c>
      <c r="P244" s="442" t="str">
        <f t="shared" si="31"/>
        <v/>
      </c>
      <c r="Q244" s="450">
        <f>AM!Q212+TX!Q212+VCH!Q213+NZ!Q201+CHI!Q215</f>
        <v>0</v>
      </c>
      <c r="R244" s="445">
        <f>AM!R212+TX!R212+VCH!R213+NZ!R201+CHI!R215</f>
        <v>0</v>
      </c>
      <c r="S244" s="442" t="str">
        <f t="shared" si="32"/>
        <v/>
      </c>
    </row>
    <row r="245" spans="1:19" s="62" customFormat="1" ht="33" x14ac:dyDescent="0.2">
      <c r="A245" s="140" t="s">
        <v>156</v>
      </c>
      <c r="B245" s="450">
        <f>AM!B213+TX!B213+VCH!B214+NZ!B202+CHI!B216</f>
        <v>282</v>
      </c>
      <c r="C245" s="445">
        <f>AM!C213+TX!C213+VCH!C214+NZ!C202+CHI!C216</f>
        <v>206</v>
      </c>
      <c r="D245" s="442">
        <f t="shared" si="27"/>
        <v>73.049645390070921</v>
      </c>
      <c r="E245" s="450">
        <f>AM!E213+TX!E213+VCH!E214+NZ!E202+CHI!E216</f>
        <v>338</v>
      </c>
      <c r="F245" s="445">
        <f>AM!F213+TX!F213+VCH!F214+NZ!F202+CHI!F216</f>
        <v>289</v>
      </c>
      <c r="G245" s="442">
        <f t="shared" si="28"/>
        <v>85.50295857988165</v>
      </c>
      <c r="H245" s="450">
        <f>AM!H213+TX!H213+VCH!H214+NZ!H202+CHI!H216</f>
        <v>607.4</v>
      </c>
      <c r="I245" s="445">
        <f>AM!I213+TX!I213+VCH!I214+NZ!I202+CHI!I216</f>
        <v>279.10000000000002</v>
      </c>
      <c r="J245" s="442">
        <f t="shared" si="29"/>
        <v>45.949950609153781</v>
      </c>
      <c r="K245" s="450">
        <f>AM!K213+TX!K213+VCH!K214+NZ!K202+CHI!K216</f>
        <v>707.4</v>
      </c>
      <c r="L245" s="445">
        <f>AM!L213+TX!L213+VCH!L214+NZ!L202+CHI!L216</f>
        <v>289.10000000000002</v>
      </c>
      <c r="M245" s="442">
        <f t="shared" si="30"/>
        <v>40.867967203845076</v>
      </c>
      <c r="N245" s="450">
        <f>AM!N213+TX!N213+VCH!N214+NZ!N202+CHI!N216</f>
        <v>807.4</v>
      </c>
      <c r="O245" s="445">
        <f>AM!O213+TX!O213+VCH!O214+NZ!O202+CHI!O216</f>
        <v>299.10000000000002</v>
      </c>
      <c r="P245" s="442">
        <f t="shared" si="31"/>
        <v>37.044835273718114</v>
      </c>
      <c r="Q245" s="450">
        <f>AM!Q213+TX!Q213+VCH!Q214+NZ!Q202+CHI!Q216</f>
        <v>907.4</v>
      </c>
      <c r="R245" s="445">
        <f>AM!R213+TX!R213+VCH!R214+NZ!R202+CHI!R216</f>
        <v>309.10000000000002</v>
      </c>
      <c r="S245" s="442">
        <f t="shared" si="32"/>
        <v>34.064359709058856</v>
      </c>
    </row>
    <row r="246" spans="1:19" s="62" customFormat="1" ht="33" x14ac:dyDescent="0.2">
      <c r="A246" s="140" t="s">
        <v>157</v>
      </c>
      <c r="B246" s="450">
        <f>AM!B214+TX!B214+VCH!B215+NZ!B203+CHI!B217</f>
        <v>0</v>
      </c>
      <c r="C246" s="445">
        <f>AM!C214+TX!C214+VCH!C215+NZ!C203+CHI!C217</f>
        <v>0</v>
      </c>
      <c r="D246" s="442" t="str">
        <f t="shared" si="27"/>
        <v/>
      </c>
      <c r="E246" s="450">
        <f>AM!E214+TX!E214+VCH!E215+NZ!E203+CHI!E217</f>
        <v>0</v>
      </c>
      <c r="F246" s="445">
        <f>AM!F214+TX!F214+VCH!F215+NZ!F203+CHI!F217</f>
        <v>0</v>
      </c>
      <c r="G246" s="442" t="str">
        <f t="shared" si="28"/>
        <v/>
      </c>
      <c r="H246" s="450">
        <f>AM!H214+TX!H214+VCH!H215+NZ!H203+CHI!H217</f>
        <v>69.8</v>
      </c>
      <c r="I246" s="445">
        <f>AM!I214+TX!I214+VCH!I215+NZ!I203+CHI!I217</f>
        <v>50</v>
      </c>
      <c r="J246" s="442">
        <f t="shared" si="29"/>
        <v>71.633237822349571</v>
      </c>
      <c r="K246" s="450">
        <f>AM!K214+TX!K214+VCH!K215+NZ!K203+CHI!K217</f>
        <v>0</v>
      </c>
      <c r="L246" s="445">
        <f>AM!L214+TX!L214+VCH!L215+NZ!L203+CHI!L217</f>
        <v>0</v>
      </c>
      <c r="M246" s="442" t="str">
        <f t="shared" si="30"/>
        <v/>
      </c>
      <c r="N246" s="450">
        <f>AM!N214+TX!N214+VCH!N215+NZ!N203+CHI!N217</f>
        <v>0</v>
      </c>
      <c r="O246" s="445">
        <f>AM!O214+TX!O214+VCH!O215+NZ!O203+CHI!O217</f>
        <v>0</v>
      </c>
      <c r="P246" s="442" t="str">
        <f t="shared" si="31"/>
        <v/>
      </c>
      <c r="Q246" s="450">
        <f>AM!Q214+TX!Q214+VCH!Q215+NZ!Q203+CHI!Q217</f>
        <v>0</v>
      </c>
      <c r="R246" s="445">
        <f>AM!R214+TX!R214+VCH!R215+NZ!R203+CHI!R217</f>
        <v>0</v>
      </c>
      <c r="S246" s="442" t="str">
        <f t="shared" si="32"/>
        <v/>
      </c>
    </row>
    <row r="247" spans="1:19" s="62" customFormat="1" ht="33" x14ac:dyDescent="0.2">
      <c r="A247" s="140" t="s">
        <v>158</v>
      </c>
      <c r="B247" s="451">
        <f>IF(C245=0,"",(C245+C246))</f>
        <v>206</v>
      </c>
      <c r="C247" s="445">
        <f>AM!C215+TX!C215+VCH!C216+NZ!C204+CHI!C218</f>
        <v>52</v>
      </c>
      <c r="D247" s="442">
        <f t="shared" si="27"/>
        <v>25.242718446601941</v>
      </c>
      <c r="E247" s="451">
        <f>IF(F245=0,"",(F245+F246))</f>
        <v>289</v>
      </c>
      <c r="F247" s="445">
        <f>AM!F215+TX!F215+VCH!F216+NZ!F204+CHI!F218</f>
        <v>41</v>
      </c>
      <c r="G247" s="442">
        <f t="shared" si="28"/>
        <v>14.186851211072664</v>
      </c>
      <c r="H247" s="451">
        <f>IF(I245=0,"",(I245+I246))</f>
        <v>329.1</v>
      </c>
      <c r="I247" s="445">
        <f>AM!I215+TX!I215+VCH!I216+NZ!I204+CHI!I218</f>
        <v>124</v>
      </c>
      <c r="J247" s="442">
        <f t="shared" si="29"/>
        <v>37.678517168034027</v>
      </c>
      <c r="K247" s="451">
        <f>IF(L245=0,"",(L245+L246))</f>
        <v>289.10000000000002</v>
      </c>
      <c r="L247" s="445">
        <f>AM!L215+TX!L215+VCH!L216+NZ!L204+CHI!L218</f>
        <v>124</v>
      </c>
      <c r="M247" s="442">
        <f t="shared" si="30"/>
        <v>42.891732964372189</v>
      </c>
      <c r="N247" s="451">
        <f>IF(O245=0,"",(O245+O246))</f>
        <v>299.10000000000002</v>
      </c>
      <c r="O247" s="445">
        <f>AM!O215+TX!O215+VCH!O216+NZ!O204+CHI!O218</f>
        <v>124</v>
      </c>
      <c r="P247" s="442">
        <f t="shared" si="31"/>
        <v>41.457706452691404</v>
      </c>
      <c r="Q247" s="451">
        <f>IF(R245=0,"",(R245+R246))</f>
        <v>309.10000000000002</v>
      </c>
      <c r="R247" s="445">
        <f>AM!R215+TX!R215+VCH!R216+NZ!R204+CHI!R218</f>
        <v>124</v>
      </c>
      <c r="S247" s="442">
        <f t="shared" si="32"/>
        <v>40.116467162730508</v>
      </c>
    </row>
    <row r="248" spans="1:19" s="62" customFormat="1" ht="33" x14ac:dyDescent="0.2">
      <c r="A248" s="140" t="s">
        <v>159</v>
      </c>
      <c r="B248" s="451"/>
      <c r="C248" s="445">
        <f>AM!C216+TX!C216+VCH!C217+NZ!C205+CHI!C219</f>
        <v>0</v>
      </c>
      <c r="D248" s="442" t="str">
        <f t="shared" si="27"/>
        <v/>
      </c>
      <c r="E248" s="451"/>
      <c r="F248" s="445">
        <f>AM!F216+TX!F216+VCH!F217+NZ!F205+CHI!F219</f>
        <v>0</v>
      </c>
      <c r="G248" s="442" t="str">
        <f t="shared" si="28"/>
        <v/>
      </c>
      <c r="H248" s="451"/>
      <c r="I248" s="445">
        <f>AM!I216+TX!I216+VCH!I217+NZ!I205+CHI!I219</f>
        <v>0</v>
      </c>
      <c r="J248" s="442" t="str">
        <f t="shared" si="29"/>
        <v/>
      </c>
      <c r="K248" s="451"/>
      <c r="L248" s="445">
        <f>AM!L216+TX!L216+VCH!L217+NZ!L205+CHI!L219</f>
        <v>0</v>
      </c>
      <c r="M248" s="442" t="str">
        <f t="shared" si="30"/>
        <v/>
      </c>
      <c r="N248" s="451"/>
      <c r="O248" s="445">
        <f>AM!O216+TX!O216+VCH!O217+NZ!O205+CHI!O219</f>
        <v>0</v>
      </c>
      <c r="P248" s="442" t="str">
        <f t="shared" si="31"/>
        <v/>
      </c>
      <c r="Q248" s="451"/>
      <c r="R248" s="445">
        <f>AM!R216+TX!R216+VCH!R217+NZ!R205+CHI!R219</f>
        <v>0</v>
      </c>
      <c r="S248" s="442" t="str">
        <f t="shared" si="32"/>
        <v/>
      </c>
    </row>
    <row r="249" spans="1:19" s="62" customFormat="1" ht="33" x14ac:dyDescent="0.2">
      <c r="A249" s="140" t="s">
        <v>160</v>
      </c>
      <c r="B249" s="451" t="str">
        <f>IF(C246=0,"",C246)</f>
        <v/>
      </c>
      <c r="C249" s="445">
        <f>AM!C217+TX!C217+VCH!C218+NZ!C206+CHI!C220</f>
        <v>0</v>
      </c>
      <c r="D249" s="442" t="str">
        <f t="shared" si="27"/>
        <v/>
      </c>
      <c r="E249" s="451" t="str">
        <f>IF(F246=0,"",F246)</f>
        <v/>
      </c>
      <c r="F249" s="445">
        <f>AM!F217+TX!F217+VCH!F218+NZ!F206+CHI!F220</f>
        <v>0</v>
      </c>
      <c r="G249" s="442" t="str">
        <f t="shared" si="28"/>
        <v/>
      </c>
      <c r="H249" s="451">
        <f>IF(I246=0,"",I246)</f>
        <v>50</v>
      </c>
      <c r="I249" s="445">
        <f>AM!I217+TX!I217+VCH!I218+NZ!I206+CHI!I220</f>
        <v>0</v>
      </c>
      <c r="J249" s="442" t="str">
        <f t="shared" si="29"/>
        <v/>
      </c>
      <c r="K249" s="451" t="str">
        <f>IF(L246=0,"",L246)</f>
        <v/>
      </c>
      <c r="L249" s="445">
        <f>AM!L217+TX!L217+VCH!L218+NZ!L206+CHI!L220</f>
        <v>0</v>
      </c>
      <c r="M249" s="442" t="str">
        <f t="shared" si="30"/>
        <v/>
      </c>
      <c r="N249" s="451" t="str">
        <f>IF(O246=0,"",O246)</f>
        <v/>
      </c>
      <c r="O249" s="445">
        <f>AM!O217+TX!O217+VCH!O218+NZ!O206+CHI!O220</f>
        <v>0</v>
      </c>
      <c r="P249" s="442" t="str">
        <f t="shared" si="31"/>
        <v/>
      </c>
      <c r="Q249" s="451" t="str">
        <f>IF(R246=0,"",R246)</f>
        <v/>
      </c>
      <c r="R249" s="445">
        <f>AM!R217+TX!R217+VCH!R218+NZ!R206+CHI!R220</f>
        <v>0</v>
      </c>
      <c r="S249" s="442" t="str">
        <f t="shared" si="32"/>
        <v/>
      </c>
    </row>
    <row r="250" spans="1:19" s="62" customFormat="1" ht="33" x14ac:dyDescent="0.2">
      <c r="A250" s="140" t="s">
        <v>161</v>
      </c>
      <c r="B250" s="451" t="str">
        <f>IF(C248=0,"",(C248+C249))</f>
        <v/>
      </c>
      <c r="C250" s="445">
        <f>AM!C218+TX!C218+VCH!C219+NZ!C207+CHI!C221</f>
        <v>0</v>
      </c>
      <c r="D250" s="442" t="str">
        <f t="shared" si="27"/>
        <v/>
      </c>
      <c r="E250" s="451" t="str">
        <f>IF(F248=0,"",(F248+F249))</f>
        <v/>
      </c>
      <c r="F250" s="445">
        <f>AM!F218+TX!F218+VCH!F219+NZ!F207+CHI!F221</f>
        <v>0</v>
      </c>
      <c r="G250" s="442" t="str">
        <f t="shared" si="28"/>
        <v/>
      </c>
      <c r="H250" s="451" t="str">
        <f>IF(I248=0,"",(I248+I249))</f>
        <v/>
      </c>
      <c r="I250" s="445">
        <f>AM!I218+TX!I218+VCH!I219+NZ!I207+CHI!I221</f>
        <v>0</v>
      </c>
      <c r="J250" s="442" t="str">
        <f t="shared" si="29"/>
        <v/>
      </c>
      <c r="K250" s="451" t="str">
        <f>IF(L248=0,"",(L248+L249))</f>
        <v/>
      </c>
      <c r="L250" s="445">
        <f>AM!L218+TX!L218+VCH!L219+NZ!L207+CHI!L221</f>
        <v>0</v>
      </c>
      <c r="M250" s="442" t="str">
        <f t="shared" si="30"/>
        <v/>
      </c>
      <c r="N250" s="451" t="str">
        <f>IF(O248=0,"",(O248+O249))</f>
        <v/>
      </c>
      <c r="O250" s="445">
        <f>AM!O218+TX!O218+VCH!O219+NZ!O207+CHI!O221</f>
        <v>0</v>
      </c>
      <c r="P250" s="442" t="str">
        <f t="shared" si="31"/>
        <v/>
      </c>
      <c r="Q250" s="451" t="str">
        <f>IF(R248=0,"",(R248+R249))</f>
        <v/>
      </c>
      <c r="R250" s="445">
        <f>AM!R218+TX!R218+VCH!R219+NZ!R207+CHI!R221</f>
        <v>0</v>
      </c>
      <c r="S250" s="442" t="str">
        <f t="shared" si="32"/>
        <v/>
      </c>
    </row>
    <row r="251" spans="1:19" s="62" customFormat="1" ht="33" x14ac:dyDescent="0.2">
      <c r="A251" s="107" t="s">
        <v>162</v>
      </c>
      <c r="B251" s="450">
        <f>AM!B219+TX!B219+VCH!B220+NZ!B208+CHI!B222</f>
        <v>1379</v>
      </c>
      <c r="C251" s="445">
        <f>AM!C219+TX!C219+VCH!C220+NZ!C208+CHI!C222</f>
        <v>1176</v>
      </c>
      <c r="D251" s="442">
        <f t="shared" si="27"/>
        <v>85.279187817258887</v>
      </c>
      <c r="E251" s="450">
        <f>AM!E219+TX!E219+VCH!E220+NZ!E208+CHI!E222</f>
        <v>1412</v>
      </c>
      <c r="F251" s="445">
        <f>AM!F219+TX!F219+VCH!F220+NZ!F208+CHI!F222</f>
        <v>1241</v>
      </c>
      <c r="G251" s="442">
        <f t="shared" si="28"/>
        <v>87.889518413597727</v>
      </c>
      <c r="H251" s="450">
        <f>AM!H219+TX!H219+VCH!H220+NZ!H208+CHI!H222</f>
        <v>1458</v>
      </c>
      <c r="I251" s="445">
        <f>AM!I219+TX!I219+VCH!I220+NZ!I208+CHI!I222</f>
        <v>1331</v>
      </c>
      <c r="J251" s="442">
        <f t="shared" si="29"/>
        <v>91.289437585733879</v>
      </c>
      <c r="K251" s="450">
        <f>AM!K219+TX!K219+VCH!K220+NZ!K208+CHI!K222</f>
        <v>1523</v>
      </c>
      <c r="L251" s="445">
        <f>AM!L219+TX!L219+VCH!L220+NZ!L208+CHI!L222</f>
        <v>1356</v>
      </c>
      <c r="M251" s="442">
        <f t="shared" si="30"/>
        <v>89.034799737360473</v>
      </c>
      <c r="N251" s="450">
        <f>AM!N219+TX!N219+VCH!N220+NZ!N208+CHI!N222</f>
        <v>1563</v>
      </c>
      <c r="O251" s="445">
        <f>AM!O219+TX!O219+VCH!O220+NZ!O208+CHI!O222</f>
        <v>1395</v>
      </c>
      <c r="P251" s="442">
        <f t="shared" si="31"/>
        <v>89.251439539347402</v>
      </c>
      <c r="Q251" s="450">
        <f>AM!Q219+TX!Q219+VCH!Q220+NZ!Q208+CHI!Q222</f>
        <v>1563</v>
      </c>
      <c r="R251" s="445">
        <f>AM!R219+TX!R219+VCH!R220+NZ!R208+CHI!R222</f>
        <v>1395</v>
      </c>
      <c r="S251" s="442">
        <f t="shared" si="32"/>
        <v>89.251439539347402</v>
      </c>
    </row>
    <row r="252" spans="1:19" s="62" customFormat="1" ht="33" x14ac:dyDescent="0.2">
      <c r="A252" s="107" t="s">
        <v>163</v>
      </c>
      <c r="B252" s="450">
        <f>AM!B220+TX!B220+VCH!B221+NZ!B209+CHI!B223</f>
        <v>1428</v>
      </c>
      <c r="C252" s="445">
        <f>AM!C220+TX!C220+VCH!C221+NZ!C209+CHI!C223</f>
        <v>1213</v>
      </c>
      <c r="D252" s="442">
        <f t="shared" si="27"/>
        <v>84.943977591036415</v>
      </c>
      <c r="E252" s="450">
        <f>AM!E220+TX!E220+VCH!E221+NZ!E209+CHI!E223</f>
        <v>1731</v>
      </c>
      <c r="F252" s="445">
        <f>AM!F220+TX!F220+VCH!F221+NZ!F209+CHI!F223</f>
        <v>1522</v>
      </c>
      <c r="G252" s="442">
        <f t="shared" si="28"/>
        <v>87.9260543038706</v>
      </c>
      <c r="H252" s="450">
        <f>AM!H220+TX!H220+VCH!H221+NZ!H209+CHI!H223</f>
        <v>2258</v>
      </c>
      <c r="I252" s="445">
        <f>AM!I220+TX!I220+VCH!I221+NZ!I209+CHI!I223</f>
        <v>2015</v>
      </c>
      <c r="J252" s="442">
        <f t="shared" si="29"/>
        <v>89.238263950398576</v>
      </c>
      <c r="K252" s="450">
        <f>AM!K220+TX!K220+VCH!K221+NZ!K209+CHI!K223</f>
        <v>2658</v>
      </c>
      <c r="L252" s="445">
        <f>AM!L220+TX!L220+VCH!L221+NZ!L209+CHI!L223</f>
        <v>2365</v>
      </c>
      <c r="M252" s="442">
        <f t="shared" si="30"/>
        <v>88.976674191121148</v>
      </c>
      <c r="N252" s="450">
        <f>AM!N220+TX!N220+VCH!N221+NZ!N209+CHI!N223</f>
        <v>2910</v>
      </c>
      <c r="O252" s="445">
        <f>AM!O220+TX!O220+VCH!O221+NZ!O209+CHI!O223</f>
        <v>2620</v>
      </c>
      <c r="P252" s="442">
        <f t="shared" si="31"/>
        <v>90.034364261168392</v>
      </c>
      <c r="Q252" s="450">
        <f>AM!Q220+TX!Q220+VCH!Q221+NZ!Q209+CHI!Q223</f>
        <v>3115</v>
      </c>
      <c r="R252" s="445">
        <f>AM!R220+TX!R220+VCH!R221+NZ!R209+CHI!R223</f>
        <v>2925</v>
      </c>
      <c r="S252" s="442">
        <f t="shared" si="32"/>
        <v>93.900481540930983</v>
      </c>
    </row>
    <row r="253" spans="1:19" s="62" customFormat="1" ht="33" x14ac:dyDescent="0.2">
      <c r="A253" s="140" t="s">
        <v>164</v>
      </c>
      <c r="B253" s="450">
        <f>AM!B221+TX!B221+VCH!B222+NZ!B210+CHI!B224</f>
        <v>784</v>
      </c>
      <c r="C253" s="445">
        <f>AM!C221+TX!C221+VCH!C222+NZ!C210+CHI!C224</f>
        <v>292</v>
      </c>
      <c r="D253" s="442">
        <f t="shared" si="27"/>
        <v>37.244897959183675</v>
      </c>
      <c r="E253" s="450">
        <f>AM!E221+TX!E221+VCH!E222+NZ!E210+CHI!E224</f>
        <v>1161</v>
      </c>
      <c r="F253" s="445">
        <f>AM!F221+TX!F221+VCH!F222+NZ!F210+CHI!F224</f>
        <v>426</v>
      </c>
      <c r="G253" s="442">
        <f t="shared" si="28"/>
        <v>36.692506459948319</v>
      </c>
      <c r="H253" s="450">
        <f>AM!H221+TX!H221+VCH!H222+NZ!H210+CHI!H224</f>
        <v>647</v>
      </c>
      <c r="I253" s="445">
        <f>AM!I221+TX!I221+VCH!I222+NZ!I210+CHI!I224</f>
        <v>240</v>
      </c>
      <c r="J253" s="442">
        <f t="shared" si="29"/>
        <v>37.094281298299848</v>
      </c>
      <c r="K253" s="450">
        <f>AM!K221+TX!K221+VCH!K222+NZ!K210+CHI!K224</f>
        <v>1053</v>
      </c>
      <c r="L253" s="445">
        <f>AM!L221+TX!L221+VCH!L222+NZ!L210+CHI!L224</f>
        <v>515</v>
      </c>
      <c r="M253" s="442">
        <f t="shared" si="30"/>
        <v>48.907882241215574</v>
      </c>
      <c r="N253" s="450">
        <f>AM!N221+TX!N221+VCH!N222+NZ!N210+CHI!N224</f>
        <v>655</v>
      </c>
      <c r="O253" s="445">
        <f>AM!O221+TX!O221+VCH!O222+NZ!O210+CHI!O224</f>
        <v>273</v>
      </c>
      <c r="P253" s="442">
        <f t="shared" si="31"/>
        <v>41.679389312977101</v>
      </c>
      <c r="Q253" s="450">
        <f>AM!Q221+TX!Q221+VCH!Q222+NZ!Q210+CHI!Q224</f>
        <v>660</v>
      </c>
      <c r="R253" s="445">
        <f>AM!R221+TX!R221+VCH!R222+NZ!R210+CHI!R224</f>
        <v>275</v>
      </c>
      <c r="S253" s="442">
        <f t="shared" si="32"/>
        <v>41.666666666666664</v>
      </c>
    </row>
    <row r="254" spans="1:19" s="62" customFormat="1" ht="33" x14ac:dyDescent="0.2">
      <c r="A254" s="140" t="s">
        <v>165</v>
      </c>
      <c r="B254" s="450">
        <f>AM!B222+TX!B222+VCH!B223+NZ!B211+CHI!B225</f>
        <v>124</v>
      </c>
      <c r="C254" s="445">
        <f>AM!C222+TX!C222+VCH!C223+NZ!C211+CHI!C225</f>
        <v>18</v>
      </c>
      <c r="D254" s="442">
        <f t="shared" si="27"/>
        <v>14.516129032258064</v>
      </c>
      <c r="E254" s="450">
        <f>AM!E222+TX!E222+VCH!E223+NZ!E211+CHI!E225</f>
        <v>185</v>
      </c>
      <c r="F254" s="445">
        <f>AM!F222+TX!F222+VCH!F223+NZ!F211+CHI!F225</f>
        <v>15</v>
      </c>
      <c r="G254" s="442">
        <f t="shared" si="28"/>
        <v>8.1081081081081088</v>
      </c>
      <c r="H254" s="450">
        <f>AM!H222+TX!H222+VCH!H223+NZ!H211+CHI!H225</f>
        <v>613</v>
      </c>
      <c r="I254" s="445">
        <f>AM!I222+TX!I222+VCH!I223+NZ!I211+CHI!I225</f>
        <v>233</v>
      </c>
      <c r="J254" s="442">
        <f t="shared" si="29"/>
        <v>38.009787928221861</v>
      </c>
      <c r="K254" s="450">
        <f>AM!K222+TX!K222+VCH!K223+NZ!K211+CHI!K225</f>
        <v>708</v>
      </c>
      <c r="L254" s="445">
        <f>AM!L222+TX!L222+VCH!L223+NZ!L211+CHI!L225</f>
        <v>271</v>
      </c>
      <c r="M254" s="442">
        <f t="shared" si="30"/>
        <v>38.27683615819209</v>
      </c>
      <c r="N254" s="450">
        <f>AM!N222+TX!N222+VCH!N223+NZ!N211+CHI!N225</f>
        <v>760</v>
      </c>
      <c r="O254" s="445">
        <f>AM!O222+TX!O222+VCH!O223+NZ!O211+CHI!O225</f>
        <v>325</v>
      </c>
      <c r="P254" s="442">
        <f t="shared" si="31"/>
        <v>42.763157894736842</v>
      </c>
      <c r="Q254" s="450">
        <f>AM!Q222+TX!Q222+VCH!Q223+NZ!Q211+CHI!Q225</f>
        <v>765</v>
      </c>
      <c r="R254" s="445">
        <f>AM!R222+TX!R222+VCH!R223+NZ!R211+CHI!R225</f>
        <v>338</v>
      </c>
      <c r="S254" s="442">
        <f t="shared" si="32"/>
        <v>44.183006535947712</v>
      </c>
    </row>
    <row r="255" spans="1:19" s="62" customFormat="1" ht="33" x14ac:dyDescent="0.2">
      <c r="A255" s="93" t="s">
        <v>166</v>
      </c>
      <c r="B255" s="451">
        <f>IF(C253=0,"",(C253+C254))</f>
        <v>310</v>
      </c>
      <c r="C255" s="445">
        <f>AM!C223+TX!C223+VCH!C224+NZ!C212+CHI!C226</f>
        <v>8</v>
      </c>
      <c r="D255" s="442">
        <f t="shared" si="27"/>
        <v>2.5806451612903225</v>
      </c>
      <c r="E255" s="451">
        <f>IF(F253=0,"",(F253+F254))</f>
        <v>441</v>
      </c>
      <c r="F255" s="445">
        <f>AM!F223+TX!F223+VCH!F224+NZ!F212+CHI!F226</f>
        <v>10</v>
      </c>
      <c r="G255" s="442">
        <f t="shared" si="28"/>
        <v>2.2675736961451247</v>
      </c>
      <c r="H255" s="451">
        <f>IF(I253=0,"",(I253+I254))</f>
        <v>473</v>
      </c>
      <c r="I255" s="445">
        <f>AM!I223+TX!I223+VCH!I224+NZ!I212+CHI!I226</f>
        <v>12</v>
      </c>
      <c r="J255" s="442">
        <f t="shared" si="29"/>
        <v>2.536997885835095</v>
      </c>
      <c r="K255" s="451">
        <f>IF(L253=0,"",(L253+L254))</f>
        <v>786</v>
      </c>
      <c r="L255" s="445">
        <f>AM!L223+TX!L223+VCH!L224+NZ!L212+CHI!L226</f>
        <v>14</v>
      </c>
      <c r="M255" s="442">
        <f t="shared" si="30"/>
        <v>1.7811704834605597</v>
      </c>
      <c r="N255" s="451">
        <f>IF(O253=0,"",(O253+O254))</f>
        <v>598</v>
      </c>
      <c r="O255" s="445">
        <f>AM!O223+TX!O223+VCH!O224+NZ!O212+CHI!O226</f>
        <v>16</v>
      </c>
      <c r="P255" s="442">
        <f t="shared" si="31"/>
        <v>2.6755852842809364</v>
      </c>
      <c r="Q255" s="451">
        <f>IF(R253=0,"",(R253+R254))</f>
        <v>613</v>
      </c>
      <c r="R255" s="445">
        <f>AM!R223+TX!R223+VCH!R224+NZ!R212+CHI!R226</f>
        <v>18</v>
      </c>
      <c r="S255" s="442">
        <f t="shared" si="32"/>
        <v>2.9363784665579118</v>
      </c>
    </row>
    <row r="256" spans="1:19" s="62" customFormat="1" ht="33" x14ac:dyDescent="0.2">
      <c r="A256" s="93" t="s">
        <v>167</v>
      </c>
      <c r="B256" s="451">
        <f>IF(C253=0,"",C253)</f>
        <v>292</v>
      </c>
      <c r="C256" s="445">
        <f>AM!C224+TX!C224+VCH!C225+NZ!C213+CHI!C227</f>
        <v>16</v>
      </c>
      <c r="D256" s="442">
        <f t="shared" si="27"/>
        <v>5.4794520547945202</v>
      </c>
      <c r="E256" s="451">
        <f>IF(F253=0,"",F253)</f>
        <v>426</v>
      </c>
      <c r="F256" s="445">
        <f>AM!F224+TX!F224+VCH!F225+NZ!F213+CHI!F227</f>
        <v>37</v>
      </c>
      <c r="G256" s="442">
        <f t="shared" si="28"/>
        <v>8.6854460093896719</v>
      </c>
      <c r="H256" s="451">
        <f>IF(I253=0,"",I253)</f>
        <v>240</v>
      </c>
      <c r="I256" s="445">
        <f>AM!I224+TX!I224+VCH!I225+NZ!I213+CHI!I227</f>
        <v>6</v>
      </c>
      <c r="J256" s="442">
        <f t="shared" si="29"/>
        <v>2.5</v>
      </c>
      <c r="K256" s="451">
        <f>IF(L253=0,"",L253)</f>
        <v>515</v>
      </c>
      <c r="L256" s="445">
        <f>AM!L224+TX!L224+VCH!L225+NZ!L213+CHI!L227</f>
        <v>20</v>
      </c>
      <c r="M256" s="442">
        <f t="shared" si="30"/>
        <v>3.883495145631068</v>
      </c>
      <c r="N256" s="451">
        <f>IF(O253=0,"",O253)</f>
        <v>273</v>
      </c>
      <c r="O256" s="445">
        <f>AM!O224+TX!O224+VCH!O225+NZ!O213+CHI!O227</f>
        <v>28</v>
      </c>
      <c r="P256" s="442">
        <f t="shared" si="31"/>
        <v>10.256410256410257</v>
      </c>
      <c r="Q256" s="451">
        <f>IF(R253=0,"",R253)</f>
        <v>275</v>
      </c>
      <c r="R256" s="445">
        <f>AM!R224+TX!R224+VCH!R225+NZ!R213+CHI!R227</f>
        <v>36</v>
      </c>
      <c r="S256" s="442">
        <f t="shared" si="32"/>
        <v>13.090909090909092</v>
      </c>
    </row>
    <row r="257" spans="1:31" s="62" customFormat="1" ht="33" x14ac:dyDescent="0.2">
      <c r="A257" s="93" t="s">
        <v>167</v>
      </c>
      <c r="B257" s="451">
        <f>IF(C254=0,"",C254)</f>
        <v>18</v>
      </c>
      <c r="C257" s="445">
        <f>AM!C225+TX!C225+VCH!C226+NZ!C214+CHI!C228</f>
        <v>12</v>
      </c>
      <c r="D257" s="442">
        <f t="shared" si="27"/>
        <v>66.666666666666671</v>
      </c>
      <c r="E257" s="451">
        <f>IF(F254=0,"",F254)</f>
        <v>15</v>
      </c>
      <c r="F257" s="445">
        <f>AM!F225+TX!F225+VCH!F226+NZ!F214+CHI!F228</f>
        <v>3</v>
      </c>
      <c r="G257" s="442">
        <f t="shared" si="28"/>
        <v>20</v>
      </c>
      <c r="H257" s="451">
        <f>IF(I254=0,"",I254)</f>
        <v>233</v>
      </c>
      <c r="I257" s="445">
        <f>AM!I225+TX!I225+VCH!I226+NZ!I214+CHI!I228</f>
        <v>67</v>
      </c>
      <c r="J257" s="442">
        <f t="shared" si="29"/>
        <v>28.755364806866954</v>
      </c>
      <c r="K257" s="451">
        <f>IF(L254=0,"",L254)</f>
        <v>271</v>
      </c>
      <c r="L257" s="445">
        <f>AM!L225+TX!L225+VCH!L226+NZ!L214+CHI!L228</f>
        <v>79</v>
      </c>
      <c r="M257" s="442">
        <f t="shared" si="30"/>
        <v>29.15129151291513</v>
      </c>
      <c r="N257" s="451">
        <f>IF(O254=0,"",O254)</f>
        <v>325</v>
      </c>
      <c r="O257" s="445">
        <f>AM!O225+TX!O225+VCH!O226+NZ!O214+CHI!O228</f>
        <v>90</v>
      </c>
      <c r="P257" s="442">
        <f t="shared" si="31"/>
        <v>27.692307692307693</v>
      </c>
      <c r="Q257" s="451">
        <f>IF(R254=0,"",R254)</f>
        <v>338</v>
      </c>
      <c r="R257" s="445">
        <f>AM!R225+TX!R225+VCH!R226+NZ!R214+CHI!R228</f>
        <v>98</v>
      </c>
      <c r="S257" s="442">
        <f t="shared" si="32"/>
        <v>28.994082840236686</v>
      </c>
    </row>
    <row r="258" spans="1:31" s="62" customFormat="1" ht="33" x14ac:dyDescent="0.2">
      <c r="A258" s="93" t="s">
        <v>168</v>
      </c>
      <c r="B258" s="451">
        <f>IF(C256=0,"",(C256+C257))</f>
        <v>28</v>
      </c>
      <c r="C258" s="445">
        <f>AM!C226+TX!C226+VCH!C227+NZ!C215+CHI!C229</f>
        <v>29</v>
      </c>
      <c r="D258" s="442">
        <f t="shared" si="27"/>
        <v>103.57142857142857</v>
      </c>
      <c r="E258" s="451">
        <f>IF(F256=0,"",(F256+F257))</f>
        <v>40</v>
      </c>
      <c r="F258" s="445">
        <f>AM!F226+TX!F226+VCH!F227+NZ!F215+CHI!F229</f>
        <v>35</v>
      </c>
      <c r="G258" s="442">
        <f t="shared" si="28"/>
        <v>87.5</v>
      </c>
      <c r="H258" s="451">
        <f>IF(I256=0,"",(I256+I257))</f>
        <v>73</v>
      </c>
      <c r="I258" s="445">
        <f>AM!I226+TX!I226+VCH!I227+NZ!I215+CHI!I229</f>
        <v>40</v>
      </c>
      <c r="J258" s="442">
        <f t="shared" si="29"/>
        <v>54.794520547945204</v>
      </c>
      <c r="K258" s="451">
        <f>IF(L256=0,"",(L256+L257))</f>
        <v>99</v>
      </c>
      <c r="L258" s="445">
        <f>AM!L226+TX!L226+VCH!L227+NZ!L215+CHI!L229</f>
        <v>43</v>
      </c>
      <c r="M258" s="442">
        <f t="shared" si="30"/>
        <v>43.434343434343432</v>
      </c>
      <c r="N258" s="451">
        <f>IF(O256=0,"",(O256+O257))</f>
        <v>118</v>
      </c>
      <c r="O258" s="445">
        <f>AM!O226+TX!O226+VCH!O227+NZ!O215+CHI!O229</f>
        <v>45</v>
      </c>
      <c r="P258" s="442">
        <f t="shared" si="31"/>
        <v>38.135593220338983</v>
      </c>
      <c r="Q258" s="451">
        <f>IF(R256=0,"",(R256+R257))</f>
        <v>134</v>
      </c>
      <c r="R258" s="445">
        <f>AM!R226+TX!R226+VCH!R227+NZ!R215+CHI!R229</f>
        <v>47</v>
      </c>
      <c r="S258" s="442">
        <f t="shared" si="32"/>
        <v>35.07462686567164</v>
      </c>
    </row>
    <row r="259" spans="1:31" s="62" customFormat="1" x14ac:dyDescent="0.2">
      <c r="A259" s="93" t="s">
        <v>169</v>
      </c>
      <c r="B259" s="450">
        <f>AM!B227+TX!B227+VCH!B228+NZ!B216+CHI!B230</f>
        <v>68</v>
      </c>
      <c r="C259" s="445">
        <f>AM!C227+TX!C227+VCH!C228+NZ!C216+CHI!C230</f>
        <v>61</v>
      </c>
      <c r="D259" s="442">
        <f t="shared" si="27"/>
        <v>89.705882352941174</v>
      </c>
      <c r="E259" s="450">
        <f>AM!E227+TX!E227+VCH!E228+NZ!E216+CHI!E230</f>
        <v>77</v>
      </c>
      <c r="F259" s="445">
        <f>AM!F227+TX!F227+VCH!F228+NZ!F216+CHI!F230</f>
        <v>70</v>
      </c>
      <c r="G259" s="442">
        <f t="shared" si="28"/>
        <v>90.909090909090907</v>
      </c>
      <c r="H259" s="450">
        <f>AM!H227+TX!H227+VCH!H228+NZ!H216+CHI!H230</f>
        <v>474</v>
      </c>
      <c r="I259" s="445">
        <f>AM!I227+TX!I227+VCH!I228+NZ!I216+CHI!I230</f>
        <v>330</v>
      </c>
      <c r="J259" s="442">
        <f t="shared" si="29"/>
        <v>69.620253164556956</v>
      </c>
      <c r="K259" s="450">
        <f>AM!K227+TX!K227+VCH!K228+NZ!K216+CHI!K230</f>
        <v>439</v>
      </c>
      <c r="L259" s="445">
        <f>AM!L227+TX!L227+VCH!L228+NZ!L216+CHI!L230</f>
        <v>319</v>
      </c>
      <c r="M259" s="442">
        <f t="shared" si="30"/>
        <v>72.665148063781317</v>
      </c>
      <c r="N259" s="450">
        <f>AM!N227+TX!N227+VCH!N228+NZ!N216+CHI!N230</f>
        <v>452</v>
      </c>
      <c r="O259" s="445">
        <f>AM!O227+TX!O227+VCH!O228+NZ!O216+CHI!O230</f>
        <v>354</v>
      </c>
      <c r="P259" s="442">
        <f t="shared" si="31"/>
        <v>78.318584070796462</v>
      </c>
      <c r="Q259" s="450">
        <f>AM!Q227+TX!Q227+VCH!Q228+NZ!Q216+CHI!Q230</f>
        <v>470</v>
      </c>
      <c r="R259" s="445">
        <f>AM!R227+TX!R227+VCH!R228+NZ!R216+CHI!R230</f>
        <v>360</v>
      </c>
      <c r="S259" s="442">
        <f t="shared" si="32"/>
        <v>76.59574468085107</v>
      </c>
    </row>
    <row r="260" spans="1:31" s="62" customFormat="1" ht="33" x14ac:dyDescent="0.2">
      <c r="A260" s="93" t="s">
        <v>170</v>
      </c>
      <c r="B260" s="450">
        <f>AM!B228+TX!B228+VCH!B229+NZ!B217+CHI!B231</f>
        <v>68</v>
      </c>
      <c r="C260" s="445">
        <f>AM!C228+TX!C228+VCH!C229+NZ!C217+CHI!C231</f>
        <v>61</v>
      </c>
      <c r="D260" s="442">
        <f t="shared" si="27"/>
        <v>89.705882352941174</v>
      </c>
      <c r="E260" s="450">
        <f>AM!E228+TX!E228+VCH!E229+NZ!E217+CHI!E231</f>
        <v>77</v>
      </c>
      <c r="F260" s="445">
        <f>AM!F228+TX!F228+VCH!F229+NZ!F217+CHI!F231</f>
        <v>70</v>
      </c>
      <c r="G260" s="442">
        <f t="shared" si="28"/>
        <v>90.909090909090907</v>
      </c>
      <c r="H260" s="450">
        <f>AM!H228+TX!H228+VCH!H229+NZ!H217+CHI!H231</f>
        <v>474</v>
      </c>
      <c r="I260" s="445">
        <f>AM!I228+TX!I228+VCH!I229+NZ!I217+CHI!I231</f>
        <v>333</v>
      </c>
      <c r="J260" s="442">
        <f t="shared" si="29"/>
        <v>70.25316455696202</v>
      </c>
      <c r="K260" s="450">
        <f>AM!K228+TX!K228+VCH!K229+NZ!K217+CHI!K231</f>
        <v>439</v>
      </c>
      <c r="L260" s="445">
        <f>AM!L228+TX!L228+VCH!L229+NZ!L217+CHI!L231</f>
        <v>330</v>
      </c>
      <c r="M260" s="442">
        <f t="shared" si="30"/>
        <v>75.170842824601365</v>
      </c>
      <c r="N260" s="450">
        <f>AM!N228+TX!N228+VCH!N229+NZ!N217+CHI!N231</f>
        <v>452</v>
      </c>
      <c r="O260" s="445">
        <f>AM!O228+TX!O228+VCH!O229+NZ!O217+CHI!O231</f>
        <v>353</v>
      </c>
      <c r="P260" s="442">
        <f t="shared" si="31"/>
        <v>78.097345132743357</v>
      </c>
      <c r="Q260" s="450">
        <f>AM!Q228+TX!Q228+VCH!Q229+NZ!Q217+CHI!Q231</f>
        <v>470</v>
      </c>
      <c r="R260" s="445">
        <f>AM!R228+TX!R228+VCH!R229+NZ!R217+CHI!R231</f>
        <v>363</v>
      </c>
      <c r="S260" s="442">
        <f t="shared" si="32"/>
        <v>77.234042553191486</v>
      </c>
    </row>
    <row r="261" spans="1:31" s="62" customFormat="1" ht="33" x14ac:dyDescent="0.2">
      <c r="A261" s="93" t="s">
        <v>171</v>
      </c>
      <c r="B261" s="452">
        <f>AM!B229+TX!B229+VCH!B230+NZ!B218+CHI!B232</f>
        <v>37</v>
      </c>
      <c r="C261" s="448">
        <f>AM!C229+TX!C229+VCH!C230+NZ!C218+CHI!C232</f>
        <v>36</v>
      </c>
      <c r="D261" s="443">
        <f t="shared" si="27"/>
        <v>97.297297297297291</v>
      </c>
      <c r="E261" s="452">
        <f>AM!E229+TX!E229+VCH!E230+NZ!E218+CHI!E232</f>
        <v>41</v>
      </c>
      <c r="F261" s="448">
        <f>AM!F229+TX!F229+VCH!F230+NZ!F218+CHI!F232</f>
        <v>40</v>
      </c>
      <c r="G261" s="443">
        <f t="shared" si="28"/>
        <v>97.560975609756099</v>
      </c>
      <c r="H261" s="452">
        <f>AM!H229+TX!H229+VCH!H230+NZ!H218+CHI!H232</f>
        <v>441</v>
      </c>
      <c r="I261" s="448">
        <f>AM!I229+TX!I229+VCH!I230+NZ!I218+CHI!I232</f>
        <v>287</v>
      </c>
      <c r="J261" s="443">
        <f t="shared" si="29"/>
        <v>65.079365079365076</v>
      </c>
      <c r="K261" s="452">
        <f>AM!K229+TX!K229+VCH!K230+NZ!K218+CHI!K232</f>
        <v>404</v>
      </c>
      <c r="L261" s="448">
        <f>AM!L229+TX!L229+VCH!L230+NZ!L218+CHI!L232</f>
        <v>309</v>
      </c>
      <c r="M261" s="443">
        <f t="shared" si="30"/>
        <v>76.485148514851488</v>
      </c>
      <c r="N261" s="452">
        <f>AM!N229+TX!N229+VCH!N230+NZ!N218+CHI!N232</f>
        <v>417</v>
      </c>
      <c r="O261" s="448">
        <f>AM!O229+TX!O229+VCH!O230+NZ!O218+CHI!O232</f>
        <v>318</v>
      </c>
      <c r="P261" s="443">
        <f t="shared" si="31"/>
        <v>76.258992805755398</v>
      </c>
      <c r="Q261" s="452">
        <f>AM!Q229+TX!Q229+VCH!Q230+NZ!Q218+CHI!Q232</f>
        <v>437</v>
      </c>
      <c r="R261" s="448">
        <f>AM!R229+TX!R229+VCH!R230+NZ!R218+CHI!R232</f>
        <v>335</v>
      </c>
      <c r="S261" s="443">
        <f t="shared" si="32"/>
        <v>76.659038901601832</v>
      </c>
    </row>
    <row r="262" spans="1:31" s="62" customFormat="1" x14ac:dyDescent="0.2">
      <c r="A262" s="617" t="s">
        <v>172</v>
      </c>
      <c r="B262" s="617"/>
      <c r="C262" s="617"/>
      <c r="D262" s="617"/>
      <c r="E262" s="617"/>
      <c r="F262" s="617"/>
      <c r="G262" s="617"/>
      <c r="H262" s="617"/>
      <c r="I262" s="617"/>
      <c r="J262" s="617"/>
      <c r="K262" s="617"/>
      <c r="L262" s="617"/>
      <c r="M262" s="617"/>
      <c r="N262" s="617"/>
      <c r="O262" s="617"/>
      <c r="P262" s="617"/>
      <c r="Q262" s="617"/>
      <c r="R262" s="617"/>
      <c r="S262" s="617"/>
      <c r="T262" s="617"/>
      <c r="U262" s="617"/>
      <c r="V262" s="617"/>
      <c r="W262" s="617"/>
      <c r="X262" s="617"/>
      <c r="Y262" s="617"/>
      <c r="Z262" s="617"/>
      <c r="AA262" s="617"/>
      <c r="AB262" s="617"/>
      <c r="AC262" s="617"/>
      <c r="AD262" s="617"/>
      <c r="AE262" s="617"/>
    </row>
    <row r="263" spans="1:31" s="62" customFormat="1" x14ac:dyDescent="0.3">
      <c r="A263" s="618" t="s">
        <v>173</v>
      </c>
      <c r="B263" s="618"/>
      <c r="C263" s="618"/>
      <c r="D263" s="618"/>
      <c r="E263" s="618"/>
      <c r="F263" s="618"/>
      <c r="G263" s="618"/>
      <c r="H263" s="618"/>
      <c r="I263" s="618"/>
      <c r="J263" s="618"/>
      <c r="K263" s="618"/>
      <c r="L263" s="618"/>
      <c r="M263" s="618"/>
      <c r="N263" s="618"/>
      <c r="O263" s="618"/>
      <c r="P263" s="618"/>
      <c r="Q263" s="618"/>
      <c r="R263" s="618"/>
      <c r="S263" s="618"/>
      <c r="T263" s="618"/>
      <c r="U263" s="618"/>
      <c r="V263" s="618"/>
      <c r="W263" s="618"/>
      <c r="X263" s="618"/>
      <c r="Y263" s="618"/>
      <c r="Z263" s="618"/>
      <c r="AA263" s="618"/>
      <c r="AB263" s="618"/>
      <c r="AC263" s="618"/>
      <c r="AD263" s="618"/>
      <c r="AE263" s="618"/>
    </row>
    <row r="264" spans="1:31" s="62" customFormat="1" x14ac:dyDescent="0.3">
      <c r="A264" s="619" t="s">
        <v>174</v>
      </c>
      <c r="B264" s="619"/>
      <c r="C264" s="619"/>
      <c r="D264" s="619"/>
      <c r="E264" s="619"/>
      <c r="F264" s="619"/>
      <c r="G264" s="619"/>
      <c r="H264" s="619"/>
      <c r="I264" s="619"/>
      <c r="J264" s="619"/>
      <c r="K264" s="619"/>
      <c r="L264" s="619"/>
      <c r="M264" s="619"/>
      <c r="N264" s="619"/>
      <c r="O264" s="619"/>
      <c r="P264" s="619"/>
      <c r="Q264" s="619"/>
      <c r="R264" s="619"/>
      <c r="S264" s="619"/>
      <c r="T264" s="619"/>
      <c r="U264" s="619"/>
      <c r="V264" s="619"/>
      <c r="W264" s="619"/>
      <c r="X264" s="619"/>
      <c r="Y264" s="619"/>
      <c r="Z264" s="619"/>
      <c r="AA264" s="619"/>
      <c r="AB264" s="619"/>
      <c r="AC264" s="619"/>
      <c r="AD264" s="619"/>
      <c r="AE264" s="619"/>
    </row>
    <row r="265" spans="1:31" s="197" customFormat="1" x14ac:dyDescent="0.3">
      <c r="A265" s="620" t="s">
        <v>175</v>
      </c>
      <c r="B265" s="620"/>
      <c r="C265" s="620"/>
      <c r="D265" s="620"/>
      <c r="E265" s="620"/>
      <c r="F265" s="620"/>
      <c r="G265" s="620"/>
      <c r="H265" s="620"/>
      <c r="I265" s="620"/>
      <c r="J265" s="620"/>
      <c r="K265" s="620"/>
      <c r="L265" s="620"/>
      <c r="M265" s="620"/>
      <c r="N265" s="620"/>
      <c r="O265" s="620"/>
      <c r="P265" s="620"/>
      <c r="Q265" s="620"/>
      <c r="R265" s="620"/>
      <c r="S265" s="620"/>
      <c r="T265" s="620"/>
      <c r="U265" s="620"/>
      <c r="V265" s="620"/>
      <c r="W265" s="620"/>
      <c r="X265" s="620"/>
      <c r="Y265" s="620"/>
    </row>
    <row r="266" spans="1:31" s="197" customFormat="1" x14ac:dyDescent="0.3">
      <c r="A266" s="620" t="s">
        <v>176</v>
      </c>
      <c r="B266" s="620"/>
      <c r="C266" s="620"/>
      <c r="D266" s="620"/>
      <c r="E266" s="620"/>
      <c r="F266" s="620"/>
      <c r="G266" s="620"/>
      <c r="H266" s="620"/>
      <c r="I266" s="620"/>
      <c r="J266" s="620"/>
      <c r="K266" s="620"/>
      <c r="L266" s="620"/>
      <c r="M266" s="620"/>
      <c r="N266" s="620"/>
      <c r="O266" s="620"/>
      <c r="P266" s="620"/>
      <c r="Q266" s="620"/>
      <c r="R266" s="620"/>
      <c r="S266" s="620"/>
      <c r="T266" s="620"/>
      <c r="U266" s="620"/>
      <c r="V266" s="620"/>
      <c r="W266" s="620"/>
      <c r="X266" s="620"/>
      <c r="Y266" s="620"/>
    </row>
    <row r="268" spans="1:31" x14ac:dyDescent="0.3">
      <c r="A268" s="573"/>
      <c r="B268" s="573"/>
      <c r="C268" s="573"/>
      <c r="D268" s="573"/>
      <c r="E268" s="573"/>
      <c r="F268" s="573"/>
      <c r="G268" s="573"/>
      <c r="H268" s="573"/>
      <c r="I268" s="573"/>
      <c r="J268" s="573"/>
      <c r="K268" s="573"/>
      <c r="L268" s="573"/>
      <c r="M268" s="573"/>
      <c r="N268" s="573"/>
      <c r="O268" s="573"/>
    </row>
    <row r="269" spans="1:31" x14ac:dyDescent="0.3">
      <c r="A269" s="613" t="s">
        <v>98</v>
      </c>
      <c r="B269" s="609">
        <v>2013</v>
      </c>
      <c r="C269" s="609"/>
      <c r="D269" s="609">
        <v>2014</v>
      </c>
      <c r="E269" s="609"/>
      <c r="F269" s="609">
        <v>2015</v>
      </c>
      <c r="G269" s="609"/>
      <c r="H269" s="615">
        <v>2016</v>
      </c>
      <c r="I269" s="616"/>
      <c r="J269" s="608">
        <v>2017</v>
      </c>
      <c r="K269" s="609"/>
      <c r="L269" s="608">
        <v>2018</v>
      </c>
      <c r="M269" s="609"/>
    </row>
    <row r="270" spans="1:31" x14ac:dyDescent="0.3">
      <c r="A270" s="614"/>
      <c r="B270" s="377" t="s">
        <v>99</v>
      </c>
      <c r="C270" s="377" t="s">
        <v>85</v>
      </c>
      <c r="D270" s="377" t="s">
        <v>99</v>
      </c>
      <c r="E270" s="377" t="s">
        <v>85</v>
      </c>
      <c r="F270" s="377" t="s">
        <v>99</v>
      </c>
      <c r="G270" s="377" t="s">
        <v>85</v>
      </c>
      <c r="H270" s="380" t="s">
        <v>99</v>
      </c>
      <c r="I270" s="377" t="s">
        <v>85</v>
      </c>
      <c r="J270" s="380" t="s">
        <v>99</v>
      </c>
      <c r="K270" s="377" t="s">
        <v>85</v>
      </c>
      <c r="L270" s="380" t="s">
        <v>99</v>
      </c>
      <c r="M270" s="377" t="s">
        <v>85</v>
      </c>
    </row>
    <row r="271" spans="1:31" x14ac:dyDescent="0.3">
      <c r="A271" s="453" t="s">
        <v>177</v>
      </c>
      <c r="B271" s="610">
        <f>AM!B239+TX!B239+VCH!B240+NZ!B228+CHI!B242</f>
        <v>14</v>
      </c>
      <c r="C271" s="611"/>
      <c r="D271" s="610">
        <f>AM!D239+TX!D239+VCH!D240+NZ!D228+CHI!D242</f>
        <v>14</v>
      </c>
      <c r="E271" s="611"/>
      <c r="F271" s="610">
        <f>AM!F239+TX!F239+VCH!F240+NZ!F228+CHI!F242</f>
        <v>21</v>
      </c>
      <c r="G271" s="611"/>
      <c r="H271" s="612">
        <f>AM!H239+TX!H239+VCH!H240+NZ!H228+CHI!H242</f>
        <v>21</v>
      </c>
      <c r="I271" s="611"/>
      <c r="J271" s="612">
        <f>AM!J239+TX!J239+VCH!J240+NZ!J228+CHI!J242</f>
        <v>22</v>
      </c>
      <c r="K271" s="611"/>
      <c r="L271" s="612">
        <f>AM!L239+TX!L239+VCH!L240+NZ!L228+CHI!L242</f>
        <v>23</v>
      </c>
      <c r="M271" s="611"/>
    </row>
    <row r="272" spans="1:31" x14ac:dyDescent="0.3">
      <c r="A272" s="454" t="s">
        <v>178</v>
      </c>
      <c r="B272" s="540">
        <f>AM!B240+TX!B240+VCH!B241+NZ!B229+CHI!B243</f>
        <v>1</v>
      </c>
      <c r="C272" s="322">
        <f>IF(B272=0,"",B272*100/(B$275))</f>
        <v>7.1428571428571432</v>
      </c>
      <c r="D272" s="540">
        <f>AM!D240+TX!D240+VCH!D241+NZ!D229+CHI!D243</f>
        <v>1</v>
      </c>
      <c r="E272" s="322">
        <f>IF(D272=0,"",D272*100/(D$275))</f>
        <v>7.1428571428571432</v>
      </c>
      <c r="F272" s="540">
        <f>AM!F240+TX!F240+VCH!F241+NZ!F229+CHI!F243</f>
        <v>2</v>
      </c>
      <c r="G272" s="322">
        <f>IF(F272=0,"",F272*100/(F$275))</f>
        <v>9.5238095238095237</v>
      </c>
      <c r="H272" s="541">
        <f>AM!H240+TX!H240+VCH!H241+NZ!H229+CHI!H243</f>
        <v>2</v>
      </c>
      <c r="I272" s="322">
        <f>IF(H272=0,"",H272*100/(H$275))</f>
        <v>9.0909090909090917</v>
      </c>
      <c r="J272" s="541">
        <f>AM!J240+TX!J240+VCH!J241+NZ!J229+CHI!J243</f>
        <v>2</v>
      </c>
      <c r="K272" s="322">
        <f>IF(J272=0,"",J272*100/(J$275))</f>
        <v>9.0909090909090917</v>
      </c>
      <c r="L272" s="541">
        <f>AM!L240+TX!L240+VCH!L241+NZ!L229+CHI!L243</f>
        <v>3</v>
      </c>
      <c r="M272" s="322">
        <f>IF(L272=0,"",L272*100/(L$275))</f>
        <v>12.5</v>
      </c>
    </row>
    <row r="273" spans="1:15" ht="33" x14ac:dyDescent="0.3">
      <c r="A273" s="454" t="s">
        <v>179</v>
      </c>
      <c r="B273" s="540">
        <f>AM!B241+TX!B241+VCH!B242+NZ!B230+CHI!B244</f>
        <v>4</v>
      </c>
      <c r="C273" s="322">
        <f>IF(B273=0,"",B273*100/(B$275))</f>
        <v>28.571428571428573</v>
      </c>
      <c r="D273" s="540">
        <f>AM!D241+TX!D241+VCH!D242+NZ!D230+CHI!D244</f>
        <v>4</v>
      </c>
      <c r="E273" s="322">
        <f>IF(D273=0,"",D273*100/(D$275))</f>
        <v>28.571428571428573</v>
      </c>
      <c r="F273" s="540">
        <f>AM!F241+TX!F241+VCH!F242+NZ!F230+CHI!F244</f>
        <v>7</v>
      </c>
      <c r="G273" s="322">
        <f>IF(F273=0,"",F273*100/(F$275))</f>
        <v>33.333333333333336</v>
      </c>
      <c r="H273" s="541">
        <f>AM!H241+TX!H241+VCH!H242+NZ!H230+CHI!H244</f>
        <v>7</v>
      </c>
      <c r="I273" s="322">
        <f>IF(H273=0,"",H273*100/(H$275))</f>
        <v>31.818181818181817</v>
      </c>
      <c r="J273" s="541">
        <f>AM!J241+TX!J241+VCH!J242+NZ!J230+CHI!J244</f>
        <v>7</v>
      </c>
      <c r="K273" s="322">
        <f>IF(J273=0,"",J273*100/(J$275))</f>
        <v>31.818181818181817</v>
      </c>
      <c r="L273" s="541">
        <f>AM!L241+TX!L241+VCH!L242+NZ!L230+CHI!L244</f>
        <v>8</v>
      </c>
      <c r="M273" s="322">
        <f>IF(L273=0,"",L273*100/(L$275))</f>
        <v>33.333333333333336</v>
      </c>
    </row>
    <row r="274" spans="1:15" x14ac:dyDescent="0.3">
      <c r="A274" s="454" t="s">
        <v>180</v>
      </c>
      <c r="B274" s="540">
        <f>AM!B242+TX!B242+VCH!B243+NZ!B231+CHI!B245</f>
        <v>9</v>
      </c>
      <c r="C274" s="322">
        <f>IF(B274=0,"",B274*100/(B$275))</f>
        <v>64.285714285714292</v>
      </c>
      <c r="D274" s="540">
        <f>AM!D242+TX!D242+VCH!D243+NZ!D231+CHI!D245</f>
        <v>9</v>
      </c>
      <c r="E274" s="322">
        <f>IF(D274=0,"",D274*100/(D$275))</f>
        <v>64.285714285714292</v>
      </c>
      <c r="F274" s="540">
        <f>AM!F242+TX!F242+VCH!F243+NZ!F231+CHI!F245</f>
        <v>12</v>
      </c>
      <c r="G274" s="322">
        <f>IF(F274=0,"",F274*100/(F$275))</f>
        <v>57.142857142857146</v>
      </c>
      <c r="H274" s="541">
        <f>AM!H242+TX!H242+VCH!H243+NZ!H231+CHI!H245</f>
        <v>13</v>
      </c>
      <c r="I274" s="322">
        <f>IF(H274=0,"",H274*100/(H$275))</f>
        <v>59.090909090909093</v>
      </c>
      <c r="J274" s="541">
        <f>AM!J242+TX!J242+VCH!J243+NZ!J231+CHI!J245</f>
        <v>13</v>
      </c>
      <c r="K274" s="322">
        <f>IF(J274=0,"",J274*100/(J$275))</f>
        <v>59.090909090909093</v>
      </c>
      <c r="L274" s="541">
        <f>AM!L242+TX!L242+VCH!L243+NZ!L231+CHI!L245</f>
        <v>13</v>
      </c>
      <c r="M274" s="322">
        <f>IF(L274=0,"",L274*100/(L$275))</f>
        <v>54.166666666666664</v>
      </c>
    </row>
    <row r="275" spans="1:15" x14ac:dyDescent="0.3">
      <c r="A275" s="455" t="s">
        <v>181</v>
      </c>
      <c r="B275" s="605">
        <f t="shared" ref="B275" si="33">SUM(B272:B274)</f>
        <v>14</v>
      </c>
      <c r="C275" s="606"/>
      <c r="D275" s="605">
        <f t="shared" ref="D275" si="34">SUM(D272:D274)</f>
        <v>14</v>
      </c>
      <c r="E275" s="606"/>
      <c r="F275" s="605">
        <f t="shared" ref="F275" si="35">SUM(F272:F274)</f>
        <v>21</v>
      </c>
      <c r="G275" s="606"/>
      <c r="H275" s="607">
        <f t="shared" ref="H275" si="36">SUM(H272:H274)</f>
        <v>22</v>
      </c>
      <c r="I275" s="606"/>
      <c r="J275" s="607">
        <f t="shared" ref="J275" si="37">SUM(J272:J274)</f>
        <v>22</v>
      </c>
      <c r="K275" s="606"/>
      <c r="L275" s="607">
        <f t="shared" ref="L275" si="38">SUM(L272:L274)</f>
        <v>24</v>
      </c>
      <c r="M275" s="606"/>
    </row>
    <row r="277" spans="1:15" x14ac:dyDescent="0.3">
      <c r="A277" s="573"/>
      <c r="B277" s="596">
        <v>2013</v>
      </c>
      <c r="C277" s="596"/>
      <c r="D277" s="604">
        <v>2014</v>
      </c>
      <c r="E277" s="596"/>
      <c r="F277" s="604">
        <v>2015</v>
      </c>
      <c r="G277" s="596"/>
      <c r="H277" s="604">
        <v>2016</v>
      </c>
      <c r="I277" s="596"/>
      <c r="J277" s="604">
        <v>2017</v>
      </c>
      <c r="K277" s="596"/>
      <c r="L277" s="596">
        <v>2018</v>
      </c>
      <c r="M277" s="596"/>
      <c r="N277" s="573"/>
      <c r="O277" s="573"/>
    </row>
    <row r="278" spans="1:15" x14ac:dyDescent="0.3">
      <c r="A278" s="603"/>
      <c r="B278" s="203" t="s">
        <v>182</v>
      </c>
      <c r="C278" s="203" t="s">
        <v>183</v>
      </c>
      <c r="D278" s="458" t="s">
        <v>182</v>
      </c>
      <c r="E278" s="203" t="s">
        <v>183</v>
      </c>
      <c r="F278" s="458" t="s">
        <v>182</v>
      </c>
      <c r="G278" s="203" t="s">
        <v>183</v>
      </c>
      <c r="H278" s="458" t="s">
        <v>182</v>
      </c>
      <c r="I278" s="203" t="s">
        <v>183</v>
      </c>
      <c r="J278" s="458" t="s">
        <v>182</v>
      </c>
      <c r="K278" s="203" t="s">
        <v>183</v>
      </c>
      <c r="L278" s="203" t="s">
        <v>182</v>
      </c>
      <c r="M278" s="203" t="s">
        <v>183</v>
      </c>
    </row>
    <row r="279" spans="1:15" ht="33" x14ac:dyDescent="0.3">
      <c r="A279" s="456" t="s">
        <v>184</v>
      </c>
      <c r="B279" s="457" t="s">
        <v>218</v>
      </c>
      <c r="C279" s="206"/>
      <c r="D279" s="459" t="s">
        <v>218</v>
      </c>
      <c r="E279" s="206"/>
      <c r="F279" s="459" t="s">
        <v>218</v>
      </c>
      <c r="G279" s="206"/>
      <c r="H279" s="459" t="s">
        <v>218</v>
      </c>
      <c r="I279" s="206"/>
      <c r="J279" s="459" t="s">
        <v>218</v>
      </c>
      <c r="K279" s="206"/>
      <c r="L279" s="205" t="s">
        <v>218</v>
      </c>
      <c r="M279" s="206"/>
    </row>
    <row r="280" spans="1:15" x14ac:dyDescent="0.3">
      <c r="A280" s="112" t="s">
        <v>185</v>
      </c>
    </row>
    <row r="283" spans="1:15" x14ac:dyDescent="0.3">
      <c r="A283" s="597" t="s">
        <v>83</v>
      </c>
      <c r="B283" s="599">
        <v>2013</v>
      </c>
      <c r="C283" s="599"/>
      <c r="D283" s="600">
        <v>2014</v>
      </c>
      <c r="E283" s="599"/>
      <c r="F283" s="601">
        <v>2015</v>
      </c>
      <c r="G283" s="602"/>
      <c r="H283" s="601">
        <v>2016</v>
      </c>
      <c r="I283" s="602"/>
      <c r="J283" s="600">
        <v>2017</v>
      </c>
      <c r="K283" s="599"/>
      <c r="L283" s="600">
        <v>2018</v>
      </c>
      <c r="M283" s="599"/>
    </row>
    <row r="284" spans="1:15" x14ac:dyDescent="0.3">
      <c r="A284" s="598"/>
      <c r="B284" s="374" t="s">
        <v>186</v>
      </c>
      <c r="C284" s="374" t="s">
        <v>187</v>
      </c>
      <c r="D284" s="460" t="s">
        <v>186</v>
      </c>
      <c r="E284" s="374" t="s">
        <v>187</v>
      </c>
      <c r="F284" s="460" t="s">
        <v>186</v>
      </c>
      <c r="G284" s="374" t="s">
        <v>187</v>
      </c>
      <c r="H284" s="460" t="s">
        <v>186</v>
      </c>
      <c r="I284" s="374" t="s">
        <v>187</v>
      </c>
      <c r="J284" s="460" t="s">
        <v>186</v>
      </c>
      <c r="K284" s="374" t="s">
        <v>187</v>
      </c>
      <c r="L284" s="460" t="s">
        <v>186</v>
      </c>
      <c r="M284" s="374" t="s">
        <v>187</v>
      </c>
    </row>
    <row r="285" spans="1:15" s="166" customFormat="1" x14ac:dyDescent="0.2">
      <c r="A285" s="454" t="s">
        <v>188</v>
      </c>
      <c r="B285" s="540">
        <f>AM!B253+TX!B253+VCH!B254+NZ!B242+CHI!B256</f>
        <v>2211</v>
      </c>
      <c r="C285" s="542">
        <f>AM!C253+TX!C253+VCH!C254+NZ!C242+CHI!C256</f>
        <v>208</v>
      </c>
      <c r="D285" s="449">
        <f>AM!D253+TX!D253+VCH!D254+NZ!D242+CHI!D256</f>
        <v>2309.5375680000002</v>
      </c>
      <c r="E285" s="542">
        <f>AM!E253+TX!E253+VCH!E254+NZ!E242+CHI!E256</f>
        <v>235</v>
      </c>
      <c r="F285" s="541">
        <f>AM!F253+TX!F253+VCH!F254+NZ!F242+CHI!F256</f>
        <v>2408</v>
      </c>
      <c r="G285" s="542">
        <f>AM!G253+TX!G253+VCH!G254+NZ!G242+CHI!G256</f>
        <v>365</v>
      </c>
      <c r="H285" s="449">
        <f>AM!H253+TX!H253+VCH!H254+NZ!H242+CHI!H256</f>
        <v>2439.9936810688837</v>
      </c>
      <c r="I285" s="543">
        <f>AM!I253+TX!I253+VCH!I254+NZ!I242+CHI!I256</f>
        <v>365</v>
      </c>
      <c r="J285" s="449">
        <f>AM!J253+TX!J253+VCH!J254+NZ!J242+CHI!J256</f>
        <v>2527.9802692922717</v>
      </c>
      <c r="K285" s="542">
        <f>AM!K253+TX!K253+VCH!K254+NZ!K242+CHI!K256</f>
        <v>365</v>
      </c>
      <c r="L285" s="541">
        <f>AM!L253+TX!L253+VCH!L254+NZ!L242+CHI!L256</f>
        <v>2538</v>
      </c>
      <c r="M285" s="542">
        <f>AM!M253+TX!M253+VCH!M254+NZ!M242+CHI!M256</f>
        <v>365</v>
      </c>
    </row>
    <row r="286" spans="1:15" s="166" customFormat="1" x14ac:dyDescent="0.2">
      <c r="A286" s="454" t="s">
        <v>189</v>
      </c>
      <c r="B286" s="540">
        <f>AM!B254+TX!B254+VCH!B255+NZ!B243+CHI!B257</f>
        <v>302</v>
      </c>
      <c r="C286" s="542">
        <f>AM!C254+TX!C254+VCH!C255+NZ!C243+CHI!C257</f>
        <v>20</v>
      </c>
      <c r="D286" s="449">
        <f>AM!D254+TX!D254+VCH!D255+NZ!D243+CHI!D257</f>
        <v>394.67520000000002</v>
      </c>
      <c r="E286" s="542">
        <f>AM!E254+TX!E254+VCH!E255+NZ!E243+CHI!E257</f>
        <v>20</v>
      </c>
      <c r="F286" s="541">
        <f>AM!F254+TX!F254+VCH!F255+NZ!F243+CHI!F257</f>
        <v>406</v>
      </c>
      <c r="G286" s="542">
        <f>AM!G254+TX!G254+VCH!G255+NZ!G243+CHI!G257</f>
        <v>20</v>
      </c>
      <c r="H286" s="449">
        <f>AM!H254+TX!H254+VCH!H255+NZ!H243+CHI!H257</f>
        <v>407.13565394124799</v>
      </c>
      <c r="I286" s="543">
        <f>AM!I254+TX!I254+VCH!I255+NZ!I243+CHI!I257</f>
        <v>20</v>
      </c>
      <c r="J286" s="449">
        <f>AM!J254+TX!J254+VCH!J255+NZ!J243+CHI!J257</f>
        <v>415.27584497975954</v>
      </c>
      <c r="K286" s="542">
        <f>AM!K254+TX!K254+VCH!K255+NZ!K243+CHI!K257</f>
        <v>20</v>
      </c>
      <c r="L286" s="541">
        <f>AM!L254+TX!L254+VCH!L255+NZ!L243+CHI!L257</f>
        <v>419</v>
      </c>
      <c r="M286" s="542">
        <f>AM!M254+TX!M254+VCH!M255+NZ!M243+CHI!M257</f>
        <v>20</v>
      </c>
    </row>
    <row r="287" spans="1:15" s="166" customFormat="1" x14ac:dyDescent="0.2">
      <c r="A287" s="454" t="s">
        <v>190</v>
      </c>
      <c r="B287" s="540">
        <f>AM!B255+TX!B255+VCH!B256+NZ!B244+CHI!B258</f>
        <v>382</v>
      </c>
      <c r="C287" s="542">
        <f>AM!C255+TX!C255+VCH!C256+NZ!C244+CHI!C258</f>
        <v>9</v>
      </c>
      <c r="D287" s="449">
        <f>AM!D255+TX!D255+VCH!D256+NZ!D244+CHI!D258</f>
        <v>356.96000000000004</v>
      </c>
      <c r="E287" s="542">
        <f>AM!E255+TX!E255+VCH!E256+NZ!E244+CHI!E258</f>
        <v>10</v>
      </c>
      <c r="F287" s="541">
        <f>AM!F255+TX!F255+VCH!F256+NZ!F244+CHI!F258</f>
        <v>401</v>
      </c>
      <c r="G287" s="542">
        <f>AM!G255+TX!G255+VCH!G256+NZ!G244+CHI!G258</f>
        <v>10</v>
      </c>
      <c r="H287" s="449">
        <f>AM!H255+TX!H255+VCH!H256+NZ!H244+CHI!H258</f>
        <v>383.48582400000004</v>
      </c>
      <c r="I287" s="543">
        <f>AM!I255+TX!I255+VCH!I256+NZ!I244+CHI!I258</f>
        <v>10</v>
      </c>
      <c r="J287" s="449">
        <f>AM!J255+TX!J255+VCH!J256+NZ!J244+CHI!J258</f>
        <v>394.26412288000006</v>
      </c>
      <c r="K287" s="542">
        <f>AM!K255+TX!K255+VCH!K256+NZ!K244+CHI!K258</f>
        <v>10</v>
      </c>
      <c r="L287" s="541">
        <f>AM!L255+TX!L255+VCH!L256+NZ!L244+CHI!L258</f>
        <v>395</v>
      </c>
      <c r="M287" s="542">
        <f>AM!M255+TX!M255+VCH!M256+NZ!M244+CHI!M258</f>
        <v>10</v>
      </c>
    </row>
    <row r="288" spans="1:15" s="166" customFormat="1" x14ac:dyDescent="0.2">
      <c r="A288" s="456" t="s">
        <v>191</v>
      </c>
      <c r="B288" s="544">
        <f t="shared" ref="B288:M288" si="39">SUM(B285:B287)</f>
        <v>2895</v>
      </c>
      <c r="C288" s="359">
        <f t="shared" si="39"/>
        <v>237</v>
      </c>
      <c r="D288" s="545">
        <f t="shared" si="39"/>
        <v>3061.1727680000004</v>
      </c>
      <c r="E288" s="359">
        <f t="shared" si="39"/>
        <v>265</v>
      </c>
      <c r="F288" s="546">
        <f t="shared" si="39"/>
        <v>3215</v>
      </c>
      <c r="G288" s="359">
        <f t="shared" si="39"/>
        <v>395</v>
      </c>
      <c r="H288" s="545">
        <f t="shared" si="39"/>
        <v>3230.6151590101317</v>
      </c>
      <c r="I288" s="443">
        <f t="shared" si="39"/>
        <v>395</v>
      </c>
      <c r="J288" s="545">
        <f t="shared" si="39"/>
        <v>3337.5202371520318</v>
      </c>
      <c r="K288" s="359">
        <f t="shared" si="39"/>
        <v>395</v>
      </c>
      <c r="L288" s="546">
        <f t="shared" si="39"/>
        <v>3352</v>
      </c>
      <c r="M288" s="359">
        <f t="shared" si="39"/>
        <v>395</v>
      </c>
    </row>
    <row r="290" spans="1:28" x14ac:dyDescent="0.3">
      <c r="A290" s="112"/>
    </row>
    <row r="291" spans="1:28" s="62" customFormat="1" x14ac:dyDescent="0.2">
      <c r="A291" s="580" t="s">
        <v>98</v>
      </c>
      <c r="B291" s="213">
        <v>2013</v>
      </c>
      <c r="C291" s="373">
        <v>2014</v>
      </c>
      <c r="D291" s="215">
        <v>2015</v>
      </c>
      <c r="E291" s="215">
        <v>2016</v>
      </c>
      <c r="F291" s="373">
        <v>2017</v>
      </c>
      <c r="G291" s="373">
        <v>2018</v>
      </c>
    </row>
    <row r="292" spans="1:28" s="62" customFormat="1" x14ac:dyDescent="0.3">
      <c r="A292" s="580"/>
      <c r="B292" s="216" t="s">
        <v>85</v>
      </c>
      <c r="C292" s="463" t="s">
        <v>85</v>
      </c>
      <c r="D292" s="463" t="s">
        <v>85</v>
      </c>
      <c r="E292" s="463" t="s">
        <v>85</v>
      </c>
      <c r="F292" s="463" t="s">
        <v>85</v>
      </c>
      <c r="G292" s="463" t="s">
        <v>85</v>
      </c>
    </row>
    <row r="293" spans="1:28" s="220" customFormat="1" x14ac:dyDescent="0.2">
      <c r="A293" s="461" t="s">
        <v>192</v>
      </c>
      <c r="B293" s="560">
        <f>IFERROR(B285/N106,"")</f>
        <v>0.23578969819771781</v>
      </c>
      <c r="C293" s="561">
        <f>IFERROR(B285/O106,"")</f>
        <v>0.2339930151338766</v>
      </c>
      <c r="D293" s="561">
        <f>IFERROR(F285/P$106,"")</f>
        <v>0.21431114275542898</v>
      </c>
      <c r="E293" s="561">
        <f>IFERROR(H285/Q$106,"")</f>
        <v>0.20623731561735134</v>
      </c>
      <c r="F293" s="561">
        <f>IFERROR(J285/R$106,"")</f>
        <v>0.21052467265924982</v>
      </c>
      <c r="G293" s="561">
        <f>IFERROR(L285/S$106,"")</f>
        <v>0.20408491476358959</v>
      </c>
    </row>
    <row r="294" spans="1:28" s="220" customFormat="1" x14ac:dyDescent="0.2">
      <c r="A294" s="462" t="s">
        <v>193</v>
      </c>
      <c r="B294" s="558">
        <f>IFERROR(B286/D130,"")</f>
        <v>0.43019943019943019</v>
      </c>
      <c r="C294" s="559">
        <f>IFERROR(D286/G130,"")</f>
        <v>0.46106915887850469</v>
      </c>
      <c r="D294" s="559">
        <f>IFERROR(F286/J130,"")</f>
        <v>0.47429906542056077</v>
      </c>
      <c r="E294" s="559">
        <f>IFERROR(H286/M130,"")</f>
        <v>0.46905029255904146</v>
      </c>
      <c r="F294" s="559">
        <f>IFERROR(J286/P130,"")</f>
        <v>0.61797000741035646</v>
      </c>
      <c r="G294" s="559">
        <f>IFERROR(L286/S130,"")</f>
        <v>0.61436950146627567</v>
      </c>
    </row>
    <row r="295" spans="1:28" s="62" customFormat="1" x14ac:dyDescent="0.2">
      <c r="A295" s="581" t="s">
        <v>50</v>
      </c>
      <c r="B295" s="581"/>
      <c r="C295" s="581"/>
      <c r="D295" s="581"/>
      <c r="E295" s="581"/>
      <c r="F295" s="581"/>
      <c r="G295" s="581"/>
      <c r="H295" s="581"/>
      <c r="I295" s="581"/>
      <c r="J295" s="581"/>
      <c r="K295" s="581"/>
      <c r="L295" s="581"/>
      <c r="M295" s="581"/>
      <c r="N295" s="581"/>
      <c r="O295" s="581"/>
      <c r="P295" s="581"/>
      <c r="Q295" s="581"/>
      <c r="R295" s="581"/>
      <c r="S295" s="581"/>
      <c r="T295" s="581"/>
      <c r="U295" s="163"/>
      <c r="V295" s="163"/>
      <c r="W295" s="163"/>
      <c r="X295" s="163"/>
      <c r="Y295" s="163"/>
      <c r="Z295" s="163"/>
      <c r="AA295" s="163"/>
      <c r="AB295" s="163"/>
    </row>
    <row r="296" spans="1:28" s="62" customFormat="1" ht="14.25" x14ac:dyDescent="0.2"/>
    <row r="297" spans="1:28" s="197" customFormat="1" x14ac:dyDescent="0.3">
      <c r="A297" s="582" t="s">
        <v>98</v>
      </c>
      <c r="B297" s="583">
        <v>2013</v>
      </c>
      <c r="C297" s="584"/>
      <c r="D297" s="585">
        <v>2014</v>
      </c>
      <c r="E297" s="584"/>
      <c r="F297" s="586">
        <v>2015</v>
      </c>
      <c r="G297" s="587"/>
      <c r="H297" s="586">
        <v>2016</v>
      </c>
      <c r="I297" s="587"/>
      <c r="J297" s="585">
        <v>2017</v>
      </c>
      <c r="K297" s="584"/>
      <c r="L297" s="585">
        <v>2018</v>
      </c>
      <c r="M297" s="584"/>
    </row>
    <row r="298" spans="1:28" s="197" customFormat="1" x14ac:dyDescent="0.3">
      <c r="A298" s="582"/>
      <c r="B298" s="216" t="s">
        <v>194</v>
      </c>
      <c r="C298" s="216" t="s">
        <v>85</v>
      </c>
      <c r="D298" s="463" t="s">
        <v>194</v>
      </c>
      <c r="E298" s="216" t="s">
        <v>85</v>
      </c>
      <c r="F298" s="463" t="s">
        <v>194</v>
      </c>
      <c r="G298" s="216" t="s">
        <v>85</v>
      </c>
      <c r="H298" s="463" t="s">
        <v>194</v>
      </c>
      <c r="I298" s="216" t="s">
        <v>85</v>
      </c>
      <c r="J298" s="463" t="s">
        <v>194</v>
      </c>
      <c r="K298" s="216" t="s">
        <v>85</v>
      </c>
      <c r="L298" s="463" t="s">
        <v>194</v>
      </c>
      <c r="M298" s="216" t="s">
        <v>85</v>
      </c>
    </row>
    <row r="299" spans="1:28" s="228" customFormat="1" x14ac:dyDescent="0.2">
      <c r="A299" s="464" t="s">
        <v>195</v>
      </c>
      <c r="B299" s="547">
        <f>AM!B267+TX!B267+VCH!B268+NZ!B256+CHI!B270</f>
        <v>359</v>
      </c>
      <c r="C299" s="549">
        <f>IF(B299=0,"",B299*100/B287)</f>
        <v>93.979057591623032</v>
      </c>
      <c r="D299" s="548">
        <f>AM!D267+TX!D267+VCH!D268+NZ!D256+CHI!D270</f>
        <v>359</v>
      </c>
      <c r="E299" s="549">
        <f>IF(D299=0,"",D299*100/D287)</f>
        <v>100.57149260421335</v>
      </c>
      <c r="F299" s="548">
        <f>AM!F267+TX!F267+VCH!F268+NZ!F256+CHI!F270</f>
        <v>401</v>
      </c>
      <c r="G299" s="549">
        <f>IF(F299=0,"",F299*100/F287)</f>
        <v>100</v>
      </c>
      <c r="H299" s="548">
        <f>AM!H267+TX!H267+VCH!H268+NZ!H256+CHI!H270</f>
        <v>383</v>
      </c>
      <c r="I299" s="549">
        <f>IF(H299=0,"",H299*100/H287)</f>
        <v>99.873313700378134</v>
      </c>
      <c r="J299" s="548">
        <f>AM!J267+TX!J267+VCH!J268+NZ!J256+CHI!J270</f>
        <v>394</v>
      </c>
      <c r="K299" s="549">
        <f>IF(J299=0,"",J299*100/J287)</f>
        <v>99.933008644542468</v>
      </c>
      <c r="L299" s="548">
        <f>AM!L267+TX!L267+VCH!L268+NZ!L256+CHI!L270</f>
        <v>395</v>
      </c>
      <c r="M299" s="362">
        <f>IF(L299=0,"",L299*100/L287)</f>
        <v>100</v>
      </c>
    </row>
    <row r="300" spans="1:28" s="62" customFormat="1" x14ac:dyDescent="0.2">
      <c r="A300" s="572" t="s">
        <v>50</v>
      </c>
      <c r="B300" s="572"/>
      <c r="C300" s="572"/>
      <c r="D300" s="572"/>
      <c r="E300" s="572"/>
      <c r="F300" s="572"/>
      <c r="G300" s="572"/>
      <c r="H300" s="572"/>
      <c r="I300" s="572"/>
      <c r="J300" s="572"/>
      <c r="K300" s="572"/>
      <c r="L300" s="572"/>
      <c r="M300" s="572"/>
      <c r="N300" s="572"/>
      <c r="O300" s="572"/>
      <c r="P300" s="572"/>
      <c r="Q300" s="572"/>
      <c r="R300" s="572"/>
      <c r="S300" s="572"/>
      <c r="T300" s="572"/>
      <c r="U300" s="572"/>
      <c r="V300" s="572"/>
      <c r="W300" s="572"/>
      <c r="X300" s="572"/>
      <c r="Y300" s="572"/>
      <c r="Z300" s="572"/>
      <c r="AA300" s="572"/>
      <c r="AB300" s="572"/>
    </row>
    <row r="303" spans="1:28" x14ac:dyDescent="0.3">
      <c r="A303" s="573"/>
      <c r="B303" s="573"/>
      <c r="C303" s="573"/>
      <c r="D303" s="573"/>
      <c r="E303" s="573"/>
      <c r="F303" s="573"/>
      <c r="G303" s="573"/>
      <c r="H303" s="573"/>
      <c r="I303" s="573"/>
      <c r="J303" s="573"/>
      <c r="K303" s="573"/>
      <c r="L303" s="573"/>
      <c r="M303" s="573"/>
    </row>
    <row r="304" spans="1:28" x14ac:dyDescent="0.3">
      <c r="A304" s="574" t="s">
        <v>196</v>
      </c>
      <c r="B304" s="576">
        <v>2013</v>
      </c>
      <c r="C304" s="576"/>
      <c r="D304" s="576"/>
      <c r="E304" s="576"/>
      <c r="F304" s="576"/>
      <c r="G304" s="576"/>
      <c r="H304" s="576">
        <v>2014</v>
      </c>
      <c r="I304" s="576"/>
      <c r="J304" s="576"/>
      <c r="K304" s="576"/>
      <c r="L304" s="576"/>
      <c r="M304" s="576"/>
    </row>
    <row r="305" spans="1:13" ht="53.25" x14ac:dyDescent="0.3">
      <c r="A305" s="574"/>
      <c r="B305" s="229" t="s">
        <v>17</v>
      </c>
      <c r="C305" s="229" t="s">
        <v>197</v>
      </c>
      <c r="D305" s="229" t="s">
        <v>198</v>
      </c>
      <c r="E305" s="230" t="s">
        <v>199</v>
      </c>
      <c r="F305" s="229" t="s">
        <v>200</v>
      </c>
      <c r="G305" s="229" t="s">
        <v>201</v>
      </c>
      <c r="H305" s="229" t="s">
        <v>17</v>
      </c>
      <c r="I305" s="229" t="s">
        <v>197</v>
      </c>
      <c r="J305" s="229" t="s">
        <v>198</v>
      </c>
      <c r="K305" s="230" t="s">
        <v>199</v>
      </c>
      <c r="L305" s="229" t="s">
        <v>200</v>
      </c>
      <c r="M305" s="229" t="s">
        <v>201</v>
      </c>
    </row>
    <row r="306" spans="1:13" x14ac:dyDescent="0.3">
      <c r="A306" s="575"/>
      <c r="B306" s="255" t="s">
        <v>202</v>
      </c>
      <c r="C306" s="255" t="s">
        <v>203</v>
      </c>
      <c r="D306" s="255" t="s">
        <v>204</v>
      </c>
      <c r="E306" s="230"/>
      <c r="F306" s="229"/>
      <c r="G306" s="229"/>
      <c r="H306" s="255" t="s">
        <v>202</v>
      </c>
      <c r="I306" s="255" t="s">
        <v>203</v>
      </c>
      <c r="J306" s="255" t="s">
        <v>204</v>
      </c>
      <c r="K306" s="230"/>
      <c r="L306" s="229"/>
      <c r="M306" s="229"/>
    </row>
    <row r="307" spans="1:13" s="166" customFormat="1" x14ac:dyDescent="0.2">
      <c r="A307" s="150" t="s">
        <v>205</v>
      </c>
      <c r="B307" s="363">
        <f t="shared" ref="B307:B314" si="40">+B114+H114+N114</f>
        <v>557</v>
      </c>
      <c r="C307" s="350">
        <f>AM!C275+TX!C275+VCH!C276+NZ!C264+CHI!C278</f>
        <v>760</v>
      </c>
      <c r="D307" s="350">
        <f>AM!D275+TX!D275+VCH!D276+NZ!D264+CHI!D278</f>
        <v>1061</v>
      </c>
      <c r="E307" s="350">
        <f>AM!E275+TX!E275+VCH!E276+NZ!E264+CHI!E278</f>
        <v>0</v>
      </c>
      <c r="F307" s="336">
        <f t="shared" ref="F307:F314" si="41">IF(C307=0,"",C307/B307)</f>
        <v>1.3644524236983842</v>
      </c>
      <c r="G307" s="336">
        <f t="shared" ref="G307:G314" si="42">IF(D307=0,"",D307/B307)</f>
        <v>1.9048473967684021</v>
      </c>
      <c r="H307" s="363">
        <f t="shared" ref="H307:H314" si="43">+C114+I114+O114</f>
        <v>696</v>
      </c>
      <c r="I307" s="350">
        <f>AM!I275+TX!I275+VCH!I276+NZ!I264+CHI!I278</f>
        <v>877</v>
      </c>
      <c r="J307" s="350">
        <f>AM!J275+TX!J275+VCH!J276+NZ!J264+CHI!J278</f>
        <v>1199</v>
      </c>
      <c r="K307" s="350">
        <f>AM!K275+TX!K275+VCH!K276+NZ!K264+CHI!K278</f>
        <v>0</v>
      </c>
      <c r="L307" s="336">
        <f t="shared" ref="L307:L314" si="44">IF(I307=0,"",I307/H307)</f>
        <v>1.2600574712643677</v>
      </c>
      <c r="M307" s="336">
        <f t="shared" ref="M307:M314" si="45">IF(J307=0,"",J307/H307)</f>
        <v>1.7227011494252873</v>
      </c>
    </row>
    <row r="308" spans="1:13" s="166" customFormat="1" x14ac:dyDescent="0.2">
      <c r="A308" s="129" t="s">
        <v>206</v>
      </c>
      <c r="B308" s="318">
        <f t="shared" si="40"/>
        <v>163</v>
      </c>
      <c r="C308" s="350">
        <f>AM!C276+TX!C276+VCH!C277+NZ!C265+CHI!C279</f>
        <v>465</v>
      </c>
      <c r="D308" s="350">
        <f>AM!D276+TX!D276+VCH!D277+NZ!D265+CHI!D279</f>
        <v>2082</v>
      </c>
      <c r="E308" s="350">
        <f>AM!E276+TX!E276+VCH!E277+NZ!E265+CHI!E279</f>
        <v>0</v>
      </c>
      <c r="F308" s="320">
        <f t="shared" si="41"/>
        <v>2.852760736196319</v>
      </c>
      <c r="G308" s="320">
        <f t="shared" si="42"/>
        <v>12.773006134969325</v>
      </c>
      <c r="H308" s="318">
        <f t="shared" si="43"/>
        <v>154</v>
      </c>
      <c r="I308" s="350">
        <f>AM!I276+TX!I276+VCH!I277+NZ!I265+CHI!I279</f>
        <v>490</v>
      </c>
      <c r="J308" s="350">
        <f>AM!J276+TX!J276+VCH!J277+NZ!J265+CHI!J279</f>
        <v>2207</v>
      </c>
      <c r="K308" s="350">
        <f>AM!K276+TX!K276+VCH!K277+NZ!K265+CHI!K279</f>
        <v>0</v>
      </c>
      <c r="L308" s="320">
        <f t="shared" si="44"/>
        <v>3.1818181818181817</v>
      </c>
      <c r="M308" s="320">
        <f t="shared" si="45"/>
        <v>14.331168831168831</v>
      </c>
    </row>
    <row r="309" spans="1:13" s="166" customFormat="1" x14ac:dyDescent="0.2">
      <c r="A309" s="129" t="s">
        <v>207</v>
      </c>
      <c r="B309" s="318">
        <f t="shared" si="40"/>
        <v>5613</v>
      </c>
      <c r="C309" s="350">
        <f>AM!C277+TX!C277+VCH!C278+NZ!C266+CHI!C280</f>
        <v>25706</v>
      </c>
      <c r="D309" s="350">
        <f>AM!D277+TX!D277+VCH!D278+NZ!D266+CHI!D280</f>
        <v>56973</v>
      </c>
      <c r="E309" s="350">
        <f>AM!E277+TX!E277+VCH!E278+NZ!E266+CHI!E280</f>
        <v>4</v>
      </c>
      <c r="F309" s="320">
        <f t="shared" si="41"/>
        <v>4.579725636914306</v>
      </c>
      <c r="G309" s="320">
        <f t="shared" si="42"/>
        <v>10.150187065740246</v>
      </c>
      <c r="H309" s="318">
        <f t="shared" si="43"/>
        <v>6001</v>
      </c>
      <c r="I309" s="350">
        <f>AM!I277+TX!I277+VCH!I278+NZ!I266+CHI!I280</f>
        <v>24699</v>
      </c>
      <c r="J309" s="350">
        <f>AM!J277+TX!J277+VCH!J278+NZ!J266+CHI!J280</f>
        <v>62833</v>
      </c>
      <c r="K309" s="350">
        <f>AM!K277+TX!K277+VCH!K278+NZ!K266+CHI!K280</f>
        <v>1</v>
      </c>
      <c r="L309" s="320">
        <f t="shared" si="44"/>
        <v>4.1158140309948346</v>
      </c>
      <c r="M309" s="320">
        <f t="shared" si="45"/>
        <v>10.4704215964006</v>
      </c>
    </row>
    <row r="310" spans="1:13" s="166" customFormat="1" x14ac:dyDescent="0.2">
      <c r="A310" s="123" t="s">
        <v>208</v>
      </c>
      <c r="B310" s="318">
        <f t="shared" si="40"/>
        <v>420</v>
      </c>
      <c r="C310" s="350">
        <f>AM!C278+TX!C278+VCH!C279+NZ!C267+CHI!C281</f>
        <v>1200</v>
      </c>
      <c r="D310" s="350">
        <f>AM!D278+TX!D278+VCH!D279+NZ!D267+CHI!D281</f>
        <v>2400</v>
      </c>
      <c r="E310" s="350">
        <f>AM!E278+TX!E278+VCH!E279+NZ!E267+CHI!E281</f>
        <v>0</v>
      </c>
      <c r="F310" s="320">
        <f t="shared" si="41"/>
        <v>2.8571428571428572</v>
      </c>
      <c r="G310" s="320">
        <f t="shared" si="42"/>
        <v>5.7142857142857144</v>
      </c>
      <c r="H310" s="318">
        <f t="shared" si="43"/>
        <v>477</v>
      </c>
      <c r="I310" s="350">
        <f>AM!I278+TX!I278+VCH!I279+NZ!I267+CHI!I281</f>
        <v>1318</v>
      </c>
      <c r="J310" s="350">
        <f>AM!J278+TX!J278+VCH!J279+NZ!J267+CHI!J281</f>
        <v>2636</v>
      </c>
      <c r="K310" s="350">
        <f>AM!K278+TX!K278+VCH!K279+NZ!K267+CHI!K281</f>
        <v>0</v>
      </c>
      <c r="L310" s="320">
        <f t="shared" si="44"/>
        <v>2.7631027253668763</v>
      </c>
      <c r="M310" s="320">
        <f t="shared" si="45"/>
        <v>5.5262054507337526</v>
      </c>
    </row>
    <row r="311" spans="1:13" s="166" customFormat="1" x14ac:dyDescent="0.2">
      <c r="A311" s="129" t="s">
        <v>209</v>
      </c>
      <c r="B311" s="318">
        <f t="shared" si="40"/>
        <v>1236</v>
      </c>
      <c r="C311" s="350">
        <f>AM!C279+TX!C279+VCH!C280+NZ!C268+CHI!C282</f>
        <v>3233</v>
      </c>
      <c r="D311" s="350">
        <f>AM!D279+TX!D279+VCH!D280+NZ!D268+CHI!D282</f>
        <v>8839</v>
      </c>
      <c r="E311" s="350">
        <f>AM!E279+TX!E279+VCH!E280+NZ!E268+CHI!E282</f>
        <v>2</v>
      </c>
      <c r="F311" s="320">
        <f t="shared" si="41"/>
        <v>2.6156957928802589</v>
      </c>
      <c r="G311" s="320">
        <f t="shared" si="42"/>
        <v>7.1512944983818771</v>
      </c>
      <c r="H311" s="318">
        <f t="shared" si="43"/>
        <v>1260</v>
      </c>
      <c r="I311" s="350">
        <f>AM!I279+TX!I279+VCH!I280+NZ!I268+CHI!I282</f>
        <v>3552</v>
      </c>
      <c r="J311" s="350">
        <f>AM!J279+TX!J279+VCH!J280+NZ!J268+CHI!J282</f>
        <v>10841</v>
      </c>
      <c r="K311" s="350">
        <f>AM!K279+TX!K279+VCH!K280+NZ!K268+CHI!K282</f>
        <v>2</v>
      </c>
      <c r="L311" s="320">
        <f t="shared" si="44"/>
        <v>2.8190476190476192</v>
      </c>
      <c r="M311" s="320">
        <f t="shared" si="45"/>
        <v>8.6039682539682545</v>
      </c>
    </row>
    <row r="312" spans="1:13" s="166" customFormat="1" x14ac:dyDescent="0.2">
      <c r="A312" s="129" t="s">
        <v>210</v>
      </c>
      <c r="B312" s="318">
        <f t="shared" si="40"/>
        <v>292</v>
      </c>
      <c r="C312" s="350">
        <f>AM!C280+TX!C280+VCH!C281+NZ!C269+CHI!C283</f>
        <v>2720</v>
      </c>
      <c r="D312" s="350">
        <f>AM!D280+TX!D280+VCH!D281+NZ!D269+CHI!D283</f>
        <v>3543</v>
      </c>
      <c r="E312" s="350">
        <f>AM!E280+TX!E280+VCH!E281+NZ!E269+CHI!E283</f>
        <v>0</v>
      </c>
      <c r="F312" s="320">
        <f t="shared" si="41"/>
        <v>9.3150684931506849</v>
      </c>
      <c r="G312" s="320">
        <f t="shared" si="42"/>
        <v>12.133561643835616</v>
      </c>
      <c r="H312" s="318">
        <f t="shared" si="43"/>
        <v>296</v>
      </c>
      <c r="I312" s="350">
        <f>AM!I280+TX!I280+VCH!I281+NZ!I269+CHI!I283</f>
        <v>3000</v>
      </c>
      <c r="J312" s="350">
        <f>AM!J280+TX!J280+VCH!J281+NZ!J269+CHI!J283</f>
        <v>4300</v>
      </c>
      <c r="K312" s="350">
        <f>AM!K280+TX!K280+VCH!K281+NZ!K269+CHI!K283</f>
        <v>0</v>
      </c>
      <c r="L312" s="320">
        <f t="shared" si="44"/>
        <v>10.135135135135135</v>
      </c>
      <c r="M312" s="320">
        <f t="shared" si="45"/>
        <v>14.527027027027026</v>
      </c>
    </row>
    <row r="313" spans="1:13" s="166" customFormat="1" x14ac:dyDescent="0.2">
      <c r="A313" s="129" t="s">
        <v>211</v>
      </c>
      <c r="B313" s="318">
        <f t="shared" si="40"/>
        <v>1050</v>
      </c>
      <c r="C313" s="350">
        <f>AM!C281+TX!C281+VCH!C282+NZ!C270+CHI!C284</f>
        <v>3672</v>
      </c>
      <c r="D313" s="350">
        <f>AM!D281+TX!D281+VCH!D282+NZ!D270+CHI!D284</f>
        <v>4426</v>
      </c>
      <c r="E313" s="350">
        <f>AM!E281+TX!E281+VCH!E282+NZ!E270+CHI!E284</f>
        <v>0</v>
      </c>
      <c r="F313" s="320">
        <f t="shared" si="41"/>
        <v>3.4971428571428573</v>
      </c>
      <c r="G313" s="320">
        <f t="shared" si="42"/>
        <v>4.215238095238095</v>
      </c>
      <c r="H313" s="318">
        <f t="shared" si="43"/>
        <v>1415</v>
      </c>
      <c r="I313" s="350">
        <f>AM!I281+TX!I281+VCH!I282+NZ!I270+CHI!I284</f>
        <v>4296</v>
      </c>
      <c r="J313" s="350">
        <f>AM!J281+TX!J281+VCH!J282+NZ!J270+CHI!J284</f>
        <v>6384</v>
      </c>
      <c r="K313" s="350">
        <f>AM!K281+TX!K281+VCH!K282+NZ!K270+CHI!K284</f>
        <v>2</v>
      </c>
      <c r="L313" s="320">
        <f t="shared" si="44"/>
        <v>3.0360424028268551</v>
      </c>
      <c r="M313" s="320">
        <f t="shared" si="45"/>
        <v>4.5116607773851589</v>
      </c>
    </row>
    <row r="314" spans="1:13" s="166" customFormat="1" x14ac:dyDescent="0.2">
      <c r="A314" s="204" t="s">
        <v>212</v>
      </c>
      <c r="B314" s="144">
        <f t="shared" si="40"/>
        <v>0</v>
      </c>
      <c r="C314" s="350">
        <f>AM!C282+TX!C282+VCH!C283+NZ!C271+CHI!C285</f>
        <v>0</v>
      </c>
      <c r="D314" s="350">
        <f>AM!D282+TX!D282+VCH!D283+NZ!D271+CHI!D285</f>
        <v>0</v>
      </c>
      <c r="E314" s="350">
        <f>AM!E282+TX!E282+VCH!E283+NZ!E271+CHI!E285</f>
        <v>0</v>
      </c>
      <c r="F314" s="325" t="str">
        <f t="shared" si="41"/>
        <v/>
      </c>
      <c r="G314" s="325" t="str">
        <f t="shared" si="42"/>
        <v/>
      </c>
      <c r="H314" s="144">
        <f t="shared" si="43"/>
        <v>0</v>
      </c>
      <c r="I314" s="350">
        <f>AM!I282+TX!I282+VCH!I283+NZ!I271+CHI!I285</f>
        <v>0</v>
      </c>
      <c r="J314" s="350">
        <f>AM!J282+TX!J282+VCH!J283+NZ!J271+CHI!J285</f>
        <v>0</v>
      </c>
      <c r="K314" s="350">
        <f>AM!K282+TX!K282+VCH!K283+NZ!K271+CHI!K285</f>
        <v>0</v>
      </c>
      <c r="L314" s="325" t="str">
        <f t="shared" si="44"/>
        <v/>
      </c>
      <c r="M314" s="325" t="str">
        <f t="shared" si="45"/>
        <v/>
      </c>
    </row>
    <row r="315" spans="1:13" s="166" customFormat="1" x14ac:dyDescent="0.3">
      <c r="A315" s="574" t="s">
        <v>196</v>
      </c>
      <c r="B315" s="577">
        <v>2015</v>
      </c>
      <c r="C315" s="578"/>
      <c r="D315" s="578"/>
      <c r="E315" s="578"/>
      <c r="F315" s="578"/>
      <c r="G315" s="578"/>
      <c r="H315" s="578">
        <v>2016</v>
      </c>
      <c r="I315" s="578"/>
      <c r="J315" s="578"/>
      <c r="K315" s="578"/>
      <c r="L315" s="578"/>
      <c r="M315" s="579"/>
    </row>
    <row r="316" spans="1:13" s="166" customFormat="1" ht="53.25" x14ac:dyDescent="0.2">
      <c r="A316" s="574"/>
      <c r="B316" s="229" t="s">
        <v>17</v>
      </c>
      <c r="C316" s="229" t="s">
        <v>197</v>
      </c>
      <c r="D316" s="229" t="s">
        <v>198</v>
      </c>
      <c r="E316" s="230" t="s">
        <v>199</v>
      </c>
      <c r="F316" s="229" t="s">
        <v>200</v>
      </c>
      <c r="G316" s="229" t="s">
        <v>201</v>
      </c>
      <c r="H316" s="229" t="s">
        <v>17</v>
      </c>
      <c r="I316" s="229" t="s">
        <v>197</v>
      </c>
      <c r="J316" s="229" t="s">
        <v>198</v>
      </c>
      <c r="K316" s="230" t="s">
        <v>199</v>
      </c>
      <c r="L316" s="229" t="s">
        <v>200</v>
      </c>
      <c r="M316" s="229" t="s">
        <v>201</v>
      </c>
    </row>
    <row r="317" spans="1:13" s="166" customFormat="1" x14ac:dyDescent="0.2">
      <c r="A317" s="575"/>
      <c r="B317" s="255" t="s">
        <v>202</v>
      </c>
      <c r="C317" s="255" t="s">
        <v>203</v>
      </c>
      <c r="D317" s="255" t="s">
        <v>204</v>
      </c>
      <c r="E317" s="229"/>
      <c r="F317" s="229"/>
      <c r="G317" s="229"/>
      <c r="H317" s="255" t="s">
        <v>202</v>
      </c>
      <c r="I317" s="255" t="s">
        <v>203</v>
      </c>
      <c r="J317" s="255" t="s">
        <v>204</v>
      </c>
      <c r="K317" s="230"/>
      <c r="L317" s="229"/>
      <c r="M317" s="229"/>
    </row>
    <row r="318" spans="1:13" s="166" customFormat="1" x14ac:dyDescent="0.2">
      <c r="A318" s="150" t="s">
        <v>205</v>
      </c>
      <c r="B318" s="363">
        <v>790</v>
      </c>
      <c r="C318" s="350">
        <f>AM!C286+TX!C286+VCH!C287+NZ!C275+CHI!C289</f>
        <v>978</v>
      </c>
      <c r="D318" s="350">
        <f>AM!D286+TX!D286+VCH!D287+NZ!D275+CHI!D289</f>
        <v>1318</v>
      </c>
      <c r="E318" s="350">
        <f>AM!E286+TX!E286+VCH!E287+NZ!E275+CHI!E289</f>
        <v>0</v>
      </c>
      <c r="F318" s="336">
        <f t="shared" ref="F318:F325" si="46">IF(C318=0,"",C318/B318)</f>
        <v>1.2379746835443037</v>
      </c>
      <c r="G318" s="336">
        <f t="shared" ref="G318:G325" si="47">IF(D318=0,"",D318/B318)</f>
        <v>1.6683544303797468</v>
      </c>
      <c r="H318" s="363">
        <f t="shared" ref="H318:H325" si="48">+E114+K114+Q114</f>
        <v>832</v>
      </c>
      <c r="I318" s="350">
        <f>AM!I286+TX!I286+VCH!I287+NZ!I275+CHI!I289</f>
        <v>1085</v>
      </c>
      <c r="J318" s="350">
        <f>AM!J286+TX!J286+VCH!J287+NZ!J275+CHI!J289</f>
        <v>1408</v>
      </c>
      <c r="K318" s="350">
        <f>AM!K286+TX!K286+VCH!K287+NZ!K275+CHI!K289</f>
        <v>0</v>
      </c>
      <c r="L318" s="336">
        <f t="shared" ref="L318:L325" si="49">IF(I318=0,"",I318/H318)</f>
        <v>1.3040865384615385</v>
      </c>
      <c r="M318" s="338">
        <f t="shared" ref="M318:M325" si="50">IF(J318=0,"",J318/H318)</f>
        <v>1.6923076923076923</v>
      </c>
    </row>
    <row r="319" spans="1:13" s="166" customFormat="1" x14ac:dyDescent="0.2">
      <c r="A319" s="129" t="s">
        <v>206</v>
      </c>
      <c r="B319" s="318">
        <f t="shared" ref="B319:B325" si="51">+D115+J115+P115</f>
        <v>164</v>
      </c>
      <c r="C319" s="350">
        <f>AM!C287+TX!C287+VCH!C288+NZ!C276+CHI!C290</f>
        <v>690</v>
      </c>
      <c r="D319" s="350">
        <f>AM!D287+TX!D287+VCH!D288+NZ!D276+CHI!D290</f>
        <v>2907</v>
      </c>
      <c r="E319" s="350">
        <f>AM!E287+TX!E287+VCH!E288+NZ!E276+CHI!E290</f>
        <v>0</v>
      </c>
      <c r="F319" s="320">
        <f t="shared" si="46"/>
        <v>4.2073170731707314</v>
      </c>
      <c r="G319" s="320">
        <f t="shared" si="47"/>
        <v>17.725609756097562</v>
      </c>
      <c r="H319" s="318">
        <f t="shared" si="48"/>
        <v>170</v>
      </c>
      <c r="I319" s="350">
        <f>AM!I287+TX!I287+VCH!I288+NZ!I276+CHI!I290</f>
        <v>750</v>
      </c>
      <c r="J319" s="350">
        <f>AM!J287+TX!J287+VCH!J288+NZ!J276+CHI!J290</f>
        <v>3450</v>
      </c>
      <c r="K319" s="350">
        <f>AM!K287+TX!K287+VCH!K288+NZ!K276+CHI!K290</f>
        <v>0</v>
      </c>
      <c r="L319" s="320">
        <f t="shared" si="49"/>
        <v>4.4117647058823533</v>
      </c>
      <c r="M319" s="322">
        <f t="shared" si="50"/>
        <v>20.294117647058822</v>
      </c>
    </row>
    <row r="320" spans="1:13" s="166" customFormat="1" x14ac:dyDescent="0.2">
      <c r="A320" s="129" t="s">
        <v>207</v>
      </c>
      <c r="B320" s="318">
        <f t="shared" si="51"/>
        <v>6448</v>
      </c>
      <c r="C320" s="350">
        <f>AM!C288+TX!C288+VCH!C289+NZ!C277+CHI!C291</f>
        <v>25759</v>
      </c>
      <c r="D320" s="350">
        <f>AM!D288+TX!D288+VCH!D289+NZ!D277+CHI!D291</f>
        <v>67439</v>
      </c>
      <c r="E320" s="350">
        <f>AM!E288+TX!E288+VCH!E289+NZ!E277+CHI!E291</f>
        <v>0</v>
      </c>
      <c r="F320" s="320">
        <f t="shared" si="46"/>
        <v>3.9948821339950373</v>
      </c>
      <c r="G320" s="320">
        <f t="shared" si="47"/>
        <v>10.458901985111662</v>
      </c>
      <c r="H320" s="318">
        <f t="shared" si="48"/>
        <v>6554</v>
      </c>
      <c r="I320" s="350">
        <f>AM!I288+TX!I288+VCH!I289+NZ!I277+CHI!I291</f>
        <v>26049</v>
      </c>
      <c r="J320" s="550">
        <f>AM!J288+TX!J288+VCH!J289+NZ!J277+CHI!J291</f>
        <v>68543.666666666657</v>
      </c>
      <c r="K320" s="350">
        <f>AM!K288+TX!K288+VCH!K289+NZ!K277+CHI!K291</f>
        <v>1</v>
      </c>
      <c r="L320" s="320">
        <f t="shared" si="49"/>
        <v>3.9745193774794019</v>
      </c>
      <c r="M320" s="322">
        <f t="shared" si="50"/>
        <v>10.45829518868884</v>
      </c>
    </row>
    <row r="321" spans="1:13" s="166" customFormat="1" x14ac:dyDescent="0.2">
      <c r="A321" s="123" t="s">
        <v>208</v>
      </c>
      <c r="B321" s="318">
        <f t="shared" si="51"/>
        <v>563</v>
      </c>
      <c r="C321" s="350">
        <f>AM!C289+TX!C289+VCH!C290+NZ!C278+CHI!C292</f>
        <v>1318</v>
      </c>
      <c r="D321" s="350">
        <f>AM!D289+TX!D289+VCH!D290+NZ!D278+CHI!D292</f>
        <v>2636</v>
      </c>
      <c r="E321" s="350">
        <f>AM!E289+TX!E289+VCH!E290+NZ!E278+CHI!E292</f>
        <v>0</v>
      </c>
      <c r="F321" s="320">
        <f t="shared" si="46"/>
        <v>2.3410301953818826</v>
      </c>
      <c r="G321" s="320">
        <f t="shared" si="47"/>
        <v>4.6820603907637652</v>
      </c>
      <c r="H321" s="318">
        <f t="shared" si="48"/>
        <v>612</v>
      </c>
      <c r="I321" s="350">
        <f>AM!I289+TX!I289+VCH!I290+NZ!I278+CHI!I292</f>
        <v>1318</v>
      </c>
      <c r="J321" s="350">
        <f>AM!J289+TX!J289+VCH!J290+NZ!J278+CHI!J292</f>
        <v>2636</v>
      </c>
      <c r="K321" s="350">
        <f>AM!K289+TX!K289+VCH!K290+NZ!K278+CHI!K292</f>
        <v>0</v>
      </c>
      <c r="L321" s="320">
        <f t="shared" si="49"/>
        <v>2.15359477124183</v>
      </c>
      <c r="M321" s="322">
        <f t="shared" si="50"/>
        <v>4.3071895424836599</v>
      </c>
    </row>
    <row r="322" spans="1:13" s="166" customFormat="1" x14ac:dyDescent="0.2">
      <c r="A322" s="129" t="s">
        <v>209</v>
      </c>
      <c r="B322" s="318">
        <f t="shared" si="51"/>
        <v>1298</v>
      </c>
      <c r="C322" s="350">
        <f>AM!C290+TX!C290+VCH!C291+NZ!C279+CHI!C293</f>
        <v>3899</v>
      </c>
      <c r="D322" s="350">
        <f>AM!D290+TX!D290+VCH!D291+NZ!D279+CHI!D293</f>
        <v>11843</v>
      </c>
      <c r="E322" s="350">
        <f>AM!E290+TX!E290+VCH!E291+NZ!E279+CHI!E293</f>
        <v>3</v>
      </c>
      <c r="F322" s="320">
        <f t="shared" si="46"/>
        <v>3.0038520801232664</v>
      </c>
      <c r="G322" s="320">
        <f t="shared" si="47"/>
        <v>9.1240369799691834</v>
      </c>
      <c r="H322" s="318">
        <f t="shared" si="48"/>
        <v>1306</v>
      </c>
      <c r="I322" s="550">
        <f>AM!I290+TX!I290+VCH!I291+NZ!I279+CHI!I293</f>
        <v>2275.6666666666665</v>
      </c>
      <c r="J322" s="550">
        <f>AM!J290+TX!J290+VCH!J291+NZ!J279+CHI!J293</f>
        <v>8485.3333333333321</v>
      </c>
      <c r="K322" s="350">
        <f>AM!K290+TX!K290+VCH!K291+NZ!K279+CHI!K293</f>
        <v>2</v>
      </c>
      <c r="L322" s="320">
        <f t="shared" si="49"/>
        <v>1.7424706482899437</v>
      </c>
      <c r="M322" s="322">
        <f t="shared" si="50"/>
        <v>6.4971924451250631</v>
      </c>
    </row>
    <row r="323" spans="1:13" s="166" customFormat="1" x14ac:dyDescent="0.2">
      <c r="A323" s="570" t="s">
        <v>210</v>
      </c>
      <c r="B323" s="318">
        <f t="shared" si="51"/>
        <v>342</v>
      </c>
      <c r="C323" s="350">
        <f>AM!C291+TX!C291+VCH!C292+NZ!C280+CHI!C294</f>
        <v>3100</v>
      </c>
      <c r="D323" s="350">
        <f>AM!D291+TX!D291+VCH!D292+NZ!D280+CHI!D294</f>
        <v>4737</v>
      </c>
      <c r="E323" s="350">
        <f>AM!E291+TX!E291+VCH!E292+NZ!E280+CHI!E294</f>
        <v>0</v>
      </c>
      <c r="F323" s="320">
        <f t="shared" si="46"/>
        <v>9.064327485380117</v>
      </c>
      <c r="G323" s="320">
        <f t="shared" si="47"/>
        <v>13.850877192982455</v>
      </c>
      <c r="H323" s="318">
        <f t="shared" si="48"/>
        <v>345</v>
      </c>
      <c r="I323" s="350">
        <f>AM!I291+TX!I291+VCH!I292+NZ!I280+CHI!I294</f>
        <v>3450</v>
      </c>
      <c r="J323" s="350">
        <f>AM!J291+TX!J291+VCH!J292+NZ!J280+CHI!J294</f>
        <v>5225</v>
      </c>
      <c r="K323" s="350">
        <f>AM!K291+TX!K291+VCH!K292+NZ!K280+CHI!K294</f>
        <v>0</v>
      </c>
      <c r="L323" s="320">
        <f t="shared" si="49"/>
        <v>10</v>
      </c>
      <c r="M323" s="322">
        <f t="shared" si="50"/>
        <v>15.144927536231885</v>
      </c>
    </row>
    <row r="324" spans="1:13" s="166" customFormat="1" x14ac:dyDescent="0.2">
      <c r="A324" s="129" t="s">
        <v>211</v>
      </c>
      <c r="B324" s="318">
        <f t="shared" si="51"/>
        <v>1631</v>
      </c>
      <c r="C324" s="350">
        <f>AM!C292+TX!C292+VCH!C293+NZ!C281+CHI!C295</f>
        <v>4015</v>
      </c>
      <c r="D324" s="350">
        <f>AM!D292+TX!D292+VCH!D293+NZ!D281+CHI!D295</f>
        <v>6184</v>
      </c>
      <c r="E324" s="350">
        <f>AM!E292+TX!E292+VCH!E293+NZ!E281+CHI!E295</f>
        <v>2</v>
      </c>
      <c r="F324" s="320">
        <f t="shared" si="46"/>
        <v>2.4616799509503373</v>
      </c>
      <c r="G324" s="320">
        <f t="shared" si="47"/>
        <v>3.7915389331698344</v>
      </c>
      <c r="H324" s="318">
        <f t="shared" si="48"/>
        <v>1842</v>
      </c>
      <c r="I324" s="550">
        <f>AM!I292+TX!I292+VCH!I293+NZ!I281+CHI!I295</f>
        <v>4909.333333333333</v>
      </c>
      <c r="J324" s="550">
        <f>AM!J292+TX!J292+VCH!J293+NZ!J281+CHI!J295</f>
        <v>7200.333333333333</v>
      </c>
      <c r="K324" s="350">
        <f>AM!K292+TX!K292+VCH!K293+NZ!K281+CHI!K295</f>
        <v>2</v>
      </c>
      <c r="L324" s="320">
        <f t="shared" si="49"/>
        <v>2.6652189648932318</v>
      </c>
      <c r="M324" s="322">
        <f t="shared" si="50"/>
        <v>3.9089757509952947</v>
      </c>
    </row>
    <row r="325" spans="1:13" s="166" customFormat="1" x14ac:dyDescent="0.2">
      <c r="A325" s="204" t="s">
        <v>212</v>
      </c>
      <c r="B325" s="144">
        <f t="shared" si="51"/>
        <v>0</v>
      </c>
      <c r="C325" s="555">
        <f>AM!C293+TX!C293+VCH!C294+NZ!C282+CHI!C296</f>
        <v>0</v>
      </c>
      <c r="D325" s="555">
        <f>AM!D293+TX!D293+VCH!D294+NZ!D282+CHI!D296</f>
        <v>0</v>
      </c>
      <c r="E325" s="555">
        <f>AM!E293+TX!E293+VCH!E294+NZ!E282+CHI!E296</f>
        <v>0</v>
      </c>
      <c r="F325" s="325" t="str">
        <f t="shared" si="46"/>
        <v/>
      </c>
      <c r="G325" s="325" t="str">
        <f t="shared" si="47"/>
        <v/>
      </c>
      <c r="H325" s="366">
        <f t="shared" si="48"/>
        <v>0</v>
      </c>
      <c r="I325" s="350">
        <f>AM!I293+TX!I293+VCH!I294+NZ!I282+CHI!I296</f>
        <v>0</v>
      </c>
      <c r="J325" s="350">
        <f>AM!J293+TX!J293+VCH!J294+NZ!J282+CHI!J296</f>
        <v>0</v>
      </c>
      <c r="K325" s="350">
        <f>AM!K293+TX!K293+VCH!K294+NZ!K282+CHI!K296</f>
        <v>0</v>
      </c>
      <c r="L325" s="551" t="str">
        <f t="shared" si="49"/>
        <v/>
      </c>
      <c r="M325" s="552" t="str">
        <f t="shared" si="50"/>
        <v/>
      </c>
    </row>
    <row r="326" spans="1:13" x14ac:dyDescent="0.3">
      <c r="A326" s="574" t="s">
        <v>196</v>
      </c>
      <c r="B326" s="588">
        <v>2017</v>
      </c>
      <c r="C326" s="588"/>
      <c r="D326" s="588"/>
      <c r="E326" s="588"/>
      <c r="F326" s="588"/>
      <c r="G326" s="588"/>
      <c r="H326" s="589">
        <v>2018</v>
      </c>
      <c r="I326" s="589"/>
      <c r="J326" s="589"/>
      <c r="K326" s="589"/>
      <c r="L326" s="589"/>
      <c r="M326" s="589"/>
    </row>
    <row r="327" spans="1:13" ht="53.25" x14ac:dyDescent="0.3">
      <c r="A327" s="574"/>
      <c r="B327" s="229" t="s">
        <v>17</v>
      </c>
      <c r="C327" s="229" t="s">
        <v>197</v>
      </c>
      <c r="D327" s="229" t="s">
        <v>198</v>
      </c>
      <c r="E327" s="230" t="s">
        <v>199</v>
      </c>
      <c r="F327" s="229" t="s">
        <v>200</v>
      </c>
      <c r="G327" s="229" t="s">
        <v>201</v>
      </c>
      <c r="H327" s="229" t="s">
        <v>17</v>
      </c>
      <c r="I327" s="229" t="s">
        <v>197</v>
      </c>
      <c r="J327" s="229" t="s">
        <v>198</v>
      </c>
      <c r="K327" s="230" t="s">
        <v>199</v>
      </c>
      <c r="L327" s="229" t="s">
        <v>200</v>
      </c>
      <c r="M327" s="229" t="s">
        <v>201</v>
      </c>
    </row>
    <row r="328" spans="1:13" x14ac:dyDescent="0.3">
      <c r="A328" s="575"/>
      <c r="B328" s="255" t="s">
        <v>202</v>
      </c>
      <c r="C328" s="255" t="s">
        <v>203</v>
      </c>
      <c r="D328" s="255" t="s">
        <v>204</v>
      </c>
      <c r="E328" s="230"/>
      <c r="F328" s="229"/>
      <c r="G328" s="229"/>
      <c r="H328" s="255" t="s">
        <v>202</v>
      </c>
      <c r="I328" s="255" t="s">
        <v>203</v>
      </c>
      <c r="J328" s="255" t="s">
        <v>204</v>
      </c>
      <c r="K328" s="230"/>
      <c r="L328" s="229"/>
      <c r="M328" s="229"/>
    </row>
    <row r="329" spans="1:13" s="166" customFormat="1" x14ac:dyDescent="0.2">
      <c r="A329" s="150" t="s">
        <v>205</v>
      </c>
      <c r="B329" s="363">
        <f t="shared" ref="B329:B336" si="52">+F114+L114+R114</f>
        <v>832</v>
      </c>
      <c r="C329" s="550">
        <f>AM!C297+TX!C297+VCH!C298+NZ!C286+CHI!C300</f>
        <v>1198</v>
      </c>
      <c r="D329" s="550">
        <f>AM!D297+TX!D297+VCH!D298+NZ!D286+CHI!D300</f>
        <v>1558</v>
      </c>
      <c r="E329" s="550">
        <f>AM!E297+TX!E297+VCH!E298+NZ!E286+CHI!E300</f>
        <v>0</v>
      </c>
      <c r="F329" s="336">
        <f t="shared" ref="F329:F336" si="53">IF(C329=0,"",C329/B329)</f>
        <v>1.4399038461538463</v>
      </c>
      <c r="G329" s="336">
        <f t="shared" ref="G329:G336" si="54">IF(D329=0,"",D329/B329)</f>
        <v>1.8725961538461537</v>
      </c>
      <c r="H329" s="363">
        <f t="shared" ref="H329:H336" si="55">+G114+M114+S114</f>
        <v>832</v>
      </c>
      <c r="I329" s="550">
        <f>AM!I297+TX!I297+VCH!I298+NZ!I286+CHI!I300</f>
        <v>1225</v>
      </c>
      <c r="J329" s="550">
        <f>AM!J297+TX!J297+VCH!J298+NZ!J286+CHI!J300</f>
        <v>1600</v>
      </c>
      <c r="K329" s="550">
        <f>AM!K297+TX!K297+VCH!K298+NZ!K286+CHI!K300</f>
        <v>0</v>
      </c>
      <c r="L329" s="336">
        <f t="shared" ref="L329:L336" si="56">IF(I329=0,"",I329/H329)</f>
        <v>1.4723557692307692</v>
      </c>
      <c r="M329" s="338">
        <f t="shared" ref="M329:M336" si="57">IF(J329=0,"",J329/H329)</f>
        <v>1.9230769230769231</v>
      </c>
    </row>
    <row r="330" spans="1:13" s="166" customFormat="1" x14ac:dyDescent="0.2">
      <c r="A330" s="129" t="s">
        <v>206</v>
      </c>
      <c r="B330" s="318">
        <f t="shared" si="52"/>
        <v>175</v>
      </c>
      <c r="C330" s="550">
        <f>AM!C298+TX!C298+VCH!C299+NZ!C287+CHI!C301</f>
        <v>854</v>
      </c>
      <c r="D330" s="550">
        <f>AM!D298+TX!D298+VCH!D299+NZ!D287+CHI!D301</f>
        <v>3785</v>
      </c>
      <c r="E330" s="550">
        <f>AM!E298+TX!E298+VCH!E299+NZ!E287+CHI!E301</f>
        <v>0</v>
      </c>
      <c r="F330" s="320">
        <f t="shared" si="53"/>
        <v>4.88</v>
      </c>
      <c r="G330" s="320">
        <f t="shared" si="54"/>
        <v>21.62857142857143</v>
      </c>
      <c r="H330" s="318">
        <f t="shared" si="55"/>
        <v>175</v>
      </c>
      <c r="I330" s="550">
        <f>AM!I298+TX!I298+VCH!I299+NZ!I287+CHI!I301</f>
        <v>906</v>
      </c>
      <c r="J330" s="550">
        <f>AM!J298+TX!J298+VCH!J299+NZ!J287+CHI!J301</f>
        <v>4121</v>
      </c>
      <c r="K330" s="550">
        <f>AM!K298+TX!K298+VCH!K299+NZ!K287+CHI!K301</f>
        <v>0</v>
      </c>
      <c r="L330" s="320">
        <f t="shared" si="56"/>
        <v>5.177142857142857</v>
      </c>
      <c r="M330" s="322">
        <f t="shared" si="57"/>
        <v>23.548571428571428</v>
      </c>
    </row>
    <row r="331" spans="1:13" s="166" customFormat="1" x14ac:dyDescent="0.2">
      <c r="A331" s="129" t="s">
        <v>207</v>
      </c>
      <c r="B331" s="318">
        <f t="shared" si="52"/>
        <v>6689</v>
      </c>
      <c r="C331" s="550">
        <f>AM!C299+TX!C299+VCH!C300+NZ!C288+CHI!C302</f>
        <v>26685</v>
      </c>
      <c r="D331" s="550">
        <f>AM!D299+TX!D299+VCH!D300+NZ!D288+CHI!D302</f>
        <v>70708.666666666657</v>
      </c>
      <c r="E331" s="550">
        <f>AM!E299+TX!E299+VCH!E300+NZ!E288+CHI!E302</f>
        <v>1</v>
      </c>
      <c r="F331" s="320">
        <f t="shared" si="53"/>
        <v>3.9893855583794289</v>
      </c>
      <c r="G331" s="320">
        <f t="shared" si="54"/>
        <v>10.570887526785269</v>
      </c>
      <c r="H331" s="318">
        <f t="shared" si="55"/>
        <v>6782</v>
      </c>
      <c r="I331" s="550">
        <f>AM!I299+TX!I299+VCH!I300+NZ!I288+CHI!I302</f>
        <v>27023</v>
      </c>
      <c r="J331" s="550">
        <f>AM!J299+TX!J299+VCH!J300+NZ!J288+CHI!J302</f>
        <v>71258.666666666657</v>
      </c>
      <c r="K331" s="550">
        <f>AM!K299+TX!K299+VCH!K300+NZ!K288+CHI!K302</f>
        <v>1</v>
      </c>
      <c r="L331" s="320">
        <f t="shared" si="56"/>
        <v>3.984517841344736</v>
      </c>
      <c r="M331" s="322">
        <f t="shared" si="57"/>
        <v>10.507028408532388</v>
      </c>
    </row>
    <row r="332" spans="1:13" s="166" customFormat="1" x14ac:dyDescent="0.2">
      <c r="A332" s="123" t="s">
        <v>208</v>
      </c>
      <c r="B332" s="318">
        <f t="shared" si="52"/>
        <v>662</v>
      </c>
      <c r="C332" s="550">
        <f>AM!C300+TX!C300+VCH!C301+NZ!C289+CHI!C303</f>
        <v>1368</v>
      </c>
      <c r="D332" s="550">
        <f>AM!D300+TX!D300+VCH!D301+NZ!D289+CHI!D303</f>
        <v>2736</v>
      </c>
      <c r="E332" s="550">
        <f>AM!E300+TX!E300+VCH!E301+NZ!E289+CHI!E303</f>
        <v>0</v>
      </c>
      <c r="F332" s="320">
        <f t="shared" si="53"/>
        <v>2.0664652567975832</v>
      </c>
      <c r="G332" s="320">
        <f t="shared" si="54"/>
        <v>4.1329305135951664</v>
      </c>
      <c r="H332" s="318">
        <f t="shared" si="55"/>
        <v>712</v>
      </c>
      <c r="I332" s="550">
        <f>AM!I300+TX!I300+VCH!I301+NZ!I289+CHI!I303</f>
        <v>1418</v>
      </c>
      <c r="J332" s="550">
        <f>AM!J300+TX!J300+VCH!J301+NZ!J289+CHI!J303</f>
        <v>2836</v>
      </c>
      <c r="K332" s="550">
        <f>AM!K300+TX!K300+VCH!K301+NZ!K289+CHI!K303</f>
        <v>0</v>
      </c>
      <c r="L332" s="320">
        <f t="shared" si="56"/>
        <v>1.9915730337078652</v>
      </c>
      <c r="M332" s="322">
        <f t="shared" si="57"/>
        <v>3.9831460674157304</v>
      </c>
    </row>
    <row r="333" spans="1:13" s="166" customFormat="1" x14ac:dyDescent="0.2">
      <c r="A333" s="129" t="s">
        <v>209</v>
      </c>
      <c r="B333" s="318">
        <f t="shared" si="52"/>
        <v>1311</v>
      </c>
      <c r="C333" s="550">
        <f>AM!C301+TX!C301+VCH!C302+NZ!C290+CHI!C304</f>
        <v>2343.6666666666665</v>
      </c>
      <c r="D333" s="550">
        <f>AM!D301+TX!D301+VCH!D302+NZ!D290+CHI!D304</f>
        <v>8624.3333333333321</v>
      </c>
      <c r="E333" s="550">
        <f>AM!E301+TX!E301+VCH!E302+NZ!E290+CHI!E304</f>
        <v>2</v>
      </c>
      <c r="F333" s="320">
        <f t="shared" si="53"/>
        <v>1.7876938723620646</v>
      </c>
      <c r="G333" s="320">
        <f t="shared" si="54"/>
        <v>6.5784388507500626</v>
      </c>
      <c r="H333" s="318">
        <f t="shared" si="55"/>
        <v>1316</v>
      </c>
      <c r="I333" s="550">
        <f>AM!I301+TX!I301+VCH!I302+NZ!I290+CHI!I304</f>
        <v>2413.6666666666665</v>
      </c>
      <c r="J333" s="550">
        <f>AM!J301+TX!J301+VCH!J302+NZ!J290+CHI!J304</f>
        <v>8741.3333333333321</v>
      </c>
      <c r="K333" s="550">
        <f>AM!K301+TX!K301+VCH!K302+NZ!K290+CHI!K304</f>
        <v>2</v>
      </c>
      <c r="L333" s="320">
        <f t="shared" si="56"/>
        <v>1.8340932117527862</v>
      </c>
      <c r="M333" s="322">
        <f t="shared" si="57"/>
        <v>6.642350557244173</v>
      </c>
    </row>
    <row r="334" spans="1:13" s="166" customFormat="1" x14ac:dyDescent="0.2">
      <c r="A334" s="129" t="s">
        <v>210</v>
      </c>
      <c r="B334" s="318">
        <f t="shared" si="52"/>
        <v>352</v>
      </c>
      <c r="C334" s="550">
        <f>AM!C302+TX!C302+VCH!C303+NZ!C291+CHI!C305</f>
        <v>3987</v>
      </c>
      <c r="D334" s="550">
        <f>AM!D302+TX!D302+VCH!D303+NZ!D291+CHI!D305</f>
        <v>5987</v>
      </c>
      <c r="E334" s="550">
        <f>AM!E302+TX!E302+VCH!E303+NZ!E291+CHI!E305</f>
        <v>0</v>
      </c>
      <c r="F334" s="320">
        <f t="shared" si="53"/>
        <v>11.326704545454545</v>
      </c>
      <c r="G334" s="320">
        <f t="shared" si="54"/>
        <v>17.008522727272727</v>
      </c>
      <c r="H334" s="318">
        <f t="shared" si="55"/>
        <v>358</v>
      </c>
      <c r="I334" s="550">
        <f>AM!I302+TX!I302+VCH!I303+NZ!I291+CHI!I305</f>
        <v>4121</v>
      </c>
      <c r="J334" s="550">
        <f>AM!J302+TX!J302+VCH!J303+NZ!J291+CHI!J305</f>
        <v>6320</v>
      </c>
      <c r="K334" s="550">
        <f>AM!K302+TX!K302+VCH!K303+NZ!K291+CHI!K305</f>
        <v>0</v>
      </c>
      <c r="L334" s="320">
        <f t="shared" si="56"/>
        <v>11.511173184357542</v>
      </c>
      <c r="M334" s="322">
        <f t="shared" si="57"/>
        <v>17.653631284916202</v>
      </c>
    </row>
    <row r="335" spans="1:13" s="166" customFormat="1" x14ac:dyDescent="0.2">
      <c r="A335" s="129" t="s">
        <v>211</v>
      </c>
      <c r="B335" s="318">
        <f t="shared" si="52"/>
        <v>2049</v>
      </c>
      <c r="C335" s="550">
        <f>AM!C303+TX!C303+VCH!C304+NZ!C292+CHI!C306</f>
        <v>5159.333333333333</v>
      </c>
      <c r="D335" s="550">
        <f>AM!D303+TX!D303+VCH!D304+NZ!D292+CHI!D306</f>
        <v>8440.3333333333321</v>
      </c>
      <c r="E335" s="550">
        <f>AM!E303+TX!E303+VCH!E304+NZ!E292+CHI!E306</f>
        <v>2</v>
      </c>
      <c r="F335" s="320">
        <f t="shared" si="53"/>
        <v>2.5179762485765411</v>
      </c>
      <c r="G335" s="320">
        <f t="shared" si="54"/>
        <v>4.1192451602407676</v>
      </c>
      <c r="H335" s="318">
        <f t="shared" si="55"/>
        <v>2255</v>
      </c>
      <c r="I335" s="550">
        <f>AM!I303+TX!I303+VCH!I304+NZ!I292+CHI!I306</f>
        <v>5552.333333333333</v>
      </c>
      <c r="J335" s="550">
        <f>AM!J303+TX!J303+VCH!J304+NZ!J292+CHI!J306</f>
        <v>9055.3333333333321</v>
      </c>
      <c r="K335" s="550">
        <f>AM!K303+TX!K303+VCH!K304+NZ!K292+CHI!K306</f>
        <v>2</v>
      </c>
      <c r="L335" s="320">
        <f t="shared" si="56"/>
        <v>2.4622320768662229</v>
      </c>
      <c r="M335" s="322">
        <f t="shared" si="57"/>
        <v>4.015668883961566</v>
      </c>
    </row>
    <row r="336" spans="1:13" s="166" customFormat="1" x14ac:dyDescent="0.2">
      <c r="A336" s="204" t="s">
        <v>212</v>
      </c>
      <c r="B336" s="144">
        <f t="shared" si="52"/>
        <v>0</v>
      </c>
      <c r="C336" s="555">
        <f>AM!C304+TX!C304+VCH!C305+NZ!C293+CHI!C307</f>
        <v>0</v>
      </c>
      <c r="D336" s="555">
        <f>AM!D304+TX!D304+VCH!D305+NZ!D293+CHI!D307</f>
        <v>0</v>
      </c>
      <c r="E336" s="555">
        <f>AM!E304+TX!E304+VCH!E305+NZ!E293+CHI!E307</f>
        <v>0</v>
      </c>
      <c r="F336" s="325" t="str">
        <f t="shared" si="53"/>
        <v/>
      </c>
      <c r="G336" s="325" t="str">
        <f t="shared" si="54"/>
        <v/>
      </c>
      <c r="H336" s="144">
        <f t="shared" si="55"/>
        <v>0</v>
      </c>
      <c r="I336" s="555">
        <f>AM!I304+TX!I304+VCH!I305+NZ!I293+CHI!I307</f>
        <v>0</v>
      </c>
      <c r="J336" s="555">
        <f>AM!J304+TX!J304+VCH!J305+NZ!J293+CHI!J307</f>
        <v>0</v>
      </c>
      <c r="K336" s="555">
        <f>AM!K304+TX!K304+VCH!K305+NZ!K293+CHI!K307</f>
        <v>0</v>
      </c>
      <c r="L336" s="325" t="str">
        <f t="shared" si="56"/>
        <v/>
      </c>
      <c r="M336" s="326" t="str">
        <f t="shared" si="57"/>
        <v/>
      </c>
    </row>
    <row r="337" spans="1:13" x14ac:dyDescent="0.3">
      <c r="A337" s="112" t="s">
        <v>50</v>
      </c>
    </row>
    <row r="340" spans="1:13" x14ac:dyDescent="0.3">
      <c r="A340" s="590" t="s">
        <v>98</v>
      </c>
      <c r="B340" s="591">
        <v>2013</v>
      </c>
      <c r="C340" s="592"/>
      <c r="D340" s="591">
        <v>2014</v>
      </c>
      <c r="E340" s="592"/>
      <c r="F340" s="593">
        <v>2015</v>
      </c>
      <c r="G340" s="594"/>
      <c r="H340" s="594">
        <v>2016</v>
      </c>
      <c r="I340" s="595"/>
      <c r="J340" s="591">
        <v>2017</v>
      </c>
      <c r="K340" s="592"/>
      <c r="L340" s="591">
        <v>2018</v>
      </c>
      <c r="M340" s="592"/>
    </row>
    <row r="341" spans="1:13" x14ac:dyDescent="0.3">
      <c r="A341" s="590"/>
      <c r="B341" s="247" t="s">
        <v>99</v>
      </c>
      <c r="C341" s="247" t="s">
        <v>85</v>
      </c>
      <c r="D341" s="247" t="s">
        <v>99</v>
      </c>
      <c r="E341" s="247" t="s">
        <v>85</v>
      </c>
      <c r="F341" s="247" t="s">
        <v>99</v>
      </c>
      <c r="G341" s="247" t="s">
        <v>85</v>
      </c>
      <c r="H341" s="247" t="s">
        <v>99</v>
      </c>
      <c r="I341" s="247" t="s">
        <v>85</v>
      </c>
      <c r="J341" s="247" t="s">
        <v>99</v>
      </c>
      <c r="K341" s="247" t="s">
        <v>85</v>
      </c>
      <c r="L341" s="247" t="s">
        <v>99</v>
      </c>
      <c r="M341" s="247" t="s">
        <v>85</v>
      </c>
    </row>
    <row r="342" spans="1:13" ht="33" x14ac:dyDescent="0.3">
      <c r="A342" s="248" t="s">
        <v>213</v>
      </c>
      <c r="B342" s="427">
        <f>AM!B310+TX!B310+VCH!B311+NZ!B299+CHI!B313</f>
        <v>93</v>
      </c>
      <c r="C342" s="553">
        <f>IF(B342=0,"",B342*100/D128)</f>
        <v>98.936170212765958</v>
      </c>
      <c r="D342" s="427">
        <f>AM!D310+TX!D310+VCH!D311+NZ!D299+CHI!D313</f>
        <v>104</v>
      </c>
      <c r="E342" s="553">
        <f>IF(D342=0,"",D342*100/G128)</f>
        <v>93.693693693693689</v>
      </c>
      <c r="F342" s="427">
        <f>AM!F310+TX!F310+VCH!F311+NZ!F299+CHI!F313</f>
        <v>114</v>
      </c>
      <c r="G342" s="553">
        <f>IF(F342=0,"",F342*100/J128)</f>
        <v>102.70270270270271</v>
      </c>
      <c r="H342" s="427">
        <f>AM!H310+TX!H310+VCH!H311+NZ!H299+CHI!H313</f>
        <v>118</v>
      </c>
      <c r="I342" s="553">
        <f>IF(H342=0,"",H342*100/M128)</f>
        <v>97.52066115702479</v>
      </c>
      <c r="J342" s="427">
        <f>AM!J310+TX!J310+VCH!J311+NZ!J299+CHI!J313</f>
        <v>127</v>
      </c>
      <c r="K342" s="553">
        <f>IF(J342=0,"",J342*100/P128)</f>
        <v>96.946564885496187</v>
      </c>
      <c r="L342" s="427">
        <f>AM!L310+TX!L310+VCH!L311+NZ!L299+CHI!L313</f>
        <v>128</v>
      </c>
      <c r="M342" s="554">
        <f>IF(L342=0,"",L342*100/S128)</f>
        <v>92.753623188405797</v>
      </c>
    </row>
  </sheetData>
  <mergeCells count="192">
    <mergeCell ref="A15:Q15"/>
    <mergeCell ref="A16:Q16"/>
    <mergeCell ref="A17:Q17"/>
    <mergeCell ref="A18:Q18"/>
    <mergeCell ref="A19:Q19"/>
    <mergeCell ref="B3:S3"/>
    <mergeCell ref="C5:G5"/>
    <mergeCell ref="B7:Q7"/>
    <mergeCell ref="B8:Q8"/>
    <mergeCell ref="B9:Q9"/>
    <mergeCell ref="A14:Q14"/>
    <mergeCell ref="S22:S24"/>
    <mergeCell ref="T22:T24"/>
    <mergeCell ref="U22:U24"/>
    <mergeCell ref="Q23:R23"/>
    <mergeCell ref="A20:T20"/>
    <mergeCell ref="A22:A24"/>
    <mergeCell ref="B22:B24"/>
    <mergeCell ref="C22:C24"/>
    <mergeCell ref="D22:D24"/>
    <mergeCell ref="E22:I22"/>
    <mergeCell ref="J22:J24"/>
    <mergeCell ref="E23:E24"/>
    <mergeCell ref="F23:F24"/>
    <mergeCell ref="G23:G24"/>
    <mergeCell ref="H23:H24"/>
    <mergeCell ref="I23:I24"/>
    <mergeCell ref="O23:P23"/>
    <mergeCell ref="K22:M23"/>
    <mergeCell ref="N22:N24"/>
    <mergeCell ref="O22:R22"/>
    <mergeCell ref="A84:S84"/>
    <mergeCell ref="B85:G85"/>
    <mergeCell ref="H85:M85"/>
    <mergeCell ref="N85:S85"/>
    <mergeCell ref="B91:G91"/>
    <mergeCell ref="H91:M91"/>
    <mergeCell ref="N91:S91"/>
    <mergeCell ref="A70:N70"/>
    <mergeCell ref="H73:M73"/>
    <mergeCell ref="N73:S73"/>
    <mergeCell ref="H79:M79"/>
    <mergeCell ref="N79:S79"/>
    <mergeCell ref="B73:G73"/>
    <mergeCell ref="B79:G79"/>
    <mergeCell ref="A109:S109"/>
    <mergeCell ref="A111:A113"/>
    <mergeCell ref="B111:S111"/>
    <mergeCell ref="B112:G112"/>
    <mergeCell ref="H112:M112"/>
    <mergeCell ref="N112:S112"/>
    <mergeCell ref="A96:S96"/>
    <mergeCell ref="B97:G97"/>
    <mergeCell ref="H97:M97"/>
    <mergeCell ref="N97:S97"/>
    <mergeCell ref="A102:S102"/>
    <mergeCell ref="B103:G103"/>
    <mergeCell ref="H103:M103"/>
    <mergeCell ref="N103:S103"/>
    <mergeCell ref="A132:V132"/>
    <mergeCell ref="A134:A135"/>
    <mergeCell ref="B134:D134"/>
    <mergeCell ref="E134:G134"/>
    <mergeCell ref="H134:J134"/>
    <mergeCell ref="K134:M134"/>
    <mergeCell ref="N134:P134"/>
    <mergeCell ref="Q134:S134"/>
    <mergeCell ref="B126:D126"/>
    <mergeCell ref="E126:G126"/>
    <mergeCell ref="H126:J126"/>
    <mergeCell ref="K126:M126"/>
    <mergeCell ref="N126:P126"/>
    <mergeCell ref="Q126:S126"/>
    <mergeCell ref="A177:O177"/>
    <mergeCell ref="A178:A179"/>
    <mergeCell ref="B178:C178"/>
    <mergeCell ref="D178:E178"/>
    <mergeCell ref="F178:G178"/>
    <mergeCell ref="H178:I178"/>
    <mergeCell ref="J178:K178"/>
    <mergeCell ref="L178:M178"/>
    <mergeCell ref="Q147:S147"/>
    <mergeCell ref="A161:M161"/>
    <mergeCell ref="A162:A163"/>
    <mergeCell ref="B162:C162"/>
    <mergeCell ref="D162:E162"/>
    <mergeCell ref="F162:G162"/>
    <mergeCell ref="H162:I162"/>
    <mergeCell ref="J162:K162"/>
    <mergeCell ref="L162:M162"/>
    <mergeCell ref="A147:A148"/>
    <mergeCell ref="B147:D147"/>
    <mergeCell ref="E147:G147"/>
    <mergeCell ref="H147:J147"/>
    <mergeCell ref="K147:M147"/>
    <mergeCell ref="N147:P147"/>
    <mergeCell ref="A184:AE184"/>
    <mergeCell ref="A185:AE185"/>
    <mergeCell ref="A189:A190"/>
    <mergeCell ref="B189:C189"/>
    <mergeCell ref="D189:E189"/>
    <mergeCell ref="F189:G189"/>
    <mergeCell ref="H189:I189"/>
    <mergeCell ref="J189:K189"/>
    <mergeCell ref="L189:M189"/>
    <mergeCell ref="A240:A242"/>
    <mergeCell ref="B240:D240"/>
    <mergeCell ref="E240:G240"/>
    <mergeCell ref="H240:J240"/>
    <mergeCell ref="K240:M240"/>
    <mergeCell ref="A214:A215"/>
    <mergeCell ref="B214:C214"/>
    <mergeCell ref="D214:E214"/>
    <mergeCell ref="F214:G214"/>
    <mergeCell ref="H214:I214"/>
    <mergeCell ref="J214:K214"/>
    <mergeCell ref="N240:P240"/>
    <mergeCell ref="Q240:S240"/>
    <mergeCell ref="C241:D241"/>
    <mergeCell ref="F241:G241"/>
    <mergeCell ref="I241:J241"/>
    <mergeCell ref="L241:M241"/>
    <mergeCell ref="O241:P241"/>
    <mergeCell ref="R241:S241"/>
    <mergeCell ref="L214:M214"/>
    <mergeCell ref="A269:A270"/>
    <mergeCell ref="B269:C269"/>
    <mergeCell ref="D269:E269"/>
    <mergeCell ref="F269:G269"/>
    <mergeCell ref="H269:I269"/>
    <mergeCell ref="J269:K269"/>
    <mergeCell ref="A262:AE262"/>
    <mergeCell ref="A263:AE263"/>
    <mergeCell ref="A264:AE264"/>
    <mergeCell ref="A265:Y265"/>
    <mergeCell ref="A266:Y266"/>
    <mergeCell ref="A268:O268"/>
    <mergeCell ref="B275:C275"/>
    <mergeCell ref="D275:E275"/>
    <mergeCell ref="F275:G275"/>
    <mergeCell ref="H275:I275"/>
    <mergeCell ref="J275:K275"/>
    <mergeCell ref="L275:M275"/>
    <mergeCell ref="L269:M269"/>
    <mergeCell ref="B271:C271"/>
    <mergeCell ref="D271:E271"/>
    <mergeCell ref="H271:I271"/>
    <mergeCell ref="J271:K271"/>
    <mergeCell ref="L271:M271"/>
    <mergeCell ref="F271:G271"/>
    <mergeCell ref="L277:M277"/>
    <mergeCell ref="N277:O277"/>
    <mergeCell ref="A283:A284"/>
    <mergeCell ref="B283:C283"/>
    <mergeCell ref="D283:E283"/>
    <mergeCell ref="F283:G283"/>
    <mergeCell ref="H283:I283"/>
    <mergeCell ref="J283:K283"/>
    <mergeCell ref="L283:M283"/>
    <mergeCell ref="A277:A278"/>
    <mergeCell ref="B277:C277"/>
    <mergeCell ref="D277:E277"/>
    <mergeCell ref="F277:G277"/>
    <mergeCell ref="H277:I277"/>
    <mergeCell ref="J277:K277"/>
    <mergeCell ref="A326:A328"/>
    <mergeCell ref="B326:G326"/>
    <mergeCell ref="H326:M326"/>
    <mergeCell ref="A340:A341"/>
    <mergeCell ref="B340:C340"/>
    <mergeCell ref="D340:E340"/>
    <mergeCell ref="F340:G340"/>
    <mergeCell ref="H340:I340"/>
    <mergeCell ref="J340:K340"/>
    <mergeCell ref="L340:M340"/>
    <mergeCell ref="A300:AB300"/>
    <mergeCell ref="A303:M303"/>
    <mergeCell ref="A304:A306"/>
    <mergeCell ref="B304:G304"/>
    <mergeCell ref="H304:M304"/>
    <mergeCell ref="A315:A317"/>
    <mergeCell ref="B315:G315"/>
    <mergeCell ref="H315:M315"/>
    <mergeCell ref="A291:A292"/>
    <mergeCell ref="A295:T295"/>
    <mergeCell ref="A297:A298"/>
    <mergeCell ref="B297:C297"/>
    <mergeCell ref="D297:E297"/>
    <mergeCell ref="F297:G297"/>
    <mergeCell ref="H297:I297"/>
    <mergeCell ref="J297:K297"/>
    <mergeCell ref="L297:M297"/>
  </mergeCells>
  <dataValidations count="6">
    <dataValidation type="whole" showInputMessage="1" showErrorMessage="1" errorTitle="Validar" error="Se debe declarar valores numéricos que estén en el rango de 0 a 99999999" sqref="F25:F69 M25:M69">
      <formula1>0</formula1>
      <formula2>9999999</formula2>
    </dataValidation>
    <dataValidation type="decimal" allowBlank="1" showInputMessage="1" showErrorMessage="1" errorTitle="Validar" error="Se debe declarar valores numéricos que estén en el rango de 0 a 99999999" sqref="V238 P238 H240 J238 N240 H238 Q240 B240 E240 R238 B238 D238 K240 F238 L238 T238">
      <formula1>0</formula1>
      <formula2>999999.999999</formula2>
    </dataValidation>
    <dataValidation type="whole" showInputMessage="1" showErrorMessage="1" errorTitle="Validar" error="Se debe declarar valores numéricos que estén en el rango de 0 a 99999999" sqref="F175 E128:F129 K136:L145 B128:C129 H128:I129 O211:O212 E136:F145 B136:C145 H136:I145 M211:M212 H211:H212 F211:F212 D211:D212 B211:B212 Q211:Q212 B114:S121 N128:O129 K128:L129 L175 C318:E325 B307:E314 H318:K325 Q128:R129 Q136:R145 D175 H175 B175 J175 B329:E336 N136:O145 H307:K314 H329:K336">
      <formula1>0</formula1>
      <formula2>999999</formula2>
    </dataValidation>
    <dataValidation type="whole" allowBlank="1" showInputMessage="1" showErrorMessage="1" errorTitle="Validar" error="Se debe declarar valores numéricos que estén en el rango de 0 a 99999999" sqref="B271:M271">
      <formula1>0</formula1>
      <formula2>999999</formula2>
    </dataValidation>
    <dataValidation showInputMessage="1" showErrorMessage="1" errorTitle="Validar" error="Se debe declarar valores numéricos que estén en el rango de 0 a 99999999" sqref="I107:R108 N93:S94 N81:S82 B101:W101 B99:T100 B105:S106"/>
    <dataValidation type="whole" showInputMessage="1" showErrorMessage="1" errorTitle="Validar" error="Se debe declarar valores numéricos que estén en el rango de 0 a 99999999" sqref="B107:H108 B83:T83 B77:W77 B95:W95 B75:S76 B89:W89 B81:M82 B87:S88 B93:M94">
      <formula1>1</formula1>
      <formula2>999999</formula2>
    </dataValidation>
  </dataValidations>
  <printOptions horizontalCentered="1"/>
  <pageMargins left="0.47244094488188981" right="0.47244094488188981" top="0.51181102362204722" bottom="0.55118110236220474" header="0.31496062992125984" footer="0.31496062992125984"/>
  <pageSetup scale="40" fitToHeight="13" orientation="landscape" r:id="rId1"/>
  <rowBreaks count="6" manualBreakCount="6">
    <brk id="95" max="21" man="1"/>
    <brk id="146" max="21" man="1"/>
    <brk id="187" max="21" man="1"/>
    <brk id="226" max="21" man="1"/>
    <brk id="266" max="21" man="1"/>
    <brk id="314" max="2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E310"/>
  <sheetViews>
    <sheetView topLeftCell="A87" workbookViewId="0">
      <selection activeCell="B286" sqref="B286:B293"/>
    </sheetView>
  </sheetViews>
  <sheetFormatPr baseColWidth="10" defaultColWidth="7.625" defaultRowHeight="16.5" x14ac:dyDescent="0.3"/>
  <cols>
    <col min="1" max="1" width="57.625" style="371" customWidth="1"/>
    <col min="2" max="2" width="11" style="371" customWidth="1"/>
    <col min="3" max="3" width="10.25" style="371" customWidth="1"/>
    <col min="4" max="4" width="8.375" style="371" customWidth="1"/>
    <col min="5" max="5" width="9.25" style="371" bestFit="1" customWidth="1"/>
    <col min="6" max="6" width="10.375" style="371" bestFit="1" customWidth="1"/>
    <col min="7" max="7" width="10.75" style="371" bestFit="1" customWidth="1"/>
    <col min="8" max="8" width="8" style="371" bestFit="1" customWidth="1"/>
    <col min="9" max="9" width="9.375" style="371" customWidth="1"/>
    <col min="10" max="10" width="9.75" style="371" customWidth="1"/>
    <col min="11" max="11" width="10.25" style="371" customWidth="1"/>
    <col min="12" max="12" width="9.75" style="371" customWidth="1"/>
    <col min="13" max="13" width="10.5" style="371" customWidth="1"/>
    <col min="14" max="14" width="9.5" style="371" customWidth="1"/>
    <col min="15" max="15" width="8.625" style="371" bestFit="1" customWidth="1"/>
    <col min="16" max="16" width="11.625" style="371" customWidth="1"/>
    <col min="17" max="17" width="10.25" style="371" bestFit="1" customWidth="1"/>
    <col min="18" max="18" width="14.625" style="371" bestFit="1" customWidth="1"/>
    <col min="19" max="19" width="11.375" style="371" bestFit="1" customWidth="1"/>
    <col min="20" max="20" width="13.25" style="371" customWidth="1"/>
    <col min="21" max="21" width="12.25" style="371" customWidth="1"/>
    <col min="22" max="23" width="10.125" style="371" customWidth="1"/>
    <col min="24" max="24" width="9.625" style="371" customWidth="1"/>
    <col min="25" max="25" width="10.625" style="371" customWidth="1"/>
    <col min="26" max="28" width="8.875" style="371" customWidth="1"/>
    <col min="29" max="29" width="5.875" style="371" customWidth="1"/>
    <col min="30" max="30" width="8.625" style="371" customWidth="1"/>
    <col min="31" max="31" width="6.625" style="371" customWidth="1"/>
    <col min="32" max="33" width="5" style="371" customWidth="1"/>
    <col min="34" max="16384" width="7.625" style="371"/>
  </cols>
  <sheetData>
    <row r="3" spans="1:24" x14ac:dyDescent="0.3">
      <c r="B3" s="686" t="s">
        <v>0</v>
      </c>
      <c r="C3" s="686"/>
      <c r="D3" s="686"/>
      <c r="E3" s="686"/>
      <c r="F3" s="686"/>
      <c r="G3" s="686"/>
      <c r="H3" s="686"/>
      <c r="I3" s="686"/>
      <c r="J3" s="686"/>
      <c r="K3" s="686"/>
      <c r="L3" s="686"/>
      <c r="M3" s="686"/>
      <c r="N3" s="686"/>
      <c r="O3" s="686"/>
      <c r="P3" s="686"/>
      <c r="Q3" s="686"/>
      <c r="R3" s="686"/>
      <c r="S3" s="686"/>
    </row>
    <row r="5" spans="1:24" x14ac:dyDescent="0.3">
      <c r="C5" s="687" t="s">
        <v>1</v>
      </c>
      <c r="D5" s="687"/>
      <c r="E5" s="687"/>
      <c r="F5" s="687"/>
      <c r="G5" s="687"/>
      <c r="H5" s="1" t="s">
        <v>219</v>
      </c>
      <c r="I5" s="2"/>
      <c r="J5" s="2"/>
      <c r="K5" s="2"/>
      <c r="L5" s="2"/>
      <c r="M5" s="2"/>
      <c r="N5" s="2"/>
      <c r="O5" s="2"/>
      <c r="P5" s="2"/>
      <c r="Q5" s="2"/>
      <c r="R5" s="2"/>
      <c r="S5" s="2"/>
      <c r="T5" s="2"/>
      <c r="U5" s="2"/>
      <c r="V5" s="3"/>
      <c r="W5" s="3"/>
      <c r="X5" s="3"/>
    </row>
    <row r="6" spans="1:24" ht="17.25" thickBot="1" x14ac:dyDescent="0.35"/>
    <row r="7" spans="1:24" ht="17.25" thickTop="1" x14ac:dyDescent="0.3">
      <c r="A7" s="4" t="s">
        <v>2</v>
      </c>
      <c r="B7" s="688" t="s">
        <v>215</v>
      </c>
      <c r="C7" s="689"/>
      <c r="D7" s="689"/>
      <c r="E7" s="689"/>
      <c r="F7" s="689"/>
      <c r="G7" s="689"/>
      <c r="H7" s="689"/>
      <c r="I7" s="689"/>
      <c r="J7" s="689"/>
      <c r="K7" s="689"/>
      <c r="L7" s="689"/>
      <c r="M7" s="689"/>
      <c r="N7" s="689"/>
      <c r="O7" s="689"/>
      <c r="P7" s="689"/>
      <c r="Q7" s="690"/>
    </row>
    <row r="8" spans="1:24" x14ac:dyDescent="0.3">
      <c r="A8" s="5" t="s">
        <v>3</v>
      </c>
      <c r="B8" s="691" t="s">
        <v>216</v>
      </c>
      <c r="C8" s="692"/>
      <c r="D8" s="692"/>
      <c r="E8" s="692"/>
      <c r="F8" s="692"/>
      <c r="G8" s="692"/>
      <c r="H8" s="692"/>
      <c r="I8" s="692"/>
      <c r="J8" s="692"/>
      <c r="K8" s="692"/>
      <c r="L8" s="692"/>
      <c r="M8" s="692"/>
      <c r="N8" s="692"/>
      <c r="O8" s="692"/>
      <c r="P8" s="692"/>
      <c r="Q8" s="693"/>
    </row>
    <row r="9" spans="1:24" ht="17.25" thickBot="1" x14ac:dyDescent="0.35">
      <c r="A9" s="6" t="s">
        <v>4</v>
      </c>
      <c r="B9" s="694" t="s">
        <v>217</v>
      </c>
      <c r="C9" s="694"/>
      <c r="D9" s="694"/>
      <c r="E9" s="694"/>
      <c r="F9" s="694"/>
      <c r="G9" s="694"/>
      <c r="H9" s="694"/>
      <c r="I9" s="694"/>
      <c r="J9" s="694"/>
      <c r="K9" s="694"/>
      <c r="L9" s="694"/>
      <c r="M9" s="694"/>
      <c r="N9" s="694"/>
      <c r="O9" s="694"/>
      <c r="P9" s="694"/>
      <c r="Q9" s="695"/>
    </row>
    <row r="10" spans="1:24" ht="17.25" thickTop="1" x14ac:dyDescent="0.3">
      <c r="A10" s="7"/>
      <c r="B10" s="8"/>
      <c r="C10" s="8"/>
      <c r="D10" s="8"/>
      <c r="E10" s="8"/>
      <c r="F10" s="8"/>
      <c r="G10" s="8"/>
      <c r="H10" s="8"/>
      <c r="I10" s="8"/>
      <c r="J10" s="8"/>
      <c r="K10" s="8"/>
      <c r="L10" s="8"/>
      <c r="M10" s="8"/>
      <c r="N10" s="8"/>
      <c r="O10" s="8"/>
      <c r="P10" s="8"/>
      <c r="Q10" s="8"/>
    </row>
    <row r="11" spans="1:24" x14ac:dyDescent="0.3">
      <c r="A11" s="9" t="s">
        <v>5</v>
      </c>
      <c r="B11" s="263"/>
      <c r="C11" s="10"/>
      <c r="D11" s="10"/>
      <c r="E11" s="10"/>
      <c r="F11" s="10"/>
      <c r="G11" s="10"/>
      <c r="H11" s="10"/>
      <c r="I11" s="10"/>
      <c r="J11" s="10"/>
      <c r="K11" s="10"/>
      <c r="L11" s="10"/>
      <c r="M11" s="10"/>
      <c r="N11" s="10"/>
      <c r="O11" s="10"/>
      <c r="P11" s="10"/>
      <c r="Q11" s="10"/>
    </row>
    <row r="12" spans="1:24" ht="33" x14ac:dyDescent="0.3">
      <c r="A12" s="9" t="s">
        <v>6</v>
      </c>
      <c r="B12" s="263"/>
      <c r="C12" s="10"/>
      <c r="D12" s="10"/>
      <c r="E12" s="10"/>
      <c r="F12" s="10"/>
      <c r="G12" s="10"/>
      <c r="H12" s="10"/>
      <c r="I12" s="10"/>
      <c r="J12" s="10"/>
      <c r="K12" s="10"/>
      <c r="L12" s="10"/>
      <c r="M12" s="10"/>
      <c r="N12" s="10"/>
      <c r="O12" s="10"/>
      <c r="P12" s="10"/>
      <c r="Q12" s="10"/>
    </row>
    <row r="13" spans="1:24" ht="17.25" thickBot="1" x14ac:dyDescent="0.35">
      <c r="A13" s="11"/>
      <c r="B13" s="10"/>
      <c r="C13" s="10"/>
      <c r="D13" s="10"/>
      <c r="E13" s="10"/>
      <c r="F13" s="10"/>
      <c r="G13" s="10"/>
      <c r="H13" s="10"/>
      <c r="I13" s="10"/>
      <c r="J13" s="10"/>
      <c r="K13" s="10"/>
      <c r="L13" s="10"/>
      <c r="M13" s="10"/>
      <c r="N13" s="10"/>
      <c r="O13" s="10"/>
      <c r="P13" s="10"/>
      <c r="Q13" s="10"/>
    </row>
    <row r="14" spans="1:24" ht="50.25" thickBot="1" x14ac:dyDescent="0.35">
      <c r="A14" s="696" t="s">
        <v>7</v>
      </c>
      <c r="B14" s="697"/>
      <c r="C14" s="697"/>
      <c r="D14" s="697"/>
      <c r="E14" s="697"/>
      <c r="F14" s="697"/>
      <c r="G14" s="697"/>
      <c r="H14" s="697"/>
      <c r="I14" s="697"/>
      <c r="J14" s="697"/>
      <c r="K14" s="697"/>
      <c r="L14" s="697"/>
      <c r="M14" s="697"/>
      <c r="N14" s="697"/>
      <c r="O14" s="697"/>
      <c r="P14" s="697"/>
      <c r="Q14" s="698"/>
      <c r="R14" s="12" t="s">
        <v>8</v>
      </c>
      <c r="S14" s="12" t="s">
        <v>9</v>
      </c>
      <c r="T14" s="13" t="s">
        <v>10</v>
      </c>
    </row>
    <row r="15" spans="1:24" x14ac:dyDescent="0.3">
      <c r="A15" s="716"/>
      <c r="B15" s="717"/>
      <c r="C15" s="717"/>
      <c r="D15" s="717"/>
      <c r="E15" s="717"/>
      <c r="F15" s="717"/>
      <c r="G15" s="717"/>
      <c r="H15" s="717"/>
      <c r="I15" s="717"/>
      <c r="J15" s="717"/>
      <c r="K15" s="717"/>
      <c r="L15" s="717"/>
      <c r="M15" s="717"/>
      <c r="N15" s="717"/>
      <c r="O15" s="717"/>
      <c r="P15" s="717"/>
      <c r="Q15" s="717"/>
      <c r="R15" s="386"/>
      <c r="S15" s="386"/>
      <c r="T15" s="387"/>
    </row>
    <row r="16" spans="1:24" x14ac:dyDescent="0.3">
      <c r="A16" s="712"/>
      <c r="B16" s="713"/>
      <c r="C16" s="713"/>
      <c r="D16" s="713"/>
      <c r="E16" s="713"/>
      <c r="F16" s="713"/>
      <c r="G16" s="713"/>
      <c r="H16" s="713"/>
      <c r="I16" s="713"/>
      <c r="J16" s="713"/>
      <c r="K16" s="713"/>
      <c r="L16" s="713"/>
      <c r="M16" s="713"/>
      <c r="N16" s="713"/>
      <c r="O16" s="713"/>
      <c r="P16" s="713"/>
      <c r="Q16" s="713"/>
      <c r="R16" s="14"/>
      <c r="S16" s="14"/>
      <c r="T16" s="388"/>
    </row>
    <row r="17" spans="1:21" x14ac:dyDescent="0.3">
      <c r="A17" s="712"/>
      <c r="B17" s="713"/>
      <c r="C17" s="713"/>
      <c r="D17" s="713"/>
      <c r="E17" s="713"/>
      <c r="F17" s="713"/>
      <c r="G17" s="713"/>
      <c r="H17" s="713"/>
      <c r="I17" s="713"/>
      <c r="J17" s="713"/>
      <c r="K17" s="713"/>
      <c r="L17" s="713"/>
      <c r="M17" s="713"/>
      <c r="N17" s="713"/>
      <c r="O17" s="713"/>
      <c r="P17" s="713"/>
      <c r="Q17" s="713"/>
      <c r="R17" s="14"/>
      <c r="S17" s="14"/>
      <c r="T17" s="388"/>
    </row>
    <row r="18" spans="1:21" x14ac:dyDescent="0.3">
      <c r="A18" s="712"/>
      <c r="B18" s="713"/>
      <c r="C18" s="713"/>
      <c r="D18" s="713"/>
      <c r="E18" s="713"/>
      <c r="F18" s="713"/>
      <c r="G18" s="713"/>
      <c r="H18" s="713"/>
      <c r="I18" s="713"/>
      <c r="J18" s="713"/>
      <c r="K18" s="713"/>
      <c r="L18" s="713"/>
      <c r="M18" s="713"/>
      <c r="N18" s="713"/>
      <c r="O18" s="713"/>
      <c r="P18" s="713"/>
      <c r="Q18" s="713"/>
      <c r="R18" s="14"/>
      <c r="S18" s="14"/>
      <c r="T18" s="388"/>
    </row>
    <row r="19" spans="1:21" x14ac:dyDescent="0.3">
      <c r="A19" s="712"/>
      <c r="B19" s="713"/>
      <c r="C19" s="713"/>
      <c r="D19" s="713"/>
      <c r="E19" s="713"/>
      <c r="F19" s="713"/>
      <c r="G19" s="713"/>
      <c r="H19" s="713"/>
      <c r="I19" s="713"/>
      <c r="J19" s="713"/>
      <c r="K19" s="713"/>
      <c r="L19" s="713"/>
      <c r="M19" s="713"/>
      <c r="N19" s="713"/>
      <c r="O19" s="713"/>
      <c r="P19" s="713"/>
      <c r="Q19" s="713"/>
      <c r="R19" s="14"/>
      <c r="S19" s="14"/>
      <c r="T19" s="388"/>
    </row>
    <row r="20" spans="1:21" x14ac:dyDescent="0.3">
      <c r="A20" s="712"/>
      <c r="B20" s="713"/>
      <c r="C20" s="713"/>
      <c r="D20" s="713"/>
      <c r="E20" s="713"/>
      <c r="F20" s="713"/>
      <c r="G20" s="713"/>
      <c r="H20" s="713"/>
      <c r="I20" s="713"/>
      <c r="J20" s="713"/>
      <c r="K20" s="713"/>
      <c r="L20" s="713"/>
      <c r="M20" s="713"/>
      <c r="N20" s="713"/>
      <c r="O20" s="713"/>
      <c r="P20" s="713"/>
      <c r="Q20" s="713"/>
      <c r="R20" s="14"/>
      <c r="S20" s="14"/>
      <c r="T20" s="388"/>
    </row>
    <row r="21" spans="1:21" x14ac:dyDescent="0.3">
      <c r="A21" s="712"/>
      <c r="B21" s="713"/>
      <c r="C21" s="713"/>
      <c r="D21" s="713"/>
      <c r="E21" s="713"/>
      <c r="F21" s="713"/>
      <c r="G21" s="713"/>
      <c r="H21" s="713"/>
      <c r="I21" s="713"/>
      <c r="J21" s="713"/>
      <c r="K21" s="713"/>
      <c r="L21" s="713"/>
      <c r="M21" s="713"/>
      <c r="N21" s="713"/>
      <c r="O21" s="713"/>
      <c r="P21" s="713"/>
      <c r="Q21" s="713"/>
      <c r="R21" s="14"/>
      <c r="S21" s="14"/>
      <c r="T21" s="388"/>
    </row>
    <row r="22" spans="1:21" x14ac:dyDescent="0.3">
      <c r="A22" s="712"/>
      <c r="B22" s="713"/>
      <c r="C22" s="713"/>
      <c r="D22" s="713"/>
      <c r="E22" s="713"/>
      <c r="F22" s="713"/>
      <c r="G22" s="713"/>
      <c r="H22" s="713"/>
      <c r="I22" s="713"/>
      <c r="J22" s="713"/>
      <c r="K22" s="713"/>
      <c r="L22" s="713"/>
      <c r="M22" s="713"/>
      <c r="N22" s="713"/>
      <c r="O22" s="713"/>
      <c r="P22" s="713"/>
      <c r="Q22" s="713"/>
      <c r="R22" s="14"/>
      <c r="S22" s="14"/>
      <c r="T22" s="388"/>
    </row>
    <row r="23" spans="1:21" ht="17.25" thickBot="1" x14ac:dyDescent="0.35">
      <c r="A23" s="714"/>
      <c r="B23" s="715"/>
      <c r="C23" s="715"/>
      <c r="D23" s="715"/>
      <c r="E23" s="715"/>
      <c r="F23" s="715"/>
      <c r="G23" s="715"/>
      <c r="H23" s="715"/>
      <c r="I23" s="715"/>
      <c r="J23" s="715"/>
      <c r="K23" s="715"/>
      <c r="L23" s="715"/>
      <c r="M23" s="715"/>
      <c r="N23" s="715"/>
      <c r="O23" s="715"/>
      <c r="P23" s="715"/>
      <c r="Q23" s="715"/>
      <c r="R23" s="15"/>
      <c r="S23" s="15"/>
      <c r="T23" s="16"/>
    </row>
    <row r="24" spans="1:21" x14ac:dyDescent="0.3">
      <c r="A24" s="680" t="s">
        <v>11</v>
      </c>
      <c r="B24" s="680"/>
      <c r="C24" s="680"/>
      <c r="D24" s="680"/>
      <c r="E24" s="680"/>
      <c r="F24" s="680"/>
      <c r="G24" s="680"/>
      <c r="H24" s="680"/>
      <c r="I24" s="680"/>
      <c r="J24" s="680"/>
      <c r="K24" s="680"/>
      <c r="L24" s="680"/>
      <c r="M24" s="680"/>
      <c r="N24" s="680"/>
      <c r="O24" s="680"/>
      <c r="P24" s="680"/>
      <c r="Q24" s="680"/>
      <c r="R24" s="680"/>
      <c r="S24" s="680"/>
      <c r="T24" s="680"/>
    </row>
    <row r="26" spans="1:21" x14ac:dyDescent="0.3">
      <c r="A26" s="678" t="s">
        <v>12</v>
      </c>
      <c r="B26" s="678" t="s">
        <v>13</v>
      </c>
      <c r="C26" s="678" t="s">
        <v>14</v>
      </c>
      <c r="D26" s="678" t="s">
        <v>15</v>
      </c>
      <c r="E26" s="681" t="s">
        <v>16</v>
      </c>
      <c r="F26" s="681"/>
      <c r="G26" s="681"/>
      <c r="H26" s="681"/>
      <c r="I26" s="681"/>
      <c r="J26" s="678" t="s">
        <v>17</v>
      </c>
      <c r="K26" s="637" t="s">
        <v>18</v>
      </c>
      <c r="L26" s="637"/>
      <c r="M26" s="637"/>
      <c r="N26" s="678" t="s">
        <v>19</v>
      </c>
      <c r="O26" s="679" t="s">
        <v>20</v>
      </c>
      <c r="P26" s="679"/>
      <c r="Q26" s="679"/>
      <c r="R26" s="679"/>
      <c r="S26" s="678" t="s">
        <v>21</v>
      </c>
      <c r="T26" s="678" t="s">
        <v>22</v>
      </c>
      <c r="U26" s="678" t="s">
        <v>10</v>
      </c>
    </row>
    <row r="27" spans="1:21" x14ac:dyDescent="0.3">
      <c r="A27" s="678"/>
      <c r="B27" s="678"/>
      <c r="C27" s="678"/>
      <c r="D27" s="678"/>
      <c r="E27" s="678" t="s">
        <v>23</v>
      </c>
      <c r="F27" s="678" t="s">
        <v>24</v>
      </c>
      <c r="G27" s="678" t="s">
        <v>25</v>
      </c>
      <c r="H27" s="678" t="s">
        <v>26</v>
      </c>
      <c r="I27" s="678" t="s">
        <v>27</v>
      </c>
      <c r="J27" s="678"/>
      <c r="K27" s="637"/>
      <c r="L27" s="637"/>
      <c r="M27" s="637"/>
      <c r="N27" s="678"/>
      <c r="O27" s="679" t="s">
        <v>28</v>
      </c>
      <c r="P27" s="679"/>
      <c r="Q27" s="679" t="s">
        <v>29</v>
      </c>
      <c r="R27" s="679"/>
      <c r="S27" s="678"/>
      <c r="T27" s="678"/>
      <c r="U27" s="678"/>
    </row>
    <row r="28" spans="1:21" ht="49.5" x14ac:dyDescent="0.3">
      <c r="A28" s="678"/>
      <c r="B28" s="678"/>
      <c r="C28" s="678"/>
      <c r="D28" s="678"/>
      <c r="E28" s="678" t="s">
        <v>23</v>
      </c>
      <c r="F28" s="678" t="s">
        <v>24</v>
      </c>
      <c r="G28" s="678" t="s">
        <v>25</v>
      </c>
      <c r="H28" s="678" t="s">
        <v>30</v>
      </c>
      <c r="I28" s="678" t="s">
        <v>27</v>
      </c>
      <c r="J28" s="678"/>
      <c r="K28" s="382" t="s">
        <v>31</v>
      </c>
      <c r="L28" s="382" t="s">
        <v>32</v>
      </c>
      <c r="M28" s="382" t="s">
        <v>33</v>
      </c>
      <c r="N28" s="678"/>
      <c r="O28" s="17" t="s">
        <v>34</v>
      </c>
      <c r="P28" s="17" t="s">
        <v>35</v>
      </c>
      <c r="Q28" s="17" t="s">
        <v>36</v>
      </c>
      <c r="R28" s="17" t="s">
        <v>37</v>
      </c>
      <c r="S28" s="678"/>
      <c r="T28" s="678"/>
      <c r="U28" s="678"/>
    </row>
    <row r="29" spans="1:21" x14ac:dyDescent="0.3">
      <c r="A29" s="389" t="s">
        <v>271</v>
      </c>
      <c r="B29" s="390"/>
      <c r="C29" s="19">
        <v>1996</v>
      </c>
      <c r="D29" s="19" t="s">
        <v>236</v>
      </c>
      <c r="E29" s="18"/>
      <c r="F29" s="19">
        <v>1</v>
      </c>
      <c r="G29" s="19"/>
      <c r="H29" s="19"/>
      <c r="I29" s="19"/>
      <c r="J29" s="19">
        <v>151</v>
      </c>
      <c r="K29" s="19">
        <v>1</v>
      </c>
      <c r="L29" s="19"/>
      <c r="M29" s="19"/>
      <c r="N29" s="19" t="s">
        <v>236</v>
      </c>
      <c r="O29" s="18"/>
      <c r="P29" s="18"/>
      <c r="Q29" s="18"/>
      <c r="R29" s="18"/>
      <c r="S29" s="18" t="s">
        <v>272</v>
      </c>
      <c r="T29" s="18" t="s">
        <v>272</v>
      </c>
      <c r="U29" s="20" t="s">
        <v>273</v>
      </c>
    </row>
    <row r="30" spans="1:21" x14ac:dyDescent="0.3">
      <c r="A30" s="21" t="s">
        <v>274</v>
      </c>
      <c r="B30" s="264"/>
      <c r="C30" s="22">
        <v>1986</v>
      </c>
      <c r="D30" s="22" t="s">
        <v>236</v>
      </c>
      <c r="E30" s="14"/>
      <c r="F30" s="22">
        <v>1</v>
      </c>
      <c r="G30" s="22"/>
      <c r="H30" s="22"/>
      <c r="I30" s="22"/>
      <c r="J30" s="22">
        <v>216</v>
      </c>
      <c r="K30" s="22">
        <v>1</v>
      </c>
      <c r="L30" s="22"/>
      <c r="M30" s="22"/>
      <c r="N30" s="22" t="s">
        <v>236</v>
      </c>
      <c r="O30" s="14"/>
      <c r="P30" s="14"/>
      <c r="Q30" s="14"/>
      <c r="R30" s="14"/>
      <c r="S30" s="14" t="s">
        <v>272</v>
      </c>
      <c r="T30" s="14" t="s">
        <v>272</v>
      </c>
      <c r="U30" s="23" t="s">
        <v>273</v>
      </c>
    </row>
    <row r="31" spans="1:21" x14ac:dyDescent="0.3">
      <c r="A31" s="21" t="s">
        <v>275</v>
      </c>
      <c r="B31" s="264"/>
      <c r="C31" s="22">
        <v>1996</v>
      </c>
      <c r="D31" s="22" t="s">
        <v>236</v>
      </c>
      <c r="E31" s="14"/>
      <c r="F31" s="22">
        <v>1</v>
      </c>
      <c r="G31" s="22"/>
      <c r="H31" s="22"/>
      <c r="I31" s="22"/>
      <c r="J31" s="22">
        <v>174</v>
      </c>
      <c r="K31" s="22">
        <v>1</v>
      </c>
      <c r="L31" s="22"/>
      <c r="M31" s="22"/>
      <c r="N31" s="22" t="s">
        <v>236</v>
      </c>
      <c r="O31" s="14"/>
      <c r="P31" s="14"/>
      <c r="Q31" s="14"/>
      <c r="R31" s="14"/>
      <c r="S31" s="14" t="s">
        <v>272</v>
      </c>
      <c r="T31" s="14" t="s">
        <v>272</v>
      </c>
      <c r="U31" s="23" t="s">
        <v>273</v>
      </c>
    </row>
    <row r="32" spans="1:21" x14ac:dyDescent="0.3">
      <c r="A32" s="391" t="s">
        <v>276</v>
      </c>
      <c r="B32" s="264"/>
      <c r="C32" s="22">
        <v>1996</v>
      </c>
      <c r="D32" s="22" t="s">
        <v>236</v>
      </c>
      <c r="E32" s="14"/>
      <c r="F32" s="22">
        <v>1</v>
      </c>
      <c r="G32" s="22"/>
      <c r="H32" s="22"/>
      <c r="I32" s="22"/>
      <c r="J32" s="22">
        <v>202</v>
      </c>
      <c r="K32" s="22">
        <v>1</v>
      </c>
      <c r="L32" s="22"/>
      <c r="M32" s="22"/>
      <c r="N32" s="22" t="s">
        <v>236</v>
      </c>
      <c r="O32" s="14"/>
      <c r="P32" s="14"/>
      <c r="Q32" s="14"/>
      <c r="R32" s="14"/>
      <c r="S32" s="14" t="s">
        <v>272</v>
      </c>
      <c r="T32" s="14" t="s">
        <v>272</v>
      </c>
      <c r="U32" s="23" t="s">
        <v>273</v>
      </c>
    </row>
    <row r="33" spans="1:23" x14ac:dyDescent="0.3">
      <c r="A33" s="391" t="s">
        <v>277</v>
      </c>
      <c r="B33" s="264"/>
      <c r="C33" s="22">
        <v>1986</v>
      </c>
      <c r="D33" s="22" t="s">
        <v>236</v>
      </c>
      <c r="E33" s="14"/>
      <c r="F33" s="22">
        <v>1</v>
      </c>
      <c r="G33" s="22"/>
      <c r="H33" s="22"/>
      <c r="I33" s="22"/>
      <c r="J33" s="22">
        <v>115</v>
      </c>
      <c r="K33" s="22">
        <v>1</v>
      </c>
      <c r="L33" s="22"/>
      <c r="M33" s="22"/>
      <c r="N33" s="22" t="s">
        <v>236</v>
      </c>
      <c r="O33" s="14"/>
      <c r="P33" s="14"/>
      <c r="Q33" s="14"/>
      <c r="R33" s="14"/>
      <c r="S33" s="14" t="s">
        <v>272</v>
      </c>
      <c r="T33" s="14" t="s">
        <v>272</v>
      </c>
      <c r="U33" s="23" t="s">
        <v>273</v>
      </c>
    </row>
    <row r="34" spans="1:23" x14ac:dyDescent="0.3">
      <c r="A34" s="391" t="s">
        <v>278</v>
      </c>
      <c r="B34" s="392" t="s">
        <v>269</v>
      </c>
      <c r="C34" s="22">
        <v>2015</v>
      </c>
      <c r="D34" s="22" t="s">
        <v>235</v>
      </c>
      <c r="E34" s="14"/>
      <c r="F34" s="22">
        <v>1</v>
      </c>
      <c r="G34" s="22"/>
      <c r="H34" s="22"/>
      <c r="I34" s="22"/>
      <c r="J34" s="22">
        <v>49</v>
      </c>
      <c r="K34" s="22"/>
      <c r="L34" s="22"/>
      <c r="M34" s="22"/>
      <c r="N34" s="22"/>
      <c r="O34" s="14"/>
      <c r="P34" s="14"/>
      <c r="Q34" s="14"/>
      <c r="R34" s="14"/>
      <c r="S34" s="14" t="s">
        <v>272</v>
      </c>
      <c r="T34" s="14" t="s">
        <v>272</v>
      </c>
      <c r="U34" s="23" t="s">
        <v>279</v>
      </c>
    </row>
    <row r="35" spans="1:23" x14ac:dyDescent="0.3">
      <c r="A35" s="391" t="s">
        <v>280</v>
      </c>
      <c r="B35" s="264"/>
      <c r="C35" s="22">
        <v>1986</v>
      </c>
      <c r="D35" s="22" t="s">
        <v>236</v>
      </c>
      <c r="E35" s="14"/>
      <c r="F35" s="22">
        <v>1</v>
      </c>
      <c r="G35" s="22"/>
      <c r="H35" s="22"/>
      <c r="I35" s="22"/>
      <c r="J35" s="22">
        <v>326</v>
      </c>
      <c r="K35" s="22"/>
      <c r="L35" s="22">
        <v>1</v>
      </c>
      <c r="M35" s="22"/>
      <c r="N35" s="22"/>
      <c r="O35" s="14"/>
      <c r="P35" s="14"/>
      <c r="Q35" s="14"/>
      <c r="R35" s="14"/>
      <c r="S35" s="14" t="s">
        <v>272</v>
      </c>
      <c r="T35" s="14" t="s">
        <v>272</v>
      </c>
      <c r="U35" s="23" t="s">
        <v>273</v>
      </c>
    </row>
    <row r="36" spans="1:23" x14ac:dyDescent="0.3">
      <c r="A36" s="391" t="s">
        <v>281</v>
      </c>
      <c r="B36" s="264"/>
      <c r="C36" s="22">
        <v>1986</v>
      </c>
      <c r="D36" s="22" t="s">
        <v>236</v>
      </c>
      <c r="E36" s="14"/>
      <c r="F36" s="22">
        <v>1</v>
      </c>
      <c r="G36" s="22"/>
      <c r="H36" s="22"/>
      <c r="I36" s="22"/>
      <c r="J36" s="22">
        <v>328</v>
      </c>
      <c r="K36" s="22"/>
      <c r="L36" s="22">
        <v>1</v>
      </c>
      <c r="M36" s="22"/>
      <c r="N36" s="22"/>
      <c r="O36" s="14"/>
      <c r="P36" s="14"/>
      <c r="Q36" s="14"/>
      <c r="R36" s="14"/>
      <c r="S36" s="14" t="s">
        <v>272</v>
      </c>
      <c r="T36" s="14" t="s">
        <v>272</v>
      </c>
      <c r="U36" s="23" t="s">
        <v>273</v>
      </c>
    </row>
    <row r="37" spans="1:23" x14ac:dyDescent="0.3">
      <c r="A37" s="393"/>
      <c r="B37" s="394"/>
      <c r="C37" s="395"/>
      <c r="D37" s="395"/>
      <c r="E37" s="395"/>
      <c r="F37" s="396"/>
      <c r="G37" s="396"/>
      <c r="H37" s="396"/>
      <c r="I37" s="396"/>
      <c r="J37" s="396"/>
      <c r="K37" s="396"/>
      <c r="L37" s="396"/>
      <c r="M37" s="396"/>
      <c r="N37" s="396"/>
      <c r="O37" s="395"/>
      <c r="P37" s="395"/>
      <c r="Q37" s="395"/>
      <c r="R37" s="395"/>
      <c r="S37" s="395"/>
      <c r="T37" s="395"/>
      <c r="U37" s="397"/>
    </row>
    <row r="38" spans="1:23" x14ac:dyDescent="0.3">
      <c r="A38" s="677" t="s">
        <v>38</v>
      </c>
      <c r="B38" s="677"/>
      <c r="C38" s="677"/>
      <c r="D38" s="677"/>
      <c r="E38" s="677"/>
      <c r="F38" s="677"/>
      <c r="G38" s="677"/>
      <c r="H38" s="677"/>
      <c r="I38" s="677"/>
      <c r="J38" s="677"/>
      <c r="K38" s="677"/>
      <c r="L38" s="677"/>
      <c r="M38" s="677"/>
      <c r="N38" s="677"/>
    </row>
    <row r="39" spans="1:23" x14ac:dyDescent="0.3">
      <c r="A39" s="24"/>
    </row>
    <row r="40" spans="1:23" x14ac:dyDescent="0.3">
      <c r="A40" s="25" t="s">
        <v>39</v>
      </c>
      <c r="B40" s="25"/>
      <c r="C40" s="25"/>
      <c r="D40" s="25"/>
      <c r="E40" s="25"/>
      <c r="F40" s="25"/>
      <c r="G40" s="25"/>
      <c r="H40" s="25"/>
      <c r="I40" s="25"/>
      <c r="J40" s="25"/>
      <c r="K40" s="25"/>
      <c r="L40" s="25"/>
      <c r="M40" s="25"/>
      <c r="N40" s="25"/>
      <c r="O40" s="25"/>
      <c r="P40" s="25"/>
      <c r="Q40" s="25"/>
      <c r="R40" s="25"/>
      <c r="S40" s="25"/>
    </row>
    <row r="41" spans="1:23" x14ac:dyDescent="0.3">
      <c r="A41" s="26" t="s">
        <v>40</v>
      </c>
      <c r="B41" s="659" t="s">
        <v>23</v>
      </c>
      <c r="C41" s="660"/>
      <c r="D41" s="660"/>
      <c r="E41" s="660"/>
      <c r="F41" s="615"/>
      <c r="G41" s="25"/>
      <c r="H41" s="659" t="s">
        <v>41</v>
      </c>
      <c r="I41" s="660"/>
      <c r="J41" s="660"/>
      <c r="K41" s="660"/>
      <c r="L41" s="660"/>
      <c r="M41" s="615"/>
      <c r="N41" s="659" t="s">
        <v>42</v>
      </c>
      <c r="O41" s="660"/>
      <c r="P41" s="660"/>
      <c r="Q41" s="660"/>
      <c r="R41" s="660"/>
      <c r="S41" s="615"/>
    </row>
    <row r="42" spans="1:23" s="29" customFormat="1" x14ac:dyDescent="0.3">
      <c r="A42" s="27" t="s">
        <v>43</v>
      </c>
      <c r="B42" s="28">
        <v>2013</v>
      </c>
      <c r="C42" s="28">
        <v>2014</v>
      </c>
      <c r="D42" s="28">
        <v>2015</v>
      </c>
      <c r="E42" s="28">
        <v>2016</v>
      </c>
      <c r="F42" s="28">
        <v>2017</v>
      </c>
      <c r="G42" s="28">
        <v>2018</v>
      </c>
      <c r="H42" s="28">
        <v>2013</v>
      </c>
      <c r="I42" s="28">
        <v>2014</v>
      </c>
      <c r="J42" s="28">
        <v>2015</v>
      </c>
      <c r="K42" s="28">
        <v>2016</v>
      </c>
      <c r="L42" s="28">
        <v>2017</v>
      </c>
      <c r="M42" s="28">
        <v>2018</v>
      </c>
      <c r="N42" s="28">
        <v>2013</v>
      </c>
      <c r="O42" s="28">
        <v>2014</v>
      </c>
      <c r="P42" s="28">
        <v>2015</v>
      </c>
      <c r="Q42" s="28">
        <v>2016</v>
      </c>
      <c r="R42" s="28">
        <v>2017</v>
      </c>
      <c r="S42" s="28">
        <v>2018</v>
      </c>
    </row>
    <row r="43" spans="1:23" x14ac:dyDescent="0.3">
      <c r="A43" s="30" t="s">
        <v>44</v>
      </c>
      <c r="B43" s="31"/>
      <c r="C43" s="31"/>
      <c r="D43" s="31"/>
      <c r="E43" s="31"/>
      <c r="F43" s="31"/>
      <c r="G43" s="31"/>
      <c r="H43" s="31">
        <v>7</v>
      </c>
      <c r="I43" s="31">
        <v>7</v>
      </c>
      <c r="J43" s="31">
        <v>7</v>
      </c>
      <c r="K43" s="31">
        <v>7</v>
      </c>
      <c r="L43" s="31">
        <v>7</v>
      </c>
      <c r="M43" s="31">
        <v>7</v>
      </c>
      <c r="N43" s="31"/>
      <c r="O43" s="31"/>
      <c r="P43" s="31"/>
      <c r="Q43" s="31"/>
      <c r="R43" s="31"/>
      <c r="S43" s="32"/>
    </row>
    <row r="44" spans="1:23" x14ac:dyDescent="0.3">
      <c r="A44" s="33" t="s">
        <v>17</v>
      </c>
      <c r="B44" s="34"/>
      <c r="C44" s="34"/>
      <c r="D44" s="34"/>
      <c r="E44" s="34"/>
      <c r="F44" s="34"/>
      <c r="G44" s="34"/>
      <c r="H44" s="34">
        <v>1414</v>
      </c>
      <c r="I44" s="34">
        <v>1452</v>
      </c>
      <c r="J44" s="34">
        <v>1512</v>
      </c>
      <c r="K44" s="34">
        <v>1539</v>
      </c>
      <c r="L44" s="34">
        <v>1564</v>
      </c>
      <c r="M44" s="34">
        <v>1594</v>
      </c>
      <c r="N44" s="34"/>
      <c r="O44" s="34"/>
      <c r="P44" s="34"/>
      <c r="Q44" s="34"/>
      <c r="R44" s="34"/>
      <c r="S44" s="35"/>
    </row>
    <row r="45" spans="1:23" x14ac:dyDescent="0.3">
      <c r="A45" s="36"/>
      <c r="B45" s="37"/>
      <c r="C45" s="37"/>
      <c r="D45" s="37"/>
      <c r="E45" s="37"/>
      <c r="F45" s="37"/>
      <c r="G45" s="37"/>
      <c r="H45" s="37"/>
      <c r="I45" s="37"/>
      <c r="J45" s="37"/>
      <c r="K45" s="37"/>
      <c r="L45" s="37"/>
      <c r="M45" s="37"/>
      <c r="N45" s="37"/>
      <c r="O45" s="37"/>
      <c r="P45" s="3"/>
      <c r="Q45" s="3"/>
      <c r="R45" s="3"/>
      <c r="S45" s="3"/>
      <c r="T45" s="3"/>
      <c r="U45" s="3"/>
      <c r="V45" s="3"/>
      <c r="W45" s="3"/>
    </row>
    <row r="46" spans="1:23" x14ac:dyDescent="0.3">
      <c r="A46" s="25" t="s">
        <v>39</v>
      </c>
      <c r="B46" s="25"/>
      <c r="C46" s="25"/>
      <c r="D46" s="25"/>
      <c r="E46" s="25"/>
      <c r="F46" s="25"/>
      <c r="G46" s="25"/>
      <c r="H46" s="25"/>
      <c r="I46" s="25"/>
      <c r="J46" s="25"/>
      <c r="K46" s="25"/>
      <c r="L46" s="25"/>
      <c r="M46" s="25"/>
      <c r="N46" s="25"/>
      <c r="O46" s="25"/>
      <c r="P46" s="25"/>
      <c r="Q46" s="25"/>
      <c r="R46" s="25"/>
      <c r="S46" s="25"/>
    </row>
    <row r="47" spans="1:23" x14ac:dyDescent="0.3">
      <c r="A47" s="26" t="s">
        <v>40</v>
      </c>
      <c r="B47" s="659" t="s">
        <v>45</v>
      </c>
      <c r="C47" s="660"/>
      <c r="D47" s="660"/>
      <c r="E47" s="660"/>
      <c r="F47" s="615"/>
      <c r="G47" s="25"/>
      <c r="H47" s="659" t="s">
        <v>46</v>
      </c>
      <c r="I47" s="660"/>
      <c r="J47" s="660"/>
      <c r="K47" s="660"/>
      <c r="L47" s="660"/>
      <c r="M47" s="615"/>
      <c r="N47" s="659" t="s">
        <v>47</v>
      </c>
      <c r="O47" s="660"/>
      <c r="P47" s="660"/>
      <c r="Q47" s="660"/>
      <c r="R47" s="660"/>
      <c r="S47" s="615"/>
    </row>
    <row r="48" spans="1:23" s="29" customFormat="1" x14ac:dyDescent="0.3">
      <c r="A48" s="27" t="s">
        <v>43</v>
      </c>
      <c r="B48" s="28">
        <v>2013</v>
      </c>
      <c r="C48" s="28">
        <v>2014</v>
      </c>
      <c r="D48" s="28">
        <v>2015</v>
      </c>
      <c r="E48" s="28">
        <v>2016</v>
      </c>
      <c r="F48" s="28">
        <v>2017</v>
      </c>
      <c r="G48" s="28">
        <v>2018</v>
      </c>
      <c r="H48" s="28">
        <v>2013</v>
      </c>
      <c r="I48" s="28">
        <v>2014</v>
      </c>
      <c r="J48" s="28">
        <v>2015</v>
      </c>
      <c r="K48" s="28">
        <v>2016</v>
      </c>
      <c r="L48" s="28">
        <v>2017</v>
      </c>
      <c r="M48" s="28">
        <v>2018</v>
      </c>
      <c r="N48" s="28">
        <v>2013</v>
      </c>
      <c r="O48" s="28">
        <v>2014</v>
      </c>
      <c r="P48" s="28">
        <v>2015</v>
      </c>
      <c r="Q48" s="28">
        <v>2016</v>
      </c>
      <c r="R48" s="28">
        <v>2017</v>
      </c>
      <c r="S48" s="28">
        <v>2018</v>
      </c>
    </row>
    <row r="49" spans="1:23" x14ac:dyDescent="0.3">
      <c r="A49" s="30" t="s">
        <v>44</v>
      </c>
      <c r="B49" s="31">
        <v>4</v>
      </c>
      <c r="C49" s="31">
        <v>4</v>
      </c>
      <c r="D49" s="31">
        <v>2</v>
      </c>
      <c r="E49" s="31"/>
      <c r="F49" s="31"/>
      <c r="G49" s="31"/>
      <c r="H49" s="38">
        <v>1</v>
      </c>
      <c r="I49" s="38">
        <v>1</v>
      </c>
      <c r="J49" s="38">
        <v>1</v>
      </c>
      <c r="K49" s="38">
        <v>1</v>
      </c>
      <c r="L49" s="38">
        <v>1</v>
      </c>
      <c r="M49" s="38">
        <v>1</v>
      </c>
      <c r="N49" s="39">
        <f t="shared" ref="N49:S50" si="0">SUM(B43,H43,N43,B49,H49)</f>
        <v>12</v>
      </c>
      <c r="O49" s="39">
        <f t="shared" si="0"/>
        <v>12</v>
      </c>
      <c r="P49" s="39">
        <f t="shared" si="0"/>
        <v>10</v>
      </c>
      <c r="Q49" s="39">
        <f t="shared" si="0"/>
        <v>8</v>
      </c>
      <c r="R49" s="39">
        <f t="shared" si="0"/>
        <v>8</v>
      </c>
      <c r="S49" s="40">
        <f t="shared" si="0"/>
        <v>8</v>
      </c>
    </row>
    <row r="50" spans="1:23" x14ac:dyDescent="0.3">
      <c r="A50" s="33" t="s">
        <v>17</v>
      </c>
      <c r="B50" s="34">
        <v>9</v>
      </c>
      <c r="C50" s="34">
        <v>12</v>
      </c>
      <c r="D50" s="34">
        <v>17</v>
      </c>
      <c r="E50" s="34">
        <v>20</v>
      </c>
      <c r="F50" s="34">
        <v>22</v>
      </c>
      <c r="G50" s="34">
        <v>24</v>
      </c>
      <c r="H50" s="41">
        <v>5</v>
      </c>
      <c r="I50" s="41">
        <v>5</v>
      </c>
      <c r="J50" s="41">
        <v>5</v>
      </c>
      <c r="K50" s="41">
        <v>7</v>
      </c>
      <c r="L50" s="41">
        <v>7</v>
      </c>
      <c r="M50" s="41">
        <v>7</v>
      </c>
      <c r="N50" s="42">
        <f t="shared" si="0"/>
        <v>1428</v>
      </c>
      <c r="O50" s="42">
        <f t="shared" si="0"/>
        <v>1469</v>
      </c>
      <c r="P50" s="42">
        <f t="shared" si="0"/>
        <v>1534</v>
      </c>
      <c r="Q50" s="42">
        <f t="shared" si="0"/>
        <v>1566</v>
      </c>
      <c r="R50" s="42">
        <f t="shared" si="0"/>
        <v>1593</v>
      </c>
      <c r="S50" s="43">
        <f t="shared" si="0"/>
        <v>1625</v>
      </c>
    </row>
    <row r="51" spans="1:23" x14ac:dyDescent="0.3">
      <c r="A51" s="36"/>
      <c r="B51" s="37"/>
      <c r="C51" s="37"/>
      <c r="D51" s="37"/>
      <c r="E51" s="37"/>
      <c r="F51" s="37"/>
      <c r="G51" s="37"/>
      <c r="H51" s="37"/>
      <c r="I51" s="37"/>
      <c r="J51" s="37"/>
      <c r="K51" s="3"/>
      <c r="L51" s="3"/>
      <c r="M51" s="3"/>
      <c r="N51" s="3"/>
      <c r="O51" s="3"/>
      <c r="P51" s="3"/>
      <c r="Q51" s="3"/>
      <c r="R51" s="3"/>
      <c r="S51" s="3"/>
      <c r="T51" s="3"/>
    </row>
    <row r="52" spans="1:23" x14ac:dyDescent="0.3">
      <c r="A52" s="670" t="s">
        <v>48</v>
      </c>
      <c r="B52" s="671"/>
      <c r="C52" s="671"/>
      <c r="D52" s="671"/>
      <c r="E52" s="671"/>
      <c r="F52" s="671"/>
      <c r="G52" s="671"/>
      <c r="H52" s="671"/>
      <c r="I52" s="671"/>
      <c r="J52" s="671"/>
      <c r="K52" s="671"/>
      <c r="L52" s="671"/>
      <c r="M52" s="671"/>
      <c r="N52" s="671"/>
      <c r="O52" s="671"/>
      <c r="P52" s="671"/>
      <c r="Q52" s="671"/>
      <c r="R52" s="671"/>
      <c r="S52" s="672"/>
    </row>
    <row r="53" spans="1:23" x14ac:dyDescent="0.3">
      <c r="A53" s="44" t="s">
        <v>40</v>
      </c>
      <c r="B53" s="673" t="s">
        <v>23</v>
      </c>
      <c r="C53" s="674"/>
      <c r="D53" s="674"/>
      <c r="E53" s="674"/>
      <c r="F53" s="674"/>
      <c r="G53" s="675"/>
      <c r="H53" s="673" t="s">
        <v>41</v>
      </c>
      <c r="I53" s="674"/>
      <c r="J53" s="674"/>
      <c r="K53" s="674"/>
      <c r="L53" s="674"/>
      <c r="M53" s="675"/>
      <c r="N53" s="673" t="s">
        <v>42</v>
      </c>
      <c r="O53" s="674"/>
      <c r="P53" s="674"/>
      <c r="Q53" s="674"/>
      <c r="R53" s="674"/>
      <c r="S53" s="675"/>
    </row>
    <row r="54" spans="1:23" s="29" customFormat="1" x14ac:dyDescent="0.3">
      <c r="A54" s="45" t="s">
        <v>43</v>
      </c>
      <c r="B54" s="46">
        <v>2013</v>
      </c>
      <c r="C54" s="46">
        <v>2014</v>
      </c>
      <c r="D54" s="47">
        <v>2015</v>
      </c>
      <c r="E54" s="47">
        <v>2016</v>
      </c>
      <c r="F54" s="46">
        <v>2017</v>
      </c>
      <c r="G54" s="46">
        <v>2018</v>
      </c>
      <c r="H54" s="46">
        <v>2013</v>
      </c>
      <c r="I54" s="46">
        <v>2014</v>
      </c>
      <c r="J54" s="47">
        <v>2015</v>
      </c>
      <c r="K54" s="47">
        <v>2016</v>
      </c>
      <c r="L54" s="46">
        <v>2017</v>
      </c>
      <c r="M54" s="46">
        <v>2018</v>
      </c>
      <c r="N54" s="46">
        <v>2013</v>
      </c>
      <c r="O54" s="46">
        <v>2014</v>
      </c>
      <c r="P54" s="47">
        <v>2015</v>
      </c>
      <c r="Q54" s="47">
        <v>2016</v>
      </c>
      <c r="R54" s="46">
        <v>2017</v>
      </c>
      <c r="S54" s="46">
        <v>2018</v>
      </c>
    </row>
    <row r="55" spans="1:23" x14ac:dyDescent="0.3">
      <c r="A55" s="30" t="s">
        <v>44</v>
      </c>
      <c r="B55" s="31"/>
      <c r="C55" s="31"/>
      <c r="D55" s="31"/>
      <c r="E55" s="31"/>
      <c r="F55" s="31"/>
      <c r="G55" s="31"/>
      <c r="H55" s="31"/>
      <c r="I55" s="31"/>
      <c r="J55" s="31">
        <v>1</v>
      </c>
      <c r="K55" s="31">
        <v>1</v>
      </c>
      <c r="L55" s="31">
        <v>1</v>
      </c>
      <c r="M55" s="31">
        <v>1</v>
      </c>
      <c r="N55" s="31"/>
      <c r="O55" s="31"/>
      <c r="P55" s="31"/>
      <c r="Q55" s="31"/>
      <c r="R55" s="31"/>
      <c r="S55" s="32"/>
    </row>
    <row r="56" spans="1:23" x14ac:dyDescent="0.3">
      <c r="A56" s="33" t="s">
        <v>17</v>
      </c>
      <c r="B56" s="34"/>
      <c r="C56" s="34"/>
      <c r="D56" s="34"/>
      <c r="E56" s="34"/>
      <c r="F56" s="34"/>
      <c r="G56" s="34"/>
      <c r="H56" s="34"/>
      <c r="I56" s="34"/>
      <c r="J56" s="34">
        <v>49</v>
      </c>
      <c r="K56" s="34">
        <v>89</v>
      </c>
      <c r="L56" s="34">
        <v>129</v>
      </c>
      <c r="M56" s="34">
        <v>169</v>
      </c>
      <c r="N56" s="34"/>
      <c r="O56" s="34"/>
      <c r="P56" s="34"/>
      <c r="Q56" s="34"/>
      <c r="R56" s="34"/>
      <c r="S56" s="35"/>
    </row>
    <row r="57" spans="1:23" x14ac:dyDescent="0.3">
      <c r="A57" s="48"/>
      <c r="B57" s="37"/>
      <c r="C57" s="37"/>
      <c r="D57" s="37"/>
      <c r="E57" s="37"/>
      <c r="F57" s="37"/>
      <c r="G57" s="37"/>
      <c r="H57" s="37"/>
      <c r="I57" s="37"/>
      <c r="J57" s="37"/>
      <c r="K57" s="37"/>
      <c r="L57" s="37"/>
      <c r="M57" s="37"/>
      <c r="N57" s="37"/>
      <c r="O57" s="37"/>
      <c r="P57" s="3"/>
      <c r="Q57" s="3"/>
      <c r="R57" s="3"/>
      <c r="S57" s="3"/>
      <c r="T57" s="3"/>
      <c r="U57" s="3"/>
      <c r="V57" s="3"/>
      <c r="W57" s="3"/>
    </row>
    <row r="58" spans="1:23" x14ac:dyDescent="0.3">
      <c r="A58" s="49" t="s">
        <v>48</v>
      </c>
      <c r="B58" s="49"/>
      <c r="C58" s="49"/>
      <c r="D58" s="49"/>
      <c r="E58" s="49"/>
      <c r="F58" s="49"/>
      <c r="G58" s="49"/>
      <c r="H58" s="49"/>
      <c r="I58" s="49"/>
      <c r="J58" s="49"/>
      <c r="K58" s="49"/>
      <c r="L58" s="49"/>
      <c r="M58" s="49"/>
      <c r="N58" s="49"/>
      <c r="O58" s="49"/>
      <c r="P58" s="49"/>
      <c r="Q58" s="49"/>
      <c r="R58" s="49"/>
      <c r="S58" s="49"/>
    </row>
    <row r="59" spans="1:23" x14ac:dyDescent="0.3">
      <c r="A59" s="44" t="s">
        <v>40</v>
      </c>
      <c r="B59" s="673" t="s">
        <v>45</v>
      </c>
      <c r="C59" s="674"/>
      <c r="D59" s="674"/>
      <c r="E59" s="674"/>
      <c r="F59" s="674"/>
      <c r="G59" s="675"/>
      <c r="H59" s="673" t="s">
        <v>46</v>
      </c>
      <c r="I59" s="674"/>
      <c r="J59" s="674"/>
      <c r="K59" s="674"/>
      <c r="L59" s="674"/>
      <c r="M59" s="675"/>
      <c r="N59" s="673" t="s">
        <v>47</v>
      </c>
      <c r="O59" s="674"/>
      <c r="P59" s="674"/>
      <c r="Q59" s="674"/>
      <c r="R59" s="674"/>
      <c r="S59" s="675"/>
    </row>
    <row r="60" spans="1:23" s="29" customFormat="1" x14ac:dyDescent="0.3">
      <c r="A60" s="50" t="s">
        <v>43</v>
      </c>
      <c r="B60" s="46">
        <v>2013</v>
      </c>
      <c r="C60" s="47">
        <v>2014</v>
      </c>
      <c r="D60" s="47">
        <v>2015</v>
      </c>
      <c r="E60" s="47">
        <v>2016</v>
      </c>
      <c r="F60" s="46">
        <v>2017</v>
      </c>
      <c r="G60" s="46">
        <v>2018</v>
      </c>
      <c r="H60" s="46">
        <v>2013</v>
      </c>
      <c r="I60" s="47">
        <v>2014</v>
      </c>
      <c r="J60" s="47">
        <v>2015</v>
      </c>
      <c r="K60" s="47">
        <v>2016</v>
      </c>
      <c r="L60" s="46">
        <v>2017</v>
      </c>
      <c r="M60" s="46">
        <v>2018</v>
      </c>
      <c r="N60" s="46">
        <v>2013</v>
      </c>
      <c r="O60" s="47">
        <v>2014</v>
      </c>
      <c r="P60" s="47">
        <v>2015</v>
      </c>
      <c r="Q60" s="47">
        <v>2016</v>
      </c>
      <c r="R60" s="46">
        <v>2017</v>
      </c>
      <c r="S60" s="46">
        <v>2018</v>
      </c>
    </row>
    <row r="61" spans="1:23" x14ac:dyDescent="0.3">
      <c r="A61" s="30" t="s">
        <v>44</v>
      </c>
      <c r="B61" s="31"/>
      <c r="C61" s="31"/>
      <c r="D61" s="31"/>
      <c r="E61" s="31"/>
      <c r="F61" s="31"/>
      <c r="G61" s="31"/>
      <c r="H61" s="38"/>
      <c r="I61" s="38"/>
      <c r="J61" s="38"/>
      <c r="K61" s="38"/>
      <c r="L61" s="38"/>
      <c r="M61" s="38"/>
      <c r="N61" s="39">
        <f t="shared" ref="N61:S62" si="1">SUM(B55,H55,N55,B61,H61)</f>
        <v>0</v>
      </c>
      <c r="O61" s="39">
        <f t="shared" si="1"/>
        <v>0</v>
      </c>
      <c r="P61" s="39">
        <f t="shared" si="1"/>
        <v>1</v>
      </c>
      <c r="Q61" s="39">
        <f t="shared" si="1"/>
        <v>1</v>
      </c>
      <c r="R61" s="39">
        <f t="shared" si="1"/>
        <v>1</v>
      </c>
      <c r="S61" s="40">
        <f t="shared" si="1"/>
        <v>1</v>
      </c>
    </row>
    <row r="62" spans="1:23" x14ac:dyDescent="0.3">
      <c r="A62" s="33" t="s">
        <v>17</v>
      </c>
      <c r="B62" s="34"/>
      <c r="C62" s="34"/>
      <c r="D62" s="34"/>
      <c r="E62" s="34"/>
      <c r="F62" s="34"/>
      <c r="G62" s="34"/>
      <c r="H62" s="41"/>
      <c r="I62" s="41"/>
      <c r="J62" s="41"/>
      <c r="K62" s="41"/>
      <c r="L62" s="41"/>
      <c r="M62" s="41"/>
      <c r="N62" s="42">
        <f t="shared" si="1"/>
        <v>0</v>
      </c>
      <c r="O62" s="42">
        <f t="shared" si="1"/>
        <v>0</v>
      </c>
      <c r="P62" s="42">
        <f t="shared" si="1"/>
        <v>49</v>
      </c>
      <c r="Q62" s="42">
        <f t="shared" si="1"/>
        <v>89</v>
      </c>
      <c r="R62" s="42">
        <f t="shared" si="1"/>
        <v>129</v>
      </c>
      <c r="S62" s="43">
        <f t="shared" si="1"/>
        <v>169</v>
      </c>
    </row>
    <row r="63" spans="1:23" x14ac:dyDescent="0.3">
      <c r="A63" s="51"/>
      <c r="B63" s="52"/>
      <c r="C63" s="52"/>
      <c r="D63" s="52"/>
      <c r="E63" s="52"/>
      <c r="F63" s="52"/>
      <c r="G63" s="52"/>
      <c r="H63" s="52"/>
      <c r="I63" s="52"/>
      <c r="J63" s="52"/>
      <c r="K63" s="52"/>
      <c r="L63" s="52"/>
      <c r="M63" s="52"/>
      <c r="N63" s="52"/>
      <c r="O63" s="52"/>
      <c r="P63" s="29"/>
      <c r="Q63" s="29"/>
      <c r="R63" s="3"/>
      <c r="S63" s="3"/>
      <c r="T63" s="3"/>
      <c r="U63" s="3"/>
      <c r="V63" s="3"/>
      <c r="W63" s="3"/>
    </row>
    <row r="64" spans="1:23" x14ac:dyDescent="0.3">
      <c r="A64" s="661" t="s">
        <v>49</v>
      </c>
      <c r="B64" s="662"/>
      <c r="C64" s="662"/>
      <c r="D64" s="662"/>
      <c r="E64" s="662"/>
      <c r="F64" s="662"/>
      <c r="G64" s="662"/>
      <c r="H64" s="662"/>
      <c r="I64" s="662"/>
      <c r="J64" s="662"/>
      <c r="K64" s="662"/>
      <c r="L64" s="662"/>
      <c r="M64" s="662"/>
      <c r="N64" s="662"/>
      <c r="O64" s="662"/>
      <c r="P64" s="662"/>
      <c r="Q64" s="662"/>
      <c r="R64" s="662"/>
      <c r="S64" s="663"/>
    </row>
    <row r="65" spans="1:22" x14ac:dyDescent="0.3">
      <c r="A65" s="53" t="s">
        <v>40</v>
      </c>
      <c r="B65" s="664" t="s">
        <v>23</v>
      </c>
      <c r="C65" s="665"/>
      <c r="D65" s="665"/>
      <c r="E65" s="665"/>
      <c r="F65" s="665"/>
      <c r="G65" s="666"/>
      <c r="H65" s="664" t="s">
        <v>41</v>
      </c>
      <c r="I65" s="665"/>
      <c r="J65" s="665"/>
      <c r="K65" s="665"/>
      <c r="L65" s="665"/>
      <c r="M65" s="666"/>
      <c r="N65" s="664" t="s">
        <v>42</v>
      </c>
      <c r="O65" s="665"/>
      <c r="P65" s="665"/>
      <c r="Q65" s="665"/>
      <c r="R65" s="665"/>
      <c r="S65" s="666"/>
    </row>
    <row r="66" spans="1:22" s="29" customFormat="1" x14ac:dyDescent="0.3">
      <c r="A66" s="54" t="s">
        <v>43</v>
      </c>
      <c r="B66" s="55">
        <v>2013</v>
      </c>
      <c r="C66" s="55">
        <v>2014</v>
      </c>
      <c r="D66" s="55">
        <v>2015</v>
      </c>
      <c r="E66" s="55">
        <v>2016</v>
      </c>
      <c r="F66" s="55">
        <v>2017</v>
      </c>
      <c r="G66" s="55">
        <v>2018</v>
      </c>
      <c r="H66" s="55">
        <v>2013</v>
      </c>
      <c r="I66" s="55">
        <v>2014</v>
      </c>
      <c r="J66" s="55">
        <v>2015</v>
      </c>
      <c r="K66" s="55">
        <v>2016</v>
      </c>
      <c r="L66" s="55">
        <v>2017</v>
      </c>
      <c r="M66" s="55">
        <v>2018</v>
      </c>
      <c r="N66" s="55">
        <v>2013</v>
      </c>
      <c r="O66" s="55">
        <v>2014</v>
      </c>
      <c r="P66" s="55">
        <v>2015</v>
      </c>
      <c r="Q66" s="55">
        <v>2016</v>
      </c>
      <c r="R66" s="55">
        <v>2017</v>
      </c>
      <c r="S66" s="55">
        <v>2018</v>
      </c>
    </row>
    <row r="67" spans="1:22" x14ac:dyDescent="0.3">
      <c r="A67" s="30" t="s">
        <v>44</v>
      </c>
      <c r="B67" s="56">
        <f t="shared" ref="B67:S68" si="2">SUM(B43,B55)</f>
        <v>0</v>
      </c>
      <c r="C67" s="56">
        <f t="shared" si="2"/>
        <v>0</v>
      </c>
      <c r="D67" s="56">
        <f t="shared" si="2"/>
        <v>0</v>
      </c>
      <c r="E67" s="56">
        <f t="shared" si="2"/>
        <v>0</v>
      </c>
      <c r="F67" s="56">
        <f t="shared" si="2"/>
        <v>0</v>
      </c>
      <c r="G67" s="56">
        <f t="shared" si="2"/>
        <v>0</v>
      </c>
      <c r="H67" s="56">
        <f t="shared" si="2"/>
        <v>7</v>
      </c>
      <c r="I67" s="56">
        <f t="shared" si="2"/>
        <v>7</v>
      </c>
      <c r="J67" s="56">
        <f t="shared" si="2"/>
        <v>8</v>
      </c>
      <c r="K67" s="56">
        <f t="shared" si="2"/>
        <v>8</v>
      </c>
      <c r="L67" s="56">
        <f t="shared" si="2"/>
        <v>8</v>
      </c>
      <c r="M67" s="56">
        <f t="shared" si="2"/>
        <v>8</v>
      </c>
      <c r="N67" s="56">
        <f t="shared" si="2"/>
        <v>0</v>
      </c>
      <c r="O67" s="56">
        <f t="shared" si="2"/>
        <v>0</v>
      </c>
      <c r="P67" s="56">
        <f t="shared" si="2"/>
        <v>0</v>
      </c>
      <c r="Q67" s="56">
        <f t="shared" si="2"/>
        <v>0</v>
      </c>
      <c r="R67" s="56">
        <f t="shared" si="2"/>
        <v>0</v>
      </c>
      <c r="S67" s="57">
        <f t="shared" si="2"/>
        <v>0</v>
      </c>
    </row>
    <row r="68" spans="1:22" x14ac:dyDescent="0.3">
      <c r="A68" s="33" t="s">
        <v>17</v>
      </c>
      <c r="B68" s="58">
        <f t="shared" si="2"/>
        <v>0</v>
      </c>
      <c r="C68" s="58">
        <f t="shared" si="2"/>
        <v>0</v>
      </c>
      <c r="D68" s="58">
        <f t="shared" si="2"/>
        <v>0</v>
      </c>
      <c r="E68" s="58">
        <f t="shared" si="2"/>
        <v>0</v>
      </c>
      <c r="F68" s="58">
        <f t="shared" si="2"/>
        <v>0</v>
      </c>
      <c r="G68" s="58">
        <f t="shared" si="2"/>
        <v>0</v>
      </c>
      <c r="H68" s="58">
        <f t="shared" si="2"/>
        <v>1414</v>
      </c>
      <c r="I68" s="58">
        <f t="shared" si="2"/>
        <v>1452</v>
      </c>
      <c r="J68" s="58">
        <f t="shared" si="2"/>
        <v>1561</v>
      </c>
      <c r="K68" s="58">
        <f t="shared" si="2"/>
        <v>1628</v>
      </c>
      <c r="L68" s="58">
        <f t="shared" si="2"/>
        <v>1693</v>
      </c>
      <c r="M68" s="58">
        <f t="shared" si="2"/>
        <v>1763</v>
      </c>
      <c r="N68" s="58">
        <f t="shared" si="2"/>
        <v>0</v>
      </c>
      <c r="O68" s="58">
        <f t="shared" si="2"/>
        <v>0</v>
      </c>
      <c r="P68" s="58">
        <f t="shared" si="2"/>
        <v>0</v>
      </c>
      <c r="Q68" s="58">
        <f t="shared" si="2"/>
        <v>0</v>
      </c>
      <c r="R68" s="58">
        <f t="shared" si="2"/>
        <v>0</v>
      </c>
      <c r="S68" s="59">
        <f t="shared" si="2"/>
        <v>0</v>
      </c>
    </row>
    <row r="69" spans="1:22" x14ac:dyDescent="0.3">
      <c r="A69" s="48"/>
      <c r="B69" s="60"/>
      <c r="C69" s="60"/>
      <c r="D69" s="60"/>
      <c r="E69" s="60"/>
      <c r="F69" s="60"/>
      <c r="G69" s="60"/>
      <c r="H69" s="60"/>
      <c r="I69" s="60"/>
      <c r="J69" s="60"/>
    </row>
    <row r="70" spans="1:22" x14ac:dyDescent="0.3">
      <c r="A70" s="661" t="s">
        <v>49</v>
      </c>
      <c r="B70" s="662"/>
      <c r="C70" s="662"/>
      <c r="D70" s="662"/>
      <c r="E70" s="662"/>
      <c r="F70" s="662"/>
      <c r="G70" s="662"/>
      <c r="H70" s="662"/>
      <c r="I70" s="662"/>
      <c r="J70" s="662"/>
      <c r="K70" s="662"/>
      <c r="L70" s="662"/>
      <c r="M70" s="662"/>
      <c r="N70" s="662"/>
      <c r="O70" s="662"/>
      <c r="P70" s="662"/>
      <c r="Q70" s="662"/>
      <c r="R70" s="662"/>
      <c r="S70" s="663"/>
    </row>
    <row r="71" spans="1:22" x14ac:dyDescent="0.3">
      <c r="A71" s="53" t="s">
        <v>40</v>
      </c>
      <c r="B71" s="667" t="s">
        <v>45</v>
      </c>
      <c r="C71" s="668"/>
      <c r="D71" s="668"/>
      <c r="E71" s="668"/>
      <c r="F71" s="668"/>
      <c r="G71" s="669"/>
      <c r="H71" s="664" t="s">
        <v>46</v>
      </c>
      <c r="I71" s="665"/>
      <c r="J71" s="665"/>
      <c r="K71" s="665"/>
      <c r="L71" s="665"/>
      <c r="M71" s="666"/>
      <c r="N71" s="667" t="s">
        <v>47</v>
      </c>
      <c r="O71" s="668"/>
      <c r="P71" s="668"/>
      <c r="Q71" s="668"/>
      <c r="R71" s="668"/>
      <c r="S71" s="669"/>
    </row>
    <row r="72" spans="1:22" s="29" customFormat="1" x14ac:dyDescent="0.3">
      <c r="A72" s="54" t="s">
        <v>43</v>
      </c>
      <c r="B72" s="55">
        <v>2013</v>
      </c>
      <c r="C72" s="55">
        <v>2014</v>
      </c>
      <c r="D72" s="55">
        <v>2015</v>
      </c>
      <c r="E72" s="55">
        <v>2016</v>
      </c>
      <c r="F72" s="55">
        <v>2017</v>
      </c>
      <c r="G72" s="55">
        <v>2018</v>
      </c>
      <c r="H72" s="55">
        <v>2013</v>
      </c>
      <c r="I72" s="55">
        <v>2014</v>
      </c>
      <c r="J72" s="55">
        <v>2015</v>
      </c>
      <c r="K72" s="55">
        <v>2016</v>
      </c>
      <c r="L72" s="55">
        <v>2017</v>
      </c>
      <c r="M72" s="55">
        <v>2018</v>
      </c>
      <c r="N72" s="55">
        <v>2013</v>
      </c>
      <c r="O72" s="55">
        <v>2014</v>
      </c>
      <c r="P72" s="55">
        <v>2015</v>
      </c>
      <c r="Q72" s="55">
        <v>2016</v>
      </c>
      <c r="R72" s="55">
        <v>2017</v>
      </c>
      <c r="S72" s="55">
        <v>2018</v>
      </c>
    </row>
    <row r="73" spans="1:22" x14ac:dyDescent="0.3">
      <c r="A73" s="30" t="s">
        <v>44</v>
      </c>
      <c r="B73" s="56">
        <f t="shared" ref="B73:M74" si="3">SUM(B49,B61)</f>
        <v>4</v>
      </c>
      <c r="C73" s="56">
        <f t="shared" si="3"/>
        <v>4</v>
      </c>
      <c r="D73" s="56">
        <f t="shared" si="3"/>
        <v>2</v>
      </c>
      <c r="E73" s="56">
        <f t="shared" si="3"/>
        <v>0</v>
      </c>
      <c r="F73" s="56">
        <f t="shared" si="3"/>
        <v>0</v>
      </c>
      <c r="G73" s="56">
        <f t="shared" si="3"/>
        <v>0</v>
      </c>
      <c r="H73" s="56">
        <f t="shared" si="3"/>
        <v>1</v>
      </c>
      <c r="I73" s="56">
        <f t="shared" si="3"/>
        <v>1</v>
      </c>
      <c r="J73" s="56">
        <f t="shared" si="3"/>
        <v>1</v>
      </c>
      <c r="K73" s="56">
        <f t="shared" si="3"/>
        <v>1</v>
      </c>
      <c r="L73" s="56">
        <f t="shared" si="3"/>
        <v>1</v>
      </c>
      <c r="M73" s="56">
        <f t="shared" si="3"/>
        <v>1</v>
      </c>
      <c r="N73" s="56">
        <f t="shared" ref="N73:S74" si="4">SUM(B67,H67,N67,B73,H73)</f>
        <v>12</v>
      </c>
      <c r="O73" s="56">
        <f t="shared" si="4"/>
        <v>12</v>
      </c>
      <c r="P73" s="56">
        <f t="shared" si="4"/>
        <v>11</v>
      </c>
      <c r="Q73" s="56">
        <f t="shared" si="4"/>
        <v>9</v>
      </c>
      <c r="R73" s="56">
        <f t="shared" si="4"/>
        <v>9</v>
      </c>
      <c r="S73" s="57">
        <f t="shared" si="4"/>
        <v>9</v>
      </c>
    </row>
    <row r="74" spans="1:22" x14ac:dyDescent="0.3">
      <c r="A74" s="33" t="s">
        <v>17</v>
      </c>
      <c r="B74" s="58">
        <f t="shared" si="3"/>
        <v>9</v>
      </c>
      <c r="C74" s="58">
        <f t="shared" si="3"/>
        <v>12</v>
      </c>
      <c r="D74" s="58">
        <f t="shared" si="3"/>
        <v>17</v>
      </c>
      <c r="E74" s="58">
        <f t="shared" si="3"/>
        <v>20</v>
      </c>
      <c r="F74" s="58">
        <f t="shared" si="3"/>
        <v>22</v>
      </c>
      <c r="G74" s="58">
        <f t="shared" si="3"/>
        <v>24</v>
      </c>
      <c r="H74" s="58">
        <f t="shared" si="3"/>
        <v>5</v>
      </c>
      <c r="I74" s="58">
        <f t="shared" si="3"/>
        <v>5</v>
      </c>
      <c r="J74" s="58">
        <f t="shared" si="3"/>
        <v>5</v>
      </c>
      <c r="K74" s="58">
        <f t="shared" si="3"/>
        <v>7</v>
      </c>
      <c r="L74" s="58">
        <f t="shared" si="3"/>
        <v>7</v>
      </c>
      <c r="M74" s="58">
        <f t="shared" si="3"/>
        <v>7</v>
      </c>
      <c r="N74" s="58">
        <f t="shared" si="4"/>
        <v>1428</v>
      </c>
      <c r="O74" s="58">
        <f t="shared" si="4"/>
        <v>1469</v>
      </c>
      <c r="P74" s="58">
        <f t="shared" si="4"/>
        <v>1583</v>
      </c>
      <c r="Q74" s="58">
        <f t="shared" si="4"/>
        <v>1655</v>
      </c>
      <c r="R74" s="58">
        <f t="shared" si="4"/>
        <v>1722</v>
      </c>
      <c r="S74" s="59">
        <f t="shared" si="4"/>
        <v>1794</v>
      </c>
    </row>
    <row r="75" spans="1:22" x14ac:dyDescent="0.3">
      <c r="A75" s="61" t="s">
        <v>50</v>
      </c>
      <c r="B75" s="60"/>
      <c r="C75" s="60"/>
      <c r="D75" s="60"/>
      <c r="E75" s="60"/>
      <c r="F75" s="60"/>
      <c r="G75" s="60"/>
      <c r="H75" s="60"/>
      <c r="I75" s="60"/>
      <c r="J75" s="60"/>
      <c r="K75" s="60"/>
      <c r="L75" s="60"/>
      <c r="M75" s="60"/>
      <c r="N75" s="60"/>
      <c r="O75" s="60"/>
      <c r="P75" s="60"/>
      <c r="Q75" s="60"/>
      <c r="R75" s="60"/>
    </row>
    <row r="76" spans="1:22" x14ac:dyDescent="0.3">
      <c r="A76" s="61"/>
      <c r="B76" s="60"/>
      <c r="C76" s="60"/>
      <c r="D76" s="60"/>
      <c r="E76" s="60"/>
      <c r="F76" s="60"/>
      <c r="G76" s="60"/>
      <c r="H76" s="60"/>
      <c r="I76" s="60"/>
      <c r="J76" s="60"/>
      <c r="K76" s="60"/>
      <c r="L76" s="60"/>
      <c r="M76" s="60"/>
      <c r="N76" s="60"/>
      <c r="O76" s="60"/>
      <c r="P76" s="60"/>
      <c r="Q76" s="60"/>
      <c r="R76" s="60"/>
    </row>
    <row r="77" spans="1:22" s="62" customFormat="1" x14ac:dyDescent="0.2">
      <c r="A77" s="656" t="s">
        <v>51</v>
      </c>
      <c r="B77" s="657"/>
      <c r="C77" s="657"/>
      <c r="D77" s="657"/>
      <c r="E77" s="657"/>
      <c r="F77" s="657"/>
      <c r="G77" s="657"/>
      <c r="H77" s="657"/>
      <c r="I77" s="657"/>
      <c r="J77" s="657"/>
      <c r="K77" s="657"/>
      <c r="L77" s="657"/>
      <c r="M77" s="657"/>
      <c r="N77" s="657"/>
      <c r="O77" s="657"/>
      <c r="P77" s="657"/>
      <c r="Q77" s="657"/>
      <c r="R77" s="657"/>
      <c r="S77" s="608"/>
    </row>
    <row r="78" spans="1:22" s="62" customFormat="1" x14ac:dyDescent="0.2">
      <c r="A78" s="63"/>
      <c r="B78" s="64"/>
      <c r="C78" s="64"/>
      <c r="D78" s="64"/>
      <c r="E78" s="64"/>
      <c r="F78" s="64"/>
      <c r="G78" s="64"/>
      <c r="H78" s="64"/>
      <c r="I78" s="64"/>
      <c r="J78" s="64"/>
      <c r="K78" s="64"/>
      <c r="L78" s="64"/>
      <c r="M78" s="64"/>
      <c r="N78" s="64"/>
      <c r="O78" s="64"/>
      <c r="P78" s="64"/>
      <c r="Q78" s="64"/>
      <c r="R78" s="64"/>
      <c r="S78" s="64"/>
      <c r="T78" s="64"/>
      <c r="U78" s="64"/>
      <c r="V78" s="64"/>
    </row>
    <row r="79" spans="1:22" s="62" customFormat="1" x14ac:dyDescent="0.3">
      <c r="A79" s="658" t="s">
        <v>52</v>
      </c>
      <c r="B79" s="659" t="s">
        <v>53</v>
      </c>
      <c r="C79" s="660"/>
      <c r="D79" s="660"/>
      <c r="E79" s="660"/>
      <c r="F79" s="660"/>
      <c r="G79" s="660"/>
      <c r="H79" s="660"/>
      <c r="I79" s="660"/>
      <c r="J79" s="660"/>
      <c r="K79" s="660"/>
      <c r="L79" s="660"/>
      <c r="M79" s="660"/>
      <c r="N79" s="660"/>
      <c r="O79" s="660"/>
      <c r="P79" s="660"/>
      <c r="Q79" s="660"/>
      <c r="R79" s="660"/>
      <c r="S79" s="615"/>
    </row>
    <row r="80" spans="1:22" s="62" customFormat="1" x14ac:dyDescent="0.3">
      <c r="A80" s="574"/>
      <c r="B80" s="659" t="s">
        <v>23</v>
      </c>
      <c r="C80" s="660"/>
      <c r="D80" s="660"/>
      <c r="E80" s="660"/>
      <c r="F80" s="660"/>
      <c r="G80" s="615"/>
      <c r="H80" s="659" t="s">
        <v>24</v>
      </c>
      <c r="I80" s="660"/>
      <c r="J80" s="660"/>
      <c r="K80" s="660"/>
      <c r="L80" s="660"/>
      <c r="M80" s="615"/>
      <c r="N80" s="659" t="s">
        <v>54</v>
      </c>
      <c r="O80" s="660"/>
      <c r="P80" s="660"/>
      <c r="Q80" s="660"/>
      <c r="R80" s="660"/>
      <c r="S80" s="615"/>
    </row>
    <row r="81" spans="1:26" s="62" customFormat="1" x14ac:dyDescent="0.2">
      <c r="A81" s="574"/>
      <c r="B81" s="375">
        <v>2013</v>
      </c>
      <c r="C81" s="375">
        <v>2014</v>
      </c>
      <c r="D81" s="65">
        <v>2015</v>
      </c>
      <c r="E81" s="65">
        <v>2016</v>
      </c>
      <c r="F81" s="375">
        <v>2017</v>
      </c>
      <c r="G81" s="375">
        <v>2018</v>
      </c>
      <c r="H81" s="375">
        <v>2013</v>
      </c>
      <c r="I81" s="375">
        <v>2014</v>
      </c>
      <c r="J81" s="65">
        <v>2015</v>
      </c>
      <c r="K81" s="65">
        <v>2016</v>
      </c>
      <c r="L81" s="375">
        <v>2017</v>
      </c>
      <c r="M81" s="375">
        <v>2018</v>
      </c>
      <c r="N81" s="375">
        <v>2013</v>
      </c>
      <c r="O81" s="375">
        <v>2014</v>
      </c>
      <c r="P81" s="65">
        <v>2015</v>
      </c>
      <c r="Q81" s="65">
        <v>2016</v>
      </c>
      <c r="R81" s="375">
        <v>2017</v>
      </c>
      <c r="S81" s="375">
        <v>2018</v>
      </c>
    </row>
    <row r="82" spans="1:26" s="62" customFormat="1" x14ac:dyDescent="0.3">
      <c r="A82" s="66" t="s">
        <v>55</v>
      </c>
      <c r="B82" s="31"/>
      <c r="C82" s="31"/>
      <c r="D82" s="31"/>
      <c r="E82" s="31"/>
      <c r="F82" s="31"/>
      <c r="G82" s="31"/>
      <c r="H82" s="31"/>
      <c r="I82" s="31"/>
      <c r="J82" s="31"/>
      <c r="K82" s="31"/>
      <c r="L82" s="31"/>
      <c r="M82" s="31"/>
      <c r="N82" s="31"/>
      <c r="O82" s="31"/>
      <c r="P82" s="31"/>
      <c r="Q82" s="31"/>
      <c r="R82" s="31"/>
      <c r="S82" s="32"/>
    </row>
    <row r="83" spans="1:26" s="62" customFormat="1" x14ac:dyDescent="0.3">
      <c r="A83" s="67" t="s">
        <v>56</v>
      </c>
      <c r="B83" s="68"/>
      <c r="C83" s="68"/>
      <c r="D83" s="68"/>
      <c r="E83" s="68"/>
      <c r="F83" s="68"/>
      <c r="G83" s="68"/>
      <c r="H83" s="14">
        <v>163</v>
      </c>
      <c r="I83" s="14">
        <v>154</v>
      </c>
      <c r="J83" s="14">
        <v>164</v>
      </c>
      <c r="K83" s="14">
        <v>170</v>
      </c>
      <c r="L83" s="68">
        <v>175</v>
      </c>
      <c r="M83" s="68">
        <v>175</v>
      </c>
      <c r="N83" s="68"/>
      <c r="O83" s="68"/>
      <c r="P83" s="68"/>
      <c r="Q83" s="68"/>
      <c r="R83" s="68"/>
      <c r="S83" s="69"/>
    </row>
    <row r="84" spans="1:26" s="62" customFormat="1" x14ac:dyDescent="0.3">
      <c r="A84" s="67" t="s">
        <v>57</v>
      </c>
      <c r="B84" s="68"/>
      <c r="C84" s="68"/>
      <c r="D84" s="68"/>
      <c r="E84" s="68"/>
      <c r="F84" s="68"/>
      <c r="G84" s="68"/>
      <c r="H84" s="68">
        <v>685</v>
      </c>
      <c r="I84" s="68">
        <v>696</v>
      </c>
      <c r="J84" s="68">
        <v>743</v>
      </c>
      <c r="K84" s="68">
        <v>793</v>
      </c>
      <c r="L84" s="68">
        <v>843</v>
      </c>
      <c r="M84" s="68">
        <v>893</v>
      </c>
      <c r="N84" s="68"/>
      <c r="O84" s="68"/>
      <c r="P84" s="68"/>
      <c r="Q84" s="68"/>
      <c r="R84" s="68"/>
      <c r="S84" s="69"/>
    </row>
    <row r="85" spans="1:26" s="62" customFormat="1" x14ac:dyDescent="0.3">
      <c r="A85" s="67" t="s">
        <v>58</v>
      </c>
      <c r="B85" s="68"/>
      <c r="C85" s="68"/>
      <c r="D85" s="68"/>
      <c r="E85" s="68"/>
      <c r="F85" s="68"/>
      <c r="G85" s="68"/>
      <c r="H85" s="68"/>
      <c r="I85" s="68"/>
      <c r="J85" s="68"/>
      <c r="K85" s="68"/>
      <c r="L85" s="68"/>
      <c r="M85" s="68"/>
      <c r="N85" s="68"/>
      <c r="O85" s="68"/>
      <c r="P85" s="68"/>
      <c r="Q85" s="68"/>
      <c r="R85" s="68"/>
      <c r="S85" s="69"/>
    </row>
    <row r="86" spans="1:26" s="62" customFormat="1" x14ac:dyDescent="0.3">
      <c r="A86" s="67" t="s">
        <v>59</v>
      </c>
      <c r="B86" s="68"/>
      <c r="C86" s="68"/>
      <c r="D86" s="68"/>
      <c r="E86" s="68"/>
      <c r="F86" s="68"/>
      <c r="G86" s="68"/>
      <c r="H86" s="68"/>
      <c r="I86" s="68"/>
      <c r="J86" s="68"/>
      <c r="K86" s="68"/>
      <c r="L86" s="68"/>
      <c r="M86" s="68"/>
      <c r="N86" s="68"/>
      <c r="O86" s="68"/>
      <c r="P86" s="68"/>
      <c r="Q86" s="68"/>
      <c r="R86" s="68"/>
      <c r="S86" s="69"/>
    </row>
    <row r="87" spans="1:26" s="62" customFormat="1" x14ac:dyDescent="0.3">
      <c r="A87" s="67" t="s">
        <v>60</v>
      </c>
      <c r="B87" s="68"/>
      <c r="C87" s="68"/>
      <c r="D87" s="68"/>
      <c r="E87" s="68"/>
      <c r="F87" s="68"/>
      <c r="G87" s="68"/>
      <c r="H87" s="68">
        <v>282</v>
      </c>
      <c r="I87" s="68">
        <v>283</v>
      </c>
      <c r="J87" s="68">
        <v>328</v>
      </c>
      <c r="K87" s="68">
        <v>330</v>
      </c>
      <c r="L87" s="68">
        <v>335</v>
      </c>
      <c r="M87" s="68">
        <v>340</v>
      </c>
      <c r="N87" s="68">
        <v>10</v>
      </c>
      <c r="O87" s="68">
        <v>13</v>
      </c>
      <c r="P87" s="68">
        <v>14</v>
      </c>
      <c r="Q87" s="68">
        <v>15</v>
      </c>
      <c r="R87" s="68">
        <v>17</v>
      </c>
      <c r="S87" s="69">
        <v>18</v>
      </c>
    </row>
    <row r="88" spans="1:26" s="62" customFormat="1" x14ac:dyDescent="0.3">
      <c r="A88" s="70" t="s">
        <v>61</v>
      </c>
      <c r="B88" s="68"/>
      <c r="C88" s="68"/>
      <c r="D88" s="68"/>
      <c r="E88" s="68"/>
      <c r="F88" s="68"/>
      <c r="G88" s="68"/>
      <c r="H88" s="68">
        <v>284</v>
      </c>
      <c r="I88" s="68">
        <v>302</v>
      </c>
      <c r="J88" s="68">
        <v>326</v>
      </c>
      <c r="K88" s="68">
        <v>335</v>
      </c>
      <c r="L88" s="68">
        <v>340</v>
      </c>
      <c r="M88" s="68">
        <v>345</v>
      </c>
      <c r="N88" s="68">
        <v>4</v>
      </c>
      <c r="O88" s="68">
        <v>4</v>
      </c>
      <c r="P88" s="68">
        <v>8</v>
      </c>
      <c r="Q88" s="68">
        <v>10</v>
      </c>
      <c r="R88" s="68">
        <v>12</v>
      </c>
      <c r="S88" s="69">
        <v>13</v>
      </c>
    </row>
    <row r="89" spans="1:26" s="62" customFormat="1" x14ac:dyDescent="0.3">
      <c r="A89" s="70" t="s">
        <v>62</v>
      </c>
      <c r="B89" s="68"/>
      <c r="C89" s="68"/>
      <c r="D89" s="68"/>
      <c r="E89" s="68"/>
      <c r="F89" s="68"/>
      <c r="G89" s="68"/>
      <c r="H89" s="68"/>
      <c r="I89" s="68"/>
      <c r="J89" s="68"/>
      <c r="K89" s="68"/>
      <c r="L89" s="68"/>
      <c r="M89" s="68"/>
      <c r="N89" s="68"/>
      <c r="O89" s="68"/>
      <c r="P89" s="68"/>
      <c r="Q89" s="68"/>
      <c r="R89" s="68"/>
      <c r="S89" s="69"/>
    </row>
    <row r="90" spans="1:26" s="62" customFormat="1" x14ac:dyDescent="0.3">
      <c r="A90" s="71" t="s">
        <v>47</v>
      </c>
      <c r="B90" s="58">
        <f t="shared" ref="B90:S90" si="5">SUM(B82:B89)</f>
        <v>0</v>
      </c>
      <c r="C90" s="58">
        <f t="shared" si="5"/>
        <v>0</v>
      </c>
      <c r="D90" s="58">
        <f t="shared" si="5"/>
        <v>0</v>
      </c>
      <c r="E90" s="58">
        <f t="shared" si="5"/>
        <v>0</v>
      </c>
      <c r="F90" s="58">
        <f t="shared" si="5"/>
        <v>0</v>
      </c>
      <c r="G90" s="58">
        <f t="shared" si="5"/>
        <v>0</v>
      </c>
      <c r="H90" s="58">
        <f t="shared" si="5"/>
        <v>1414</v>
      </c>
      <c r="I90" s="58">
        <f t="shared" si="5"/>
        <v>1435</v>
      </c>
      <c r="J90" s="58">
        <f t="shared" si="5"/>
        <v>1561</v>
      </c>
      <c r="K90" s="58">
        <f t="shared" si="5"/>
        <v>1628</v>
      </c>
      <c r="L90" s="58">
        <f t="shared" si="5"/>
        <v>1693</v>
      </c>
      <c r="M90" s="58">
        <f t="shared" si="5"/>
        <v>1753</v>
      </c>
      <c r="N90" s="58">
        <f t="shared" si="5"/>
        <v>14</v>
      </c>
      <c r="O90" s="58">
        <f t="shared" si="5"/>
        <v>17</v>
      </c>
      <c r="P90" s="58">
        <f t="shared" si="5"/>
        <v>22</v>
      </c>
      <c r="Q90" s="58">
        <f t="shared" si="5"/>
        <v>25</v>
      </c>
      <c r="R90" s="58">
        <f t="shared" si="5"/>
        <v>29</v>
      </c>
      <c r="S90" s="59">
        <f t="shared" si="5"/>
        <v>31</v>
      </c>
      <c r="T90" s="72"/>
    </row>
    <row r="91" spans="1:26" s="62" customFormat="1" x14ac:dyDescent="0.3">
      <c r="A91" s="73" t="s">
        <v>50</v>
      </c>
      <c r="B91" s="73"/>
      <c r="C91" s="73"/>
      <c r="D91" s="73"/>
      <c r="E91" s="73"/>
      <c r="F91" s="73"/>
      <c r="G91" s="73"/>
      <c r="H91" s="73"/>
      <c r="I91" s="73"/>
      <c r="J91" s="73"/>
      <c r="K91" s="73"/>
      <c r="L91" s="73"/>
      <c r="M91" s="73"/>
      <c r="N91" s="73"/>
      <c r="O91" s="73"/>
      <c r="P91" s="73"/>
      <c r="Q91" s="73"/>
      <c r="R91" s="73"/>
      <c r="S91" s="73"/>
      <c r="T91" s="73"/>
      <c r="U91" s="73"/>
      <c r="V91" s="73"/>
      <c r="W91" s="72"/>
      <c r="X91" s="72"/>
      <c r="Y91" s="72"/>
      <c r="Z91" s="72"/>
    </row>
    <row r="92" spans="1:26" s="62" customFormat="1" x14ac:dyDescent="0.3">
      <c r="A92" s="74"/>
      <c r="B92" s="74"/>
      <c r="C92" s="74"/>
      <c r="D92" s="74"/>
      <c r="E92" s="74"/>
      <c r="F92" s="74"/>
      <c r="G92" s="74"/>
      <c r="H92" s="74"/>
      <c r="I92" s="74"/>
      <c r="J92" s="74"/>
      <c r="K92" s="74"/>
      <c r="L92" s="74"/>
      <c r="M92" s="74"/>
      <c r="N92" s="74"/>
      <c r="O92" s="74"/>
      <c r="P92" s="74"/>
      <c r="Q92" s="74"/>
      <c r="R92" s="74"/>
      <c r="S92" s="74"/>
      <c r="T92" s="74"/>
      <c r="U92" s="74"/>
      <c r="V92" s="74"/>
      <c r="W92" s="74"/>
      <c r="X92" s="72"/>
      <c r="Y92" s="72"/>
    </row>
    <row r="93" spans="1:26" s="62" customFormat="1" x14ac:dyDescent="0.2">
      <c r="A93" s="75" t="s">
        <v>63</v>
      </c>
      <c r="B93" s="76"/>
      <c r="C93" s="76"/>
      <c r="D93" s="76"/>
      <c r="E93" s="76"/>
      <c r="F93" s="76"/>
      <c r="G93" s="76"/>
      <c r="H93" s="76"/>
      <c r="I93" s="76"/>
      <c r="J93" s="76"/>
      <c r="K93" s="76"/>
      <c r="L93" s="76"/>
      <c r="M93" s="76"/>
      <c r="N93" s="76"/>
      <c r="O93" s="76"/>
      <c r="P93" s="76"/>
      <c r="Q93" s="76"/>
      <c r="R93" s="76"/>
      <c r="S93" s="76"/>
    </row>
    <row r="94" spans="1:26" s="62" customFormat="1" x14ac:dyDescent="0.2">
      <c r="A94" s="77"/>
      <c r="B94" s="650">
        <v>2013</v>
      </c>
      <c r="C94" s="639"/>
      <c r="D94" s="639"/>
      <c r="E94" s="650">
        <v>2014</v>
      </c>
      <c r="F94" s="639"/>
      <c r="G94" s="639"/>
      <c r="H94" s="655">
        <v>2015</v>
      </c>
      <c r="I94" s="651"/>
      <c r="J94" s="638"/>
      <c r="K94" s="651">
        <v>2016</v>
      </c>
      <c r="L94" s="651"/>
      <c r="M94" s="638"/>
      <c r="N94" s="650">
        <v>2017</v>
      </c>
      <c r="O94" s="639"/>
      <c r="P94" s="639"/>
      <c r="Q94" s="650">
        <v>2018</v>
      </c>
      <c r="R94" s="639"/>
      <c r="S94" s="639"/>
    </row>
    <row r="95" spans="1:26" s="62" customFormat="1" x14ac:dyDescent="0.3">
      <c r="A95" s="77"/>
      <c r="B95" s="78" t="s">
        <v>64</v>
      </c>
      <c r="C95" s="78" t="s">
        <v>65</v>
      </c>
      <c r="D95" s="78" t="s">
        <v>66</v>
      </c>
      <c r="E95" s="78" t="s">
        <v>64</v>
      </c>
      <c r="F95" s="78" t="s">
        <v>65</v>
      </c>
      <c r="G95" s="78" t="s">
        <v>66</v>
      </c>
      <c r="H95" s="78" t="s">
        <v>64</v>
      </c>
      <c r="I95" s="78" t="s">
        <v>65</v>
      </c>
      <c r="J95" s="78" t="s">
        <v>66</v>
      </c>
      <c r="K95" s="78" t="s">
        <v>64</v>
      </c>
      <c r="L95" s="78" t="s">
        <v>65</v>
      </c>
      <c r="M95" s="78" t="s">
        <v>66</v>
      </c>
      <c r="N95" s="78" t="s">
        <v>64</v>
      </c>
      <c r="O95" s="78" t="s">
        <v>65</v>
      </c>
      <c r="P95" s="78" t="s">
        <v>66</v>
      </c>
      <c r="Q95" s="78" t="s">
        <v>64</v>
      </c>
      <c r="R95" s="78" t="s">
        <v>65</v>
      </c>
      <c r="S95" s="78" t="s">
        <v>66</v>
      </c>
    </row>
    <row r="96" spans="1:26" s="62" customFormat="1" x14ac:dyDescent="0.3">
      <c r="A96" s="66" t="s">
        <v>67</v>
      </c>
      <c r="B96" s="79">
        <v>18</v>
      </c>
      <c r="C96" s="79">
        <v>7</v>
      </c>
      <c r="D96" s="80">
        <f>SUM(B96:C96)</f>
        <v>25</v>
      </c>
      <c r="E96" s="79">
        <v>19</v>
      </c>
      <c r="F96" s="79">
        <v>7</v>
      </c>
      <c r="G96" s="80">
        <f>SUM(E96:F96)</f>
        <v>26</v>
      </c>
      <c r="H96" s="81">
        <v>22</v>
      </c>
      <c r="I96" s="81">
        <v>9</v>
      </c>
      <c r="J96" s="80">
        <f>SUM(H96:I96)</f>
        <v>31</v>
      </c>
      <c r="K96" s="79">
        <v>22</v>
      </c>
      <c r="L96" s="79">
        <v>9</v>
      </c>
      <c r="M96" s="80">
        <f>SUM(K96:L96)</f>
        <v>31</v>
      </c>
      <c r="N96" s="79">
        <v>25</v>
      </c>
      <c r="O96" s="79">
        <v>12</v>
      </c>
      <c r="P96" s="80">
        <f>SUM(N96:O96)</f>
        <v>37</v>
      </c>
      <c r="Q96" s="79">
        <v>25</v>
      </c>
      <c r="R96" s="79">
        <v>12</v>
      </c>
      <c r="S96" s="82">
        <f>SUM(Q96:R96)</f>
        <v>37</v>
      </c>
    </row>
    <row r="97" spans="1:28" s="62" customFormat="1" x14ac:dyDescent="0.3">
      <c r="A97" s="83" t="s">
        <v>68</v>
      </c>
      <c r="B97" s="84">
        <v>38</v>
      </c>
      <c r="C97" s="84">
        <v>45</v>
      </c>
      <c r="D97" s="85">
        <f>SUM(B97:C97)</f>
        <v>83</v>
      </c>
      <c r="E97" s="84">
        <v>40</v>
      </c>
      <c r="F97" s="84">
        <v>50</v>
      </c>
      <c r="G97" s="85">
        <f>SUM(E97:F97)</f>
        <v>90</v>
      </c>
      <c r="H97" s="86">
        <v>45</v>
      </c>
      <c r="I97" s="86">
        <v>54</v>
      </c>
      <c r="J97" s="85">
        <f>SUM(H97:I97)</f>
        <v>99</v>
      </c>
      <c r="K97" s="84">
        <v>45</v>
      </c>
      <c r="L97" s="84">
        <v>54</v>
      </c>
      <c r="M97" s="85">
        <f>SUM(K97:L97)</f>
        <v>99</v>
      </c>
      <c r="N97" s="84">
        <v>47</v>
      </c>
      <c r="O97" s="84">
        <v>55</v>
      </c>
      <c r="P97" s="85">
        <f>SUM(N97:O97)</f>
        <v>102</v>
      </c>
      <c r="Q97" s="84">
        <v>47</v>
      </c>
      <c r="R97" s="84">
        <v>55</v>
      </c>
      <c r="S97" s="87">
        <f>SUM(Q97:R97)</f>
        <v>102</v>
      </c>
    </row>
    <row r="98" spans="1:28" s="62" customFormat="1" x14ac:dyDescent="0.3">
      <c r="A98" s="67" t="s">
        <v>69</v>
      </c>
      <c r="B98" s="85">
        <f>SUM(B96:B97)</f>
        <v>56</v>
      </c>
      <c r="C98" s="85">
        <f>SUM(C96:C97)</f>
        <v>52</v>
      </c>
      <c r="D98" s="85">
        <f>SUM(B98:C98)</f>
        <v>108</v>
      </c>
      <c r="E98" s="85">
        <f>SUM(E96:E97)</f>
        <v>59</v>
      </c>
      <c r="F98" s="85">
        <f>SUM(F96:F97)</f>
        <v>57</v>
      </c>
      <c r="G98" s="85">
        <f>SUM(E98:F98)</f>
        <v>116</v>
      </c>
      <c r="H98" s="85">
        <f>SUM(H96:H97)</f>
        <v>67</v>
      </c>
      <c r="I98" s="85">
        <f>SUM(I96:I97)</f>
        <v>63</v>
      </c>
      <c r="J98" s="85">
        <f>SUM(H98:I98)</f>
        <v>130</v>
      </c>
      <c r="K98" s="85">
        <f>SUM(K96:K97)</f>
        <v>67</v>
      </c>
      <c r="L98" s="85">
        <f>SUM(L96:L97)</f>
        <v>63</v>
      </c>
      <c r="M98" s="85">
        <f>SUM(K98:L98)</f>
        <v>130</v>
      </c>
      <c r="N98" s="85">
        <f>SUM(N96:N97)</f>
        <v>72</v>
      </c>
      <c r="O98" s="85">
        <f>SUM(O96:O97)</f>
        <v>67</v>
      </c>
      <c r="P98" s="85">
        <f>SUM(N98:O98)</f>
        <v>139</v>
      </c>
      <c r="Q98" s="85">
        <f>SUM(Q96:Q97)</f>
        <v>72</v>
      </c>
      <c r="R98" s="85">
        <f>SUM(R96:R97)</f>
        <v>67</v>
      </c>
      <c r="S98" s="87">
        <f>SUM(Q98:R98)</f>
        <v>139</v>
      </c>
    </row>
    <row r="99" spans="1:28" s="62" customFormat="1" x14ac:dyDescent="0.3">
      <c r="A99" s="88" t="s">
        <v>70</v>
      </c>
      <c r="B99" s="89">
        <f t="shared" ref="B99:S99" si="6">IFERROR(B96*100/B98,"")</f>
        <v>32.142857142857146</v>
      </c>
      <c r="C99" s="89">
        <f t="shared" si="6"/>
        <v>13.461538461538462</v>
      </c>
      <c r="D99" s="89">
        <f t="shared" si="6"/>
        <v>23.148148148148149</v>
      </c>
      <c r="E99" s="89">
        <f t="shared" si="6"/>
        <v>32.203389830508478</v>
      </c>
      <c r="F99" s="89">
        <f t="shared" si="6"/>
        <v>12.280701754385966</v>
      </c>
      <c r="G99" s="89">
        <f t="shared" si="6"/>
        <v>22.413793103448278</v>
      </c>
      <c r="H99" s="89">
        <f t="shared" si="6"/>
        <v>32.835820895522389</v>
      </c>
      <c r="I99" s="89">
        <f t="shared" si="6"/>
        <v>14.285714285714286</v>
      </c>
      <c r="J99" s="89">
        <f t="shared" si="6"/>
        <v>23.846153846153847</v>
      </c>
      <c r="K99" s="89">
        <f t="shared" si="6"/>
        <v>32.835820895522389</v>
      </c>
      <c r="L99" s="89">
        <f t="shared" si="6"/>
        <v>14.285714285714286</v>
      </c>
      <c r="M99" s="89">
        <f t="shared" si="6"/>
        <v>23.846153846153847</v>
      </c>
      <c r="N99" s="89">
        <f t="shared" si="6"/>
        <v>34.722222222222221</v>
      </c>
      <c r="O99" s="89">
        <f t="shared" si="6"/>
        <v>17.910447761194028</v>
      </c>
      <c r="P99" s="89">
        <f t="shared" si="6"/>
        <v>26.618705035971225</v>
      </c>
      <c r="Q99" s="89">
        <f t="shared" si="6"/>
        <v>34.722222222222221</v>
      </c>
      <c r="R99" s="89">
        <f t="shared" si="6"/>
        <v>17.910447761194028</v>
      </c>
      <c r="S99" s="90">
        <f t="shared" si="6"/>
        <v>26.618705035971225</v>
      </c>
    </row>
    <row r="100" spans="1:28" s="62" customFormat="1" x14ac:dyDescent="0.2">
      <c r="A100" s="652" t="s">
        <v>50</v>
      </c>
      <c r="B100" s="652"/>
      <c r="C100" s="652"/>
      <c r="D100" s="652"/>
      <c r="E100" s="652"/>
      <c r="F100" s="652"/>
      <c r="G100" s="652"/>
      <c r="H100" s="652"/>
      <c r="I100" s="652"/>
      <c r="J100" s="652"/>
      <c r="K100" s="652"/>
      <c r="L100" s="652"/>
      <c r="M100" s="652"/>
      <c r="N100" s="652"/>
      <c r="O100" s="652"/>
      <c r="P100" s="652"/>
      <c r="Q100" s="652"/>
      <c r="R100" s="652"/>
      <c r="S100" s="652"/>
      <c r="T100" s="652"/>
      <c r="U100" s="652"/>
      <c r="V100" s="652"/>
      <c r="Z100" s="91"/>
      <c r="AA100" s="91"/>
      <c r="AB100" s="91"/>
    </row>
    <row r="101" spans="1:28" s="62" customFormat="1" x14ac:dyDescent="0.2">
      <c r="A101" s="370"/>
      <c r="B101" s="370"/>
      <c r="C101" s="370"/>
      <c r="D101" s="370"/>
      <c r="E101" s="370"/>
      <c r="F101" s="370"/>
      <c r="G101" s="370"/>
      <c r="H101" s="370"/>
      <c r="I101" s="370"/>
      <c r="J101" s="370"/>
      <c r="K101" s="370"/>
      <c r="L101" s="370"/>
      <c r="M101" s="370"/>
      <c r="N101" s="370"/>
      <c r="O101" s="370"/>
      <c r="P101" s="370"/>
      <c r="Q101" s="370"/>
      <c r="R101" s="370"/>
      <c r="S101" s="370"/>
      <c r="T101" s="370"/>
      <c r="U101" s="370"/>
      <c r="V101" s="370"/>
      <c r="W101" s="370"/>
      <c r="X101" s="370"/>
      <c r="Y101" s="370"/>
      <c r="Z101" s="370"/>
      <c r="AA101" s="370"/>
      <c r="AB101" s="370"/>
    </row>
    <row r="102" spans="1:28" s="62" customFormat="1" x14ac:dyDescent="0.2">
      <c r="A102" s="653" t="s">
        <v>71</v>
      </c>
      <c r="B102" s="650">
        <v>2013</v>
      </c>
      <c r="C102" s="639"/>
      <c r="D102" s="639"/>
      <c r="E102" s="650">
        <v>2014</v>
      </c>
      <c r="F102" s="639"/>
      <c r="G102" s="639"/>
      <c r="H102" s="655">
        <v>2015</v>
      </c>
      <c r="I102" s="651"/>
      <c r="J102" s="638"/>
      <c r="K102" s="651">
        <v>2016</v>
      </c>
      <c r="L102" s="651"/>
      <c r="M102" s="638"/>
      <c r="N102" s="650">
        <v>2017</v>
      </c>
      <c r="O102" s="639"/>
      <c r="P102" s="639"/>
      <c r="Q102" s="650">
        <v>2018</v>
      </c>
      <c r="R102" s="639"/>
      <c r="S102" s="639"/>
    </row>
    <row r="103" spans="1:28" s="62" customFormat="1" x14ac:dyDescent="0.3">
      <c r="A103" s="711"/>
      <c r="B103" s="78" t="s">
        <v>64</v>
      </c>
      <c r="C103" s="78" t="s">
        <v>65</v>
      </c>
      <c r="D103" s="78" t="s">
        <v>66</v>
      </c>
      <c r="E103" s="78" t="s">
        <v>64</v>
      </c>
      <c r="F103" s="78" t="s">
        <v>65</v>
      </c>
      <c r="G103" s="78" t="s">
        <v>66</v>
      </c>
      <c r="H103" s="78" t="s">
        <v>64</v>
      </c>
      <c r="I103" s="78" t="s">
        <v>65</v>
      </c>
      <c r="J103" s="78" t="s">
        <v>66</v>
      </c>
      <c r="K103" s="78" t="s">
        <v>64</v>
      </c>
      <c r="L103" s="78" t="s">
        <v>65</v>
      </c>
      <c r="M103" s="78" t="s">
        <v>66</v>
      </c>
      <c r="N103" s="78" t="s">
        <v>64</v>
      </c>
      <c r="O103" s="78" t="s">
        <v>65</v>
      </c>
      <c r="P103" s="78" t="s">
        <v>66</v>
      </c>
      <c r="Q103" s="78" t="s">
        <v>64</v>
      </c>
      <c r="R103" s="78" t="s">
        <v>65</v>
      </c>
      <c r="S103" s="78" t="s">
        <v>66</v>
      </c>
    </row>
    <row r="104" spans="1:28" s="62" customFormat="1" x14ac:dyDescent="0.3">
      <c r="A104" s="92" t="s">
        <v>25</v>
      </c>
      <c r="B104" s="79">
        <v>1</v>
      </c>
      <c r="C104" s="79"/>
      <c r="D104" s="80">
        <f t="shared" ref="D104:D113" si="7">+SUM(B104:C104)</f>
        <v>1</v>
      </c>
      <c r="E104" s="79">
        <v>1</v>
      </c>
      <c r="F104" s="79"/>
      <c r="G104" s="80">
        <f t="shared" ref="G104:G106" si="8">+SUM(E104:F104)</f>
        <v>1</v>
      </c>
      <c r="H104" s="81">
        <v>1</v>
      </c>
      <c r="I104" s="81"/>
      <c r="J104" s="80">
        <f>SUM(H104:I104)</f>
        <v>1</v>
      </c>
      <c r="K104" s="79">
        <v>1</v>
      </c>
      <c r="L104" s="79"/>
      <c r="M104" s="80">
        <f t="shared" ref="M104:M113" si="9">+SUM(K104:L104)</f>
        <v>1</v>
      </c>
      <c r="N104" s="79">
        <v>1</v>
      </c>
      <c r="O104" s="79"/>
      <c r="P104" s="80">
        <f t="shared" ref="P104:P106" si="10">+SUM(N104:O104)</f>
        <v>1</v>
      </c>
      <c r="Q104" s="79">
        <v>1</v>
      </c>
      <c r="R104" s="79"/>
      <c r="S104" s="82">
        <f>+SUM(Q104:R104)</f>
        <v>1</v>
      </c>
    </row>
    <row r="105" spans="1:28" s="62" customFormat="1" x14ac:dyDescent="0.3">
      <c r="A105" s="93" t="s">
        <v>26</v>
      </c>
      <c r="B105" s="84">
        <v>5</v>
      </c>
      <c r="C105" s="84">
        <v>4</v>
      </c>
      <c r="D105" s="85">
        <f t="shared" si="7"/>
        <v>9</v>
      </c>
      <c r="E105" s="84">
        <v>5</v>
      </c>
      <c r="F105" s="84">
        <v>4</v>
      </c>
      <c r="G105" s="85">
        <f t="shared" si="8"/>
        <v>9</v>
      </c>
      <c r="H105" s="86">
        <v>7</v>
      </c>
      <c r="I105" s="86">
        <v>4</v>
      </c>
      <c r="J105" s="85">
        <f t="shared" ref="J105:J106" si="11">SUM(H105:I105)</f>
        <v>11</v>
      </c>
      <c r="K105" s="84">
        <v>7</v>
      </c>
      <c r="L105" s="84">
        <v>4</v>
      </c>
      <c r="M105" s="85">
        <f t="shared" si="9"/>
        <v>11</v>
      </c>
      <c r="N105" s="84">
        <v>7</v>
      </c>
      <c r="O105" s="84">
        <v>4</v>
      </c>
      <c r="P105" s="85">
        <f t="shared" si="10"/>
        <v>11</v>
      </c>
      <c r="Q105" s="84">
        <v>7</v>
      </c>
      <c r="R105" s="84">
        <v>4</v>
      </c>
      <c r="S105" s="87">
        <f t="shared" ref="S105:S106" si="12">+SUM(Q105:R105)</f>
        <v>11</v>
      </c>
    </row>
    <row r="106" spans="1:28" s="62" customFormat="1" x14ac:dyDescent="0.3">
      <c r="A106" s="93" t="s">
        <v>27</v>
      </c>
      <c r="B106" s="84">
        <v>12</v>
      </c>
      <c r="C106" s="84">
        <v>3</v>
      </c>
      <c r="D106" s="85">
        <f t="shared" si="7"/>
        <v>15</v>
      </c>
      <c r="E106" s="84">
        <v>13</v>
      </c>
      <c r="F106" s="84">
        <v>3</v>
      </c>
      <c r="G106" s="85">
        <f t="shared" si="8"/>
        <v>16</v>
      </c>
      <c r="H106" s="86">
        <v>14</v>
      </c>
      <c r="I106" s="86">
        <v>5</v>
      </c>
      <c r="J106" s="85">
        <f t="shared" si="11"/>
        <v>19</v>
      </c>
      <c r="K106" s="84">
        <v>14</v>
      </c>
      <c r="L106" s="84">
        <v>5</v>
      </c>
      <c r="M106" s="85">
        <f t="shared" si="9"/>
        <v>19</v>
      </c>
      <c r="N106" s="84">
        <v>14</v>
      </c>
      <c r="O106" s="84">
        <v>5</v>
      </c>
      <c r="P106" s="85">
        <f t="shared" si="10"/>
        <v>19</v>
      </c>
      <c r="Q106" s="84">
        <v>17</v>
      </c>
      <c r="R106" s="84">
        <v>8</v>
      </c>
      <c r="S106" s="87">
        <f t="shared" si="12"/>
        <v>25</v>
      </c>
    </row>
    <row r="107" spans="1:28" s="62" customFormat="1" x14ac:dyDescent="0.3">
      <c r="A107" s="94" t="s">
        <v>54</v>
      </c>
      <c r="B107" s="95">
        <f t="shared" ref="B107:M107" si="13">SUM(B104:B106)</f>
        <v>18</v>
      </c>
      <c r="C107" s="95">
        <f t="shared" si="13"/>
        <v>7</v>
      </c>
      <c r="D107" s="95">
        <f t="shared" si="13"/>
        <v>25</v>
      </c>
      <c r="E107" s="95">
        <f t="shared" si="13"/>
        <v>19</v>
      </c>
      <c r="F107" s="95">
        <f>SUM(F104:F106)</f>
        <v>7</v>
      </c>
      <c r="G107" s="95">
        <f t="shared" si="13"/>
        <v>26</v>
      </c>
      <c r="H107" s="95">
        <f>SUM(H104:H106)</f>
        <v>22</v>
      </c>
      <c r="I107" s="95">
        <f>SUM(I104:I106)</f>
        <v>9</v>
      </c>
      <c r="J107" s="95">
        <f t="shared" si="13"/>
        <v>31</v>
      </c>
      <c r="K107" s="95">
        <f t="shared" si="13"/>
        <v>22</v>
      </c>
      <c r="L107" s="95">
        <f t="shared" si="13"/>
        <v>9</v>
      </c>
      <c r="M107" s="95">
        <f t="shared" si="13"/>
        <v>31</v>
      </c>
      <c r="N107" s="95">
        <f>SUM(N104:N106)</f>
        <v>22</v>
      </c>
      <c r="O107" s="95">
        <f>SUM(O104:O106)</f>
        <v>9</v>
      </c>
      <c r="P107" s="95">
        <f t="shared" ref="P107:S107" si="14">SUM(P104:P106)</f>
        <v>31</v>
      </c>
      <c r="Q107" s="95">
        <f t="shared" si="14"/>
        <v>25</v>
      </c>
      <c r="R107" s="95">
        <f t="shared" si="14"/>
        <v>12</v>
      </c>
      <c r="S107" s="96">
        <f t="shared" si="14"/>
        <v>37</v>
      </c>
    </row>
    <row r="108" spans="1:28" s="62" customFormat="1" x14ac:dyDescent="0.3">
      <c r="A108" s="94" t="s">
        <v>72</v>
      </c>
      <c r="B108" s="84">
        <v>17</v>
      </c>
      <c r="C108" s="84">
        <v>7</v>
      </c>
      <c r="D108" s="85">
        <f>SUM(B108:C108)</f>
        <v>24</v>
      </c>
      <c r="E108" s="84">
        <v>18</v>
      </c>
      <c r="F108" s="84">
        <v>7</v>
      </c>
      <c r="G108" s="85">
        <f>SUM(E108:F108)</f>
        <v>25</v>
      </c>
      <c r="H108" s="86">
        <v>21</v>
      </c>
      <c r="I108" s="86">
        <v>9</v>
      </c>
      <c r="J108" s="85">
        <f>SUM(H108:I108)</f>
        <v>30</v>
      </c>
      <c r="K108" s="84">
        <v>21</v>
      </c>
      <c r="L108" s="84">
        <v>9</v>
      </c>
      <c r="M108" s="85">
        <f>SUM(K108:L108)</f>
        <v>30</v>
      </c>
      <c r="N108" s="84">
        <v>21</v>
      </c>
      <c r="O108" s="84">
        <v>9</v>
      </c>
      <c r="P108" s="85">
        <f>SUM(N108:O108)</f>
        <v>30</v>
      </c>
      <c r="Q108" s="84">
        <v>24</v>
      </c>
      <c r="R108" s="84">
        <v>12</v>
      </c>
      <c r="S108" s="87">
        <f>SUM(Q108:R108)</f>
        <v>36</v>
      </c>
    </row>
    <row r="109" spans="1:28" s="62" customFormat="1" x14ac:dyDescent="0.3">
      <c r="A109" s="94" t="s">
        <v>73</v>
      </c>
      <c r="B109" s="84">
        <v>12</v>
      </c>
      <c r="C109" s="84">
        <v>3</v>
      </c>
      <c r="D109" s="85">
        <f>SUM(B109:C109)</f>
        <v>15</v>
      </c>
      <c r="E109" s="84">
        <v>13</v>
      </c>
      <c r="F109" s="84">
        <v>3</v>
      </c>
      <c r="G109" s="85">
        <f>SUM(E109:F109)</f>
        <v>16</v>
      </c>
      <c r="H109" s="86">
        <v>14</v>
      </c>
      <c r="I109" s="86">
        <v>5</v>
      </c>
      <c r="J109" s="85">
        <f>SUM(H109:I109)</f>
        <v>19</v>
      </c>
      <c r="K109" s="84">
        <v>14</v>
      </c>
      <c r="L109" s="84">
        <v>5</v>
      </c>
      <c r="M109" s="85">
        <f>SUM(K109:L109)</f>
        <v>19</v>
      </c>
      <c r="N109" s="84">
        <v>14</v>
      </c>
      <c r="O109" s="84">
        <v>5</v>
      </c>
      <c r="P109" s="85">
        <f>SUM(N109:O109)</f>
        <v>19</v>
      </c>
      <c r="Q109" s="84">
        <v>17</v>
      </c>
      <c r="R109" s="84">
        <v>8</v>
      </c>
      <c r="S109" s="87">
        <f>SUM(Q109:R109)</f>
        <v>25</v>
      </c>
    </row>
    <row r="110" spans="1:28" s="62" customFormat="1" x14ac:dyDescent="0.3">
      <c r="A110" s="93" t="s">
        <v>74</v>
      </c>
      <c r="B110" s="84">
        <v>9</v>
      </c>
      <c r="C110" s="84">
        <v>1</v>
      </c>
      <c r="D110" s="85">
        <f t="shared" si="7"/>
        <v>10</v>
      </c>
      <c r="E110" s="84">
        <v>9</v>
      </c>
      <c r="F110" s="84">
        <v>2</v>
      </c>
      <c r="G110" s="85">
        <f t="shared" ref="G110:G113" si="15">+SUM(E110:F110)</f>
        <v>11</v>
      </c>
      <c r="H110" s="86">
        <v>9</v>
      </c>
      <c r="I110" s="86">
        <v>3</v>
      </c>
      <c r="J110" s="85">
        <f>+SUM(H110:I110)</f>
        <v>12</v>
      </c>
      <c r="K110" s="84">
        <v>9</v>
      </c>
      <c r="L110" s="84">
        <v>3</v>
      </c>
      <c r="M110" s="85">
        <f t="shared" si="9"/>
        <v>12</v>
      </c>
      <c r="N110" s="84">
        <v>9</v>
      </c>
      <c r="O110" s="84">
        <v>3</v>
      </c>
      <c r="P110" s="85">
        <f t="shared" ref="P110:P113" si="16">+SUM(N110:O110)</f>
        <v>12</v>
      </c>
      <c r="Q110" s="84">
        <v>12</v>
      </c>
      <c r="R110" s="84">
        <v>6</v>
      </c>
      <c r="S110" s="87">
        <f t="shared" ref="S110:S113" si="17">+SUM(Q110:R110)</f>
        <v>18</v>
      </c>
    </row>
    <row r="111" spans="1:28" s="62" customFormat="1" x14ac:dyDescent="0.3">
      <c r="A111" s="93" t="s">
        <v>75</v>
      </c>
      <c r="B111" s="84">
        <v>11</v>
      </c>
      <c r="C111" s="84">
        <v>2</v>
      </c>
      <c r="D111" s="85">
        <f t="shared" si="7"/>
        <v>13</v>
      </c>
      <c r="E111" s="84">
        <v>12</v>
      </c>
      <c r="F111" s="84">
        <v>4</v>
      </c>
      <c r="G111" s="85">
        <f t="shared" si="15"/>
        <v>16</v>
      </c>
      <c r="H111" s="86">
        <v>14</v>
      </c>
      <c r="I111" s="86">
        <v>5</v>
      </c>
      <c r="J111" s="85">
        <f>+SUM(H111:I111)</f>
        <v>19</v>
      </c>
      <c r="K111" s="84">
        <v>14</v>
      </c>
      <c r="L111" s="84">
        <v>5</v>
      </c>
      <c r="M111" s="85">
        <f t="shared" si="9"/>
        <v>19</v>
      </c>
      <c r="N111" s="84">
        <v>14</v>
      </c>
      <c r="O111" s="84">
        <v>5</v>
      </c>
      <c r="P111" s="85">
        <f t="shared" si="16"/>
        <v>19</v>
      </c>
      <c r="Q111" s="84">
        <v>17</v>
      </c>
      <c r="R111" s="84">
        <v>6</v>
      </c>
      <c r="S111" s="87">
        <f t="shared" si="17"/>
        <v>23</v>
      </c>
    </row>
    <row r="112" spans="1:28" s="62" customFormat="1" x14ac:dyDescent="0.3">
      <c r="A112" s="94" t="s">
        <v>76</v>
      </c>
      <c r="B112" s="84">
        <v>17</v>
      </c>
      <c r="C112" s="84">
        <v>7</v>
      </c>
      <c r="D112" s="85">
        <f t="shared" si="7"/>
        <v>24</v>
      </c>
      <c r="E112" s="84">
        <v>18</v>
      </c>
      <c r="F112" s="84">
        <v>11</v>
      </c>
      <c r="G112" s="85">
        <f t="shared" si="15"/>
        <v>29</v>
      </c>
      <c r="H112" s="86">
        <v>21</v>
      </c>
      <c r="I112" s="86">
        <v>9</v>
      </c>
      <c r="J112" s="85">
        <f>+SUM(H112:I112)</f>
        <v>30</v>
      </c>
      <c r="K112" s="84">
        <v>21</v>
      </c>
      <c r="L112" s="84">
        <v>9</v>
      </c>
      <c r="M112" s="85">
        <f t="shared" si="9"/>
        <v>30</v>
      </c>
      <c r="N112" s="84">
        <v>21</v>
      </c>
      <c r="O112" s="84">
        <v>9</v>
      </c>
      <c r="P112" s="85">
        <f t="shared" si="16"/>
        <v>30</v>
      </c>
      <c r="Q112" s="84">
        <v>24</v>
      </c>
      <c r="R112" s="84">
        <v>12</v>
      </c>
      <c r="S112" s="87">
        <f t="shared" si="17"/>
        <v>36</v>
      </c>
    </row>
    <row r="113" spans="1:19" s="62" customFormat="1" ht="33" x14ac:dyDescent="0.3">
      <c r="A113" s="97" t="s">
        <v>77</v>
      </c>
      <c r="B113" s="98">
        <v>20</v>
      </c>
      <c r="C113" s="98">
        <v>26</v>
      </c>
      <c r="D113" s="89">
        <f t="shared" si="7"/>
        <v>46</v>
      </c>
      <c r="E113" s="98">
        <v>25</v>
      </c>
      <c r="F113" s="98">
        <v>33</v>
      </c>
      <c r="G113" s="89">
        <f t="shared" si="15"/>
        <v>58</v>
      </c>
      <c r="H113" s="99">
        <v>28</v>
      </c>
      <c r="I113" s="99">
        <v>15</v>
      </c>
      <c r="J113" s="89">
        <f>+SUM(H113:I113)</f>
        <v>43</v>
      </c>
      <c r="K113" s="98">
        <v>32</v>
      </c>
      <c r="L113" s="98">
        <v>40</v>
      </c>
      <c r="M113" s="89">
        <f t="shared" si="9"/>
        <v>72</v>
      </c>
      <c r="N113" s="98">
        <v>33</v>
      </c>
      <c r="O113" s="98">
        <v>43</v>
      </c>
      <c r="P113" s="89">
        <f t="shared" si="16"/>
        <v>76</v>
      </c>
      <c r="Q113" s="98">
        <v>35</v>
      </c>
      <c r="R113" s="98">
        <v>45</v>
      </c>
      <c r="S113" s="90">
        <f t="shared" si="17"/>
        <v>80</v>
      </c>
    </row>
    <row r="114" spans="1:19" s="62" customFormat="1" ht="14.25" x14ac:dyDescent="0.2">
      <c r="A114" s="100"/>
    </row>
    <row r="115" spans="1:19" s="62" customFormat="1" x14ac:dyDescent="0.2">
      <c r="A115" s="648" t="s">
        <v>78</v>
      </c>
      <c r="B115" s="650">
        <v>2013</v>
      </c>
      <c r="C115" s="639"/>
      <c r="D115" s="639"/>
      <c r="E115" s="650">
        <v>2014</v>
      </c>
      <c r="F115" s="639"/>
      <c r="G115" s="639"/>
      <c r="H115" s="655">
        <v>2015</v>
      </c>
      <c r="I115" s="651"/>
      <c r="J115" s="638"/>
      <c r="K115" s="651">
        <v>2016</v>
      </c>
      <c r="L115" s="651"/>
      <c r="M115" s="638"/>
      <c r="N115" s="650">
        <v>2017</v>
      </c>
      <c r="O115" s="639"/>
      <c r="P115" s="639"/>
      <c r="Q115" s="650">
        <v>2018</v>
      </c>
      <c r="R115" s="639"/>
      <c r="S115" s="639"/>
    </row>
    <row r="116" spans="1:19" s="62" customFormat="1" x14ac:dyDescent="0.3">
      <c r="A116" s="649"/>
      <c r="B116" s="101" t="s">
        <v>79</v>
      </c>
      <c r="C116" s="101" t="s">
        <v>80</v>
      </c>
      <c r="D116" s="101" t="s">
        <v>81</v>
      </c>
      <c r="E116" s="101" t="s">
        <v>79</v>
      </c>
      <c r="F116" s="101" t="s">
        <v>80</v>
      </c>
      <c r="G116" s="101" t="s">
        <v>81</v>
      </c>
      <c r="H116" s="101" t="s">
        <v>79</v>
      </c>
      <c r="I116" s="101" t="s">
        <v>80</v>
      </c>
      <c r="J116" s="101" t="s">
        <v>81</v>
      </c>
      <c r="K116" s="101" t="s">
        <v>79</v>
      </c>
      <c r="L116" s="101" t="s">
        <v>80</v>
      </c>
      <c r="M116" s="102" t="s">
        <v>81</v>
      </c>
      <c r="N116" s="101" t="s">
        <v>79</v>
      </c>
      <c r="O116" s="101" t="s">
        <v>80</v>
      </c>
      <c r="P116" s="101" t="s">
        <v>81</v>
      </c>
      <c r="Q116" s="101" t="s">
        <v>79</v>
      </c>
      <c r="R116" s="101" t="s">
        <v>80</v>
      </c>
      <c r="S116" s="103" t="s">
        <v>81</v>
      </c>
    </row>
    <row r="117" spans="1:19" s="62" customFormat="1" x14ac:dyDescent="0.3">
      <c r="A117" s="104" t="s">
        <v>25</v>
      </c>
      <c r="B117" s="105">
        <f t="shared" ref="B117:S120" si="18">IFERROR(B104*100/B$96,"")</f>
        <v>5.5555555555555554</v>
      </c>
      <c r="C117" s="105">
        <f t="shared" si="18"/>
        <v>0</v>
      </c>
      <c r="D117" s="105">
        <f t="shared" si="18"/>
        <v>4</v>
      </c>
      <c r="E117" s="105">
        <f t="shared" si="18"/>
        <v>5.2631578947368425</v>
      </c>
      <c r="F117" s="105">
        <f t="shared" si="18"/>
        <v>0</v>
      </c>
      <c r="G117" s="105">
        <f t="shared" si="18"/>
        <v>3.8461538461538463</v>
      </c>
      <c r="H117" s="105">
        <f t="shared" si="18"/>
        <v>4.5454545454545459</v>
      </c>
      <c r="I117" s="105">
        <f t="shared" si="18"/>
        <v>0</v>
      </c>
      <c r="J117" s="105">
        <f t="shared" si="18"/>
        <v>3.225806451612903</v>
      </c>
      <c r="K117" s="105">
        <f t="shared" si="18"/>
        <v>4.5454545454545459</v>
      </c>
      <c r="L117" s="105">
        <f t="shared" si="18"/>
        <v>0</v>
      </c>
      <c r="M117" s="105">
        <f t="shared" si="18"/>
        <v>3.225806451612903</v>
      </c>
      <c r="N117" s="105">
        <f t="shared" si="18"/>
        <v>4</v>
      </c>
      <c r="O117" s="105">
        <f t="shared" si="18"/>
        <v>0</v>
      </c>
      <c r="P117" s="105">
        <f t="shared" si="18"/>
        <v>2.7027027027027026</v>
      </c>
      <c r="Q117" s="105">
        <f t="shared" si="18"/>
        <v>4</v>
      </c>
      <c r="R117" s="105">
        <f t="shared" si="18"/>
        <v>0</v>
      </c>
      <c r="S117" s="106">
        <f t="shared" si="18"/>
        <v>2.7027027027027026</v>
      </c>
    </row>
    <row r="118" spans="1:19" s="62" customFormat="1" x14ac:dyDescent="0.3">
      <c r="A118" s="107" t="s">
        <v>26</v>
      </c>
      <c r="B118" s="108">
        <f t="shared" si="18"/>
        <v>27.777777777777779</v>
      </c>
      <c r="C118" s="108">
        <f t="shared" si="18"/>
        <v>57.142857142857146</v>
      </c>
      <c r="D118" s="108">
        <f t="shared" si="18"/>
        <v>36</v>
      </c>
      <c r="E118" s="108">
        <f t="shared" si="18"/>
        <v>26.315789473684209</v>
      </c>
      <c r="F118" s="108">
        <f t="shared" si="18"/>
        <v>57.142857142857146</v>
      </c>
      <c r="G118" s="108">
        <f t="shared" si="18"/>
        <v>34.615384615384613</v>
      </c>
      <c r="H118" s="108">
        <f t="shared" si="18"/>
        <v>31.818181818181817</v>
      </c>
      <c r="I118" s="108">
        <f t="shared" si="18"/>
        <v>44.444444444444443</v>
      </c>
      <c r="J118" s="108">
        <f t="shared" si="18"/>
        <v>35.483870967741936</v>
      </c>
      <c r="K118" s="108">
        <f t="shared" si="18"/>
        <v>31.818181818181817</v>
      </c>
      <c r="L118" s="108">
        <f t="shared" si="18"/>
        <v>44.444444444444443</v>
      </c>
      <c r="M118" s="108">
        <f t="shared" si="18"/>
        <v>35.483870967741936</v>
      </c>
      <c r="N118" s="108">
        <f t="shared" si="18"/>
        <v>28</v>
      </c>
      <c r="O118" s="108">
        <f t="shared" si="18"/>
        <v>33.333333333333336</v>
      </c>
      <c r="P118" s="108">
        <f t="shared" si="18"/>
        <v>29.72972972972973</v>
      </c>
      <c r="Q118" s="108">
        <f t="shared" si="18"/>
        <v>28</v>
      </c>
      <c r="R118" s="108">
        <f t="shared" si="18"/>
        <v>33.333333333333336</v>
      </c>
      <c r="S118" s="109">
        <f t="shared" si="18"/>
        <v>29.72972972972973</v>
      </c>
    </row>
    <row r="119" spans="1:19" s="62" customFormat="1" x14ac:dyDescent="0.3">
      <c r="A119" s="107" t="s">
        <v>27</v>
      </c>
      <c r="B119" s="108">
        <f t="shared" si="18"/>
        <v>66.666666666666671</v>
      </c>
      <c r="C119" s="108">
        <f t="shared" si="18"/>
        <v>42.857142857142854</v>
      </c>
      <c r="D119" s="108">
        <f t="shared" si="18"/>
        <v>60</v>
      </c>
      <c r="E119" s="108">
        <f t="shared" si="18"/>
        <v>68.421052631578945</v>
      </c>
      <c r="F119" s="108">
        <f t="shared" si="18"/>
        <v>42.857142857142854</v>
      </c>
      <c r="G119" s="108">
        <f t="shared" si="18"/>
        <v>61.53846153846154</v>
      </c>
      <c r="H119" s="108">
        <f t="shared" si="18"/>
        <v>63.636363636363633</v>
      </c>
      <c r="I119" s="108">
        <f t="shared" si="18"/>
        <v>55.555555555555557</v>
      </c>
      <c r="J119" s="108">
        <f t="shared" si="18"/>
        <v>61.29032258064516</v>
      </c>
      <c r="K119" s="108">
        <f t="shared" si="18"/>
        <v>63.636363636363633</v>
      </c>
      <c r="L119" s="108">
        <f t="shared" si="18"/>
        <v>55.555555555555557</v>
      </c>
      <c r="M119" s="108">
        <f t="shared" si="18"/>
        <v>61.29032258064516</v>
      </c>
      <c r="N119" s="108">
        <f t="shared" si="18"/>
        <v>56</v>
      </c>
      <c r="O119" s="108">
        <f t="shared" si="18"/>
        <v>41.666666666666664</v>
      </c>
      <c r="P119" s="108">
        <f t="shared" si="18"/>
        <v>51.351351351351354</v>
      </c>
      <c r="Q119" s="108">
        <f t="shared" si="18"/>
        <v>68</v>
      </c>
      <c r="R119" s="108">
        <f t="shared" si="18"/>
        <v>66.666666666666671</v>
      </c>
      <c r="S119" s="109">
        <f t="shared" si="18"/>
        <v>67.567567567567565</v>
      </c>
    </row>
    <row r="120" spans="1:19" s="62" customFormat="1" x14ac:dyDescent="0.3">
      <c r="A120" s="94" t="s">
        <v>54</v>
      </c>
      <c r="B120" s="108">
        <f t="shared" ref="B120:M120" si="19">IFERROR(B107*100/B96,"")</f>
        <v>100</v>
      </c>
      <c r="C120" s="108">
        <f t="shared" si="19"/>
        <v>100</v>
      </c>
      <c r="D120" s="108">
        <f t="shared" si="19"/>
        <v>100</v>
      </c>
      <c r="E120" s="108">
        <f t="shared" si="19"/>
        <v>100</v>
      </c>
      <c r="F120" s="108">
        <f t="shared" si="19"/>
        <v>100</v>
      </c>
      <c r="G120" s="108">
        <f t="shared" si="19"/>
        <v>100</v>
      </c>
      <c r="H120" s="108">
        <f t="shared" si="19"/>
        <v>100</v>
      </c>
      <c r="I120" s="108">
        <f t="shared" si="19"/>
        <v>100</v>
      </c>
      <c r="J120" s="108">
        <f t="shared" si="19"/>
        <v>100</v>
      </c>
      <c r="K120" s="108">
        <f t="shared" si="19"/>
        <v>100</v>
      </c>
      <c r="L120" s="108">
        <f t="shared" si="19"/>
        <v>100</v>
      </c>
      <c r="M120" s="108">
        <f t="shared" si="19"/>
        <v>100</v>
      </c>
      <c r="N120" s="108">
        <f t="shared" si="18"/>
        <v>88</v>
      </c>
      <c r="O120" s="108">
        <f t="shared" si="18"/>
        <v>75</v>
      </c>
      <c r="P120" s="108">
        <f t="shared" si="18"/>
        <v>83.78378378378379</v>
      </c>
      <c r="Q120" s="108">
        <f t="shared" si="18"/>
        <v>100</v>
      </c>
      <c r="R120" s="108">
        <f t="shared" si="18"/>
        <v>100</v>
      </c>
      <c r="S120" s="109">
        <f t="shared" si="18"/>
        <v>100</v>
      </c>
    </row>
    <row r="121" spans="1:19" s="62" customFormat="1" x14ac:dyDescent="0.3">
      <c r="A121" s="94" t="s">
        <v>72</v>
      </c>
      <c r="B121" s="108">
        <f t="shared" ref="B121:S121" si="20">IFERROR(B108*100/B107,"")</f>
        <v>94.444444444444443</v>
      </c>
      <c r="C121" s="108">
        <f t="shared" si="20"/>
        <v>100</v>
      </c>
      <c r="D121" s="108">
        <f t="shared" si="20"/>
        <v>96</v>
      </c>
      <c r="E121" s="108">
        <f t="shared" si="20"/>
        <v>94.736842105263165</v>
      </c>
      <c r="F121" s="108">
        <f t="shared" si="20"/>
        <v>100</v>
      </c>
      <c r="G121" s="108">
        <f t="shared" si="20"/>
        <v>96.15384615384616</v>
      </c>
      <c r="H121" s="108">
        <f t="shared" si="20"/>
        <v>95.454545454545453</v>
      </c>
      <c r="I121" s="108">
        <f t="shared" si="20"/>
        <v>100</v>
      </c>
      <c r="J121" s="108">
        <f t="shared" si="20"/>
        <v>96.774193548387103</v>
      </c>
      <c r="K121" s="108">
        <f t="shared" si="20"/>
        <v>95.454545454545453</v>
      </c>
      <c r="L121" s="108">
        <f t="shared" si="20"/>
        <v>100</v>
      </c>
      <c r="M121" s="108">
        <f t="shared" si="20"/>
        <v>96.774193548387103</v>
      </c>
      <c r="N121" s="108">
        <f t="shared" si="20"/>
        <v>95.454545454545453</v>
      </c>
      <c r="O121" s="108">
        <f t="shared" si="20"/>
        <v>100</v>
      </c>
      <c r="P121" s="108">
        <f t="shared" si="20"/>
        <v>96.774193548387103</v>
      </c>
      <c r="Q121" s="108">
        <f t="shared" si="20"/>
        <v>96</v>
      </c>
      <c r="R121" s="108">
        <f t="shared" si="20"/>
        <v>100</v>
      </c>
      <c r="S121" s="109">
        <f t="shared" si="20"/>
        <v>97.297297297297291</v>
      </c>
    </row>
    <row r="122" spans="1:19" s="62" customFormat="1" x14ac:dyDescent="0.3">
      <c r="A122" s="94" t="s">
        <v>73</v>
      </c>
      <c r="B122" s="108">
        <f t="shared" ref="B122:S122" si="21">IFERROR(B109*100/B106,"")</f>
        <v>100</v>
      </c>
      <c r="C122" s="108">
        <f t="shared" si="21"/>
        <v>100</v>
      </c>
      <c r="D122" s="108">
        <f t="shared" si="21"/>
        <v>100</v>
      </c>
      <c r="E122" s="108">
        <f t="shared" si="21"/>
        <v>100</v>
      </c>
      <c r="F122" s="108">
        <f t="shared" si="21"/>
        <v>100</v>
      </c>
      <c r="G122" s="108">
        <f t="shared" si="21"/>
        <v>100</v>
      </c>
      <c r="H122" s="108">
        <f t="shared" si="21"/>
        <v>100</v>
      </c>
      <c r="I122" s="108">
        <f t="shared" si="21"/>
        <v>100</v>
      </c>
      <c r="J122" s="108">
        <f t="shared" si="21"/>
        <v>100</v>
      </c>
      <c r="K122" s="108">
        <f t="shared" si="21"/>
        <v>100</v>
      </c>
      <c r="L122" s="108">
        <f t="shared" si="21"/>
        <v>100</v>
      </c>
      <c r="M122" s="108">
        <f t="shared" si="21"/>
        <v>100</v>
      </c>
      <c r="N122" s="108">
        <f t="shared" si="21"/>
        <v>100</v>
      </c>
      <c r="O122" s="108">
        <f t="shared" si="21"/>
        <v>100</v>
      </c>
      <c r="P122" s="108">
        <f t="shared" si="21"/>
        <v>100</v>
      </c>
      <c r="Q122" s="108">
        <f t="shared" si="21"/>
        <v>100</v>
      </c>
      <c r="R122" s="108">
        <f t="shared" si="21"/>
        <v>100</v>
      </c>
      <c r="S122" s="109">
        <f t="shared" si="21"/>
        <v>100</v>
      </c>
    </row>
    <row r="123" spans="1:19" s="62" customFormat="1" x14ac:dyDescent="0.3">
      <c r="A123" s="107" t="s">
        <v>74</v>
      </c>
      <c r="B123" s="108">
        <f t="shared" ref="B123:M123" si="22">IFERROR(B110*100/B96,"")</f>
        <v>50</v>
      </c>
      <c r="C123" s="108">
        <f t="shared" si="22"/>
        <v>14.285714285714286</v>
      </c>
      <c r="D123" s="108">
        <f t="shared" si="22"/>
        <v>40</v>
      </c>
      <c r="E123" s="108">
        <f t="shared" si="22"/>
        <v>47.368421052631582</v>
      </c>
      <c r="F123" s="108">
        <f t="shared" si="22"/>
        <v>28.571428571428573</v>
      </c>
      <c r="G123" s="108">
        <f t="shared" si="22"/>
        <v>42.307692307692307</v>
      </c>
      <c r="H123" s="108">
        <f t="shared" si="22"/>
        <v>40.909090909090907</v>
      </c>
      <c r="I123" s="108">
        <f t="shared" si="22"/>
        <v>33.333333333333336</v>
      </c>
      <c r="J123" s="108">
        <f t="shared" si="22"/>
        <v>38.70967741935484</v>
      </c>
      <c r="K123" s="108">
        <f t="shared" si="22"/>
        <v>40.909090909090907</v>
      </c>
      <c r="L123" s="108">
        <f t="shared" si="22"/>
        <v>33.333333333333336</v>
      </c>
      <c r="M123" s="108">
        <f t="shared" si="22"/>
        <v>38.70967741935484</v>
      </c>
      <c r="N123" s="108">
        <f t="shared" ref="N123:S125" si="23">IFERROR(N110*100/N$96,"")</f>
        <v>36</v>
      </c>
      <c r="O123" s="108">
        <f t="shared" si="23"/>
        <v>25</v>
      </c>
      <c r="P123" s="108">
        <f t="shared" si="23"/>
        <v>32.432432432432435</v>
      </c>
      <c r="Q123" s="108">
        <f t="shared" si="23"/>
        <v>48</v>
      </c>
      <c r="R123" s="108">
        <f t="shared" si="23"/>
        <v>50</v>
      </c>
      <c r="S123" s="109">
        <f t="shared" si="23"/>
        <v>48.648648648648646</v>
      </c>
    </row>
    <row r="124" spans="1:19" s="62" customFormat="1" x14ac:dyDescent="0.3">
      <c r="A124" s="107" t="s">
        <v>75</v>
      </c>
      <c r="B124" s="108">
        <f t="shared" ref="B124:M125" si="24">IFERROR(B111*100/B$96,"")</f>
        <v>61.111111111111114</v>
      </c>
      <c r="C124" s="108">
        <f t="shared" si="24"/>
        <v>28.571428571428573</v>
      </c>
      <c r="D124" s="108">
        <f t="shared" si="24"/>
        <v>52</v>
      </c>
      <c r="E124" s="108">
        <f t="shared" si="24"/>
        <v>63.157894736842103</v>
      </c>
      <c r="F124" s="108">
        <f t="shared" si="24"/>
        <v>57.142857142857146</v>
      </c>
      <c r="G124" s="108">
        <f t="shared" si="24"/>
        <v>61.53846153846154</v>
      </c>
      <c r="H124" s="108">
        <f t="shared" si="24"/>
        <v>63.636363636363633</v>
      </c>
      <c r="I124" s="108">
        <f t="shared" si="24"/>
        <v>55.555555555555557</v>
      </c>
      <c r="J124" s="108">
        <f t="shared" si="24"/>
        <v>61.29032258064516</v>
      </c>
      <c r="K124" s="108">
        <f t="shared" si="24"/>
        <v>63.636363636363633</v>
      </c>
      <c r="L124" s="108">
        <f t="shared" si="24"/>
        <v>55.555555555555557</v>
      </c>
      <c r="M124" s="108">
        <f t="shared" si="24"/>
        <v>61.29032258064516</v>
      </c>
      <c r="N124" s="108">
        <f t="shared" si="23"/>
        <v>56</v>
      </c>
      <c r="O124" s="108">
        <f t="shared" si="23"/>
        <v>41.666666666666664</v>
      </c>
      <c r="P124" s="108">
        <f t="shared" si="23"/>
        <v>51.351351351351354</v>
      </c>
      <c r="Q124" s="108">
        <f t="shared" si="23"/>
        <v>68</v>
      </c>
      <c r="R124" s="108">
        <f t="shared" si="23"/>
        <v>50</v>
      </c>
      <c r="S124" s="109">
        <f t="shared" si="23"/>
        <v>62.162162162162161</v>
      </c>
    </row>
    <row r="125" spans="1:19" s="62" customFormat="1" x14ac:dyDescent="0.3">
      <c r="A125" s="94" t="s">
        <v>76</v>
      </c>
      <c r="B125" s="108">
        <f t="shared" si="24"/>
        <v>94.444444444444443</v>
      </c>
      <c r="C125" s="108">
        <f t="shared" si="24"/>
        <v>100</v>
      </c>
      <c r="D125" s="108">
        <f t="shared" si="24"/>
        <v>96</v>
      </c>
      <c r="E125" s="108">
        <f t="shared" si="24"/>
        <v>94.736842105263165</v>
      </c>
      <c r="F125" s="108">
        <f t="shared" si="24"/>
        <v>157.14285714285714</v>
      </c>
      <c r="G125" s="108">
        <f t="shared" si="24"/>
        <v>111.53846153846153</v>
      </c>
      <c r="H125" s="108">
        <f t="shared" si="24"/>
        <v>95.454545454545453</v>
      </c>
      <c r="I125" s="108">
        <f t="shared" si="24"/>
        <v>100</v>
      </c>
      <c r="J125" s="108">
        <f t="shared" si="24"/>
        <v>96.774193548387103</v>
      </c>
      <c r="K125" s="108">
        <f t="shared" si="24"/>
        <v>95.454545454545453</v>
      </c>
      <c r="L125" s="108">
        <f t="shared" si="24"/>
        <v>100</v>
      </c>
      <c r="M125" s="108">
        <f t="shared" si="24"/>
        <v>96.774193548387103</v>
      </c>
      <c r="N125" s="108">
        <f t="shared" si="23"/>
        <v>84</v>
      </c>
      <c r="O125" s="108">
        <f t="shared" si="23"/>
        <v>75</v>
      </c>
      <c r="P125" s="108">
        <f t="shared" si="23"/>
        <v>81.081081081081081</v>
      </c>
      <c r="Q125" s="108">
        <f t="shared" si="23"/>
        <v>96</v>
      </c>
      <c r="R125" s="108">
        <f t="shared" si="23"/>
        <v>100</v>
      </c>
      <c r="S125" s="109">
        <f t="shared" si="23"/>
        <v>97.297297297297291</v>
      </c>
    </row>
    <row r="126" spans="1:19" s="62" customFormat="1" ht="33" x14ac:dyDescent="0.3">
      <c r="A126" s="97" t="s">
        <v>77</v>
      </c>
      <c r="B126" s="110">
        <f t="shared" ref="B126:M126" si="25">IFERROR(B113*100/B$98,"")</f>
        <v>35.714285714285715</v>
      </c>
      <c r="C126" s="110">
        <f t="shared" si="25"/>
        <v>50</v>
      </c>
      <c r="D126" s="110">
        <f t="shared" si="25"/>
        <v>42.592592592592595</v>
      </c>
      <c r="E126" s="110">
        <f t="shared" si="25"/>
        <v>42.372881355932201</v>
      </c>
      <c r="F126" s="110">
        <f t="shared" si="25"/>
        <v>57.89473684210526</v>
      </c>
      <c r="G126" s="110">
        <f t="shared" si="25"/>
        <v>50</v>
      </c>
      <c r="H126" s="110">
        <f t="shared" si="25"/>
        <v>41.791044776119406</v>
      </c>
      <c r="I126" s="110">
        <f t="shared" si="25"/>
        <v>23.80952380952381</v>
      </c>
      <c r="J126" s="110">
        <f t="shared" si="25"/>
        <v>33.07692307692308</v>
      </c>
      <c r="K126" s="110">
        <f t="shared" si="25"/>
        <v>47.761194029850749</v>
      </c>
      <c r="L126" s="110">
        <f t="shared" si="25"/>
        <v>63.492063492063494</v>
      </c>
      <c r="M126" s="110">
        <f t="shared" si="25"/>
        <v>55.384615384615387</v>
      </c>
      <c r="N126" s="110">
        <f t="shared" ref="N126:S126" si="26">IFERROR(N113*100/N98,"")</f>
        <v>45.833333333333336</v>
      </c>
      <c r="O126" s="110">
        <f t="shared" si="26"/>
        <v>64.179104477611943</v>
      </c>
      <c r="P126" s="110">
        <f t="shared" si="26"/>
        <v>54.676258992805757</v>
      </c>
      <c r="Q126" s="110">
        <f t="shared" si="26"/>
        <v>48.611111111111114</v>
      </c>
      <c r="R126" s="110">
        <f t="shared" si="26"/>
        <v>67.164179104477611</v>
      </c>
      <c r="S126" s="111">
        <f t="shared" si="26"/>
        <v>57.553956834532372</v>
      </c>
    </row>
    <row r="127" spans="1:19" s="62" customFormat="1" x14ac:dyDescent="0.3">
      <c r="A127" s="112" t="s">
        <v>50</v>
      </c>
    </row>
    <row r="128" spans="1:19" x14ac:dyDescent="0.3">
      <c r="A128" s="112"/>
    </row>
    <row r="129" spans="1:13" x14ac:dyDescent="0.3">
      <c r="A129" s="640" t="s">
        <v>82</v>
      </c>
      <c r="B129" s="641"/>
      <c r="C129" s="641"/>
      <c r="D129" s="641"/>
      <c r="E129" s="641"/>
      <c r="F129" s="641"/>
      <c r="G129" s="641"/>
      <c r="H129" s="641"/>
      <c r="I129" s="641"/>
      <c r="J129" s="641"/>
      <c r="K129" s="641"/>
      <c r="L129" s="641"/>
      <c r="M129" s="642"/>
    </row>
    <row r="130" spans="1:13" x14ac:dyDescent="0.3">
      <c r="A130" s="643" t="s">
        <v>83</v>
      </c>
      <c r="B130" s="644">
        <v>2013</v>
      </c>
      <c r="C130" s="645"/>
      <c r="D130" s="644">
        <v>2014</v>
      </c>
      <c r="E130" s="645"/>
      <c r="F130" s="646">
        <v>2015</v>
      </c>
      <c r="G130" s="647"/>
      <c r="H130" s="646">
        <v>2016</v>
      </c>
      <c r="I130" s="647"/>
      <c r="J130" s="644">
        <v>2017</v>
      </c>
      <c r="K130" s="645"/>
      <c r="L130" s="644">
        <v>2018</v>
      </c>
      <c r="M130" s="645"/>
    </row>
    <row r="131" spans="1:13" x14ac:dyDescent="0.3">
      <c r="A131" s="643"/>
      <c r="B131" s="113" t="s">
        <v>84</v>
      </c>
      <c r="C131" s="113" t="s">
        <v>85</v>
      </c>
      <c r="D131" s="113" t="s">
        <v>84</v>
      </c>
      <c r="E131" s="113" t="s">
        <v>85</v>
      </c>
      <c r="F131" s="113" t="s">
        <v>84</v>
      </c>
      <c r="G131" s="113" t="s">
        <v>85</v>
      </c>
      <c r="H131" s="113" t="s">
        <v>84</v>
      </c>
      <c r="I131" s="113" t="s">
        <v>85</v>
      </c>
      <c r="J131" s="113" t="s">
        <v>84</v>
      </c>
      <c r="K131" s="113" t="s">
        <v>85</v>
      </c>
      <c r="L131" s="113" t="s">
        <v>84</v>
      </c>
      <c r="M131" s="113" t="s">
        <v>85</v>
      </c>
    </row>
    <row r="132" spans="1:13" ht="33" x14ac:dyDescent="0.3">
      <c r="A132" s="104" t="s">
        <v>86</v>
      </c>
      <c r="B132" s="114">
        <v>0</v>
      </c>
      <c r="C132" s="115" t="str">
        <f>IF(B132=0,"",B132*100/N73)</f>
        <v/>
      </c>
      <c r="D132" s="114">
        <v>0</v>
      </c>
      <c r="E132" s="115" t="str">
        <f>IF(D132=0,"",D132*100/O73)</f>
        <v/>
      </c>
      <c r="F132" s="114"/>
      <c r="G132" s="115" t="str">
        <f>IF(F132=0,"",F132*100/P73)</f>
        <v/>
      </c>
      <c r="H132" s="114"/>
      <c r="I132" s="115" t="str">
        <f>IF(H132=0,"",H132*100/Q73)</f>
        <v/>
      </c>
      <c r="J132" s="114"/>
      <c r="K132" s="115" t="str">
        <f>IF(J132=0,"",J132*100/R73)</f>
        <v/>
      </c>
      <c r="L132" s="114"/>
      <c r="M132" s="116" t="str">
        <f>IF(L132=0,"",L132*100/S73)</f>
        <v/>
      </c>
    </row>
    <row r="133" spans="1:13" x14ac:dyDescent="0.3">
      <c r="A133" s="117" t="s">
        <v>87</v>
      </c>
      <c r="B133" s="118">
        <v>0</v>
      </c>
      <c r="C133" s="119" t="str">
        <f>IF(B133=0,"",B133*100/N73)</f>
        <v/>
      </c>
      <c r="D133" s="118">
        <v>0</v>
      </c>
      <c r="E133" s="119" t="str">
        <f>IF(D133=0,"",D133*100/O73)</f>
        <v/>
      </c>
      <c r="F133" s="120">
        <v>3</v>
      </c>
      <c r="G133" s="121">
        <f>IF(F133=0,"",F133*100/$P$73)</f>
        <v>27.272727272727273</v>
      </c>
      <c r="H133" s="120">
        <v>1</v>
      </c>
      <c r="I133" s="121">
        <f>IF(H133=0,"",H133*100/$Q$73)</f>
        <v>11.111111111111111</v>
      </c>
      <c r="J133" s="120">
        <v>1</v>
      </c>
      <c r="K133" s="121">
        <f>IF(J133=0,"",J133*100/$R$73)</f>
        <v>11.111111111111111</v>
      </c>
      <c r="L133" s="120">
        <v>1</v>
      </c>
      <c r="M133" s="122">
        <f>IF(L133=0,"",L133*100/$S$73)</f>
        <v>11.111111111111111</v>
      </c>
    </row>
    <row r="134" spans="1:13" x14ac:dyDescent="0.3">
      <c r="A134" s="123" t="s">
        <v>88</v>
      </c>
      <c r="B134" s="118">
        <v>0</v>
      </c>
      <c r="C134" s="119" t="str">
        <f>IF(B134=0,"",B134*100/N73)</f>
        <v/>
      </c>
      <c r="D134" s="118">
        <v>0</v>
      </c>
      <c r="E134" s="119" t="str">
        <f>IF(D134=0,"",D134*100/O73)</f>
        <v/>
      </c>
      <c r="F134" s="124">
        <v>3</v>
      </c>
      <c r="G134" s="125">
        <f>IF(F134=0,"",F134*100/$P$73)</f>
        <v>27.272727272727273</v>
      </c>
      <c r="H134" s="126">
        <v>4</v>
      </c>
      <c r="I134" s="125">
        <f>IF(H134=0,"",H134*100/$Q$73)</f>
        <v>44.444444444444443</v>
      </c>
      <c r="J134" s="126">
        <v>5</v>
      </c>
      <c r="K134" s="125">
        <f>IF(J134=0,"",J134*100/$R$73)</f>
        <v>55.555555555555557</v>
      </c>
      <c r="L134" s="126">
        <v>6</v>
      </c>
      <c r="M134" s="127">
        <f>IF(L134=0,"",L134*100/$S$73)</f>
        <v>66.666666666666671</v>
      </c>
    </row>
    <row r="135" spans="1:13" x14ac:dyDescent="0.3">
      <c r="A135" s="107" t="s">
        <v>89</v>
      </c>
      <c r="B135" s="126">
        <v>7</v>
      </c>
      <c r="C135" s="125">
        <f>IF(B135=0,"",B135*100/(B43+H43))</f>
        <v>100</v>
      </c>
      <c r="D135" s="126">
        <v>7</v>
      </c>
      <c r="E135" s="125">
        <f>IF(D135=0,"",D135*100/(C43+I43))</f>
        <v>100</v>
      </c>
      <c r="F135" s="124">
        <v>7</v>
      </c>
      <c r="G135" s="125">
        <f>IF(F135=0,"",F135*100/(D43+J43))</f>
        <v>100</v>
      </c>
      <c r="H135" s="126">
        <v>7</v>
      </c>
      <c r="I135" s="125">
        <f>IF(H135=0,"",H135*100/(E43+K43))</f>
        <v>100</v>
      </c>
      <c r="J135" s="126">
        <v>7</v>
      </c>
      <c r="K135" s="125">
        <f>IF(J135=0,"",J135*100/(F43+L43))</f>
        <v>100</v>
      </c>
      <c r="L135" s="126">
        <v>7</v>
      </c>
      <c r="M135" s="127">
        <f>IF(L135=0,"",L135*100/(G43+M43))</f>
        <v>100</v>
      </c>
    </row>
    <row r="136" spans="1:13" x14ac:dyDescent="0.3">
      <c r="A136" s="128" t="s">
        <v>90</v>
      </c>
      <c r="B136" s="126">
        <v>7</v>
      </c>
      <c r="C136" s="125">
        <f>IF(B136=0,"",B136*100/(B43+H43))</f>
        <v>100</v>
      </c>
      <c r="D136" s="126">
        <v>6</v>
      </c>
      <c r="E136" s="125">
        <f>IF(D136=0,"",D136*100/(C43+I43))</f>
        <v>85.714285714285708</v>
      </c>
      <c r="F136" s="124">
        <v>5</v>
      </c>
      <c r="G136" s="125">
        <f>IF(F136=0,"",F136*100/(D43+J43))</f>
        <v>71.428571428571431</v>
      </c>
      <c r="H136" s="126">
        <v>7</v>
      </c>
      <c r="I136" s="125">
        <f>IF(H136=0,"",H136*100/(E43+K43))</f>
        <v>100</v>
      </c>
      <c r="J136" s="126">
        <v>7</v>
      </c>
      <c r="K136" s="125">
        <f>IF(J136=0,"",J136*100/(F43+L43))</f>
        <v>100</v>
      </c>
      <c r="L136" s="126">
        <v>7</v>
      </c>
      <c r="M136" s="127">
        <f>IF(L136=0,"",L136*100/(G43+M43))</f>
        <v>100</v>
      </c>
    </row>
    <row r="137" spans="1:13" x14ac:dyDescent="0.3">
      <c r="A137" s="128" t="s">
        <v>91</v>
      </c>
      <c r="B137" s="126"/>
      <c r="C137" s="125" t="str">
        <f>IF(B137=0,"",B137*100/(B43+H43))</f>
        <v/>
      </c>
      <c r="D137" s="126">
        <v>1</v>
      </c>
      <c r="E137" s="125">
        <f>IF(D137=0,"",D137*100/(C43+I43))</f>
        <v>14.285714285714286</v>
      </c>
      <c r="F137" s="124">
        <v>2</v>
      </c>
      <c r="G137" s="125">
        <f>IF(F137=0,"",F137*100/(D43+J43))</f>
        <v>28.571428571428573</v>
      </c>
      <c r="H137" s="126">
        <v>0</v>
      </c>
      <c r="I137" s="125" t="str">
        <f>IF(H137=0,"",H137*100/(E43+K43))</f>
        <v/>
      </c>
      <c r="J137" s="126">
        <v>0</v>
      </c>
      <c r="K137" s="125" t="str">
        <f>IF(J137=0,"",J137*100/(F43+L43))</f>
        <v/>
      </c>
      <c r="L137" s="126">
        <v>0</v>
      </c>
      <c r="M137" s="127" t="str">
        <f>IF(L137=0,"",L137*100/(G43+M43))</f>
        <v/>
      </c>
    </row>
    <row r="138" spans="1:13" x14ac:dyDescent="0.3">
      <c r="A138" s="128" t="s">
        <v>92</v>
      </c>
      <c r="B138" s="126"/>
      <c r="C138" s="125" t="str">
        <f>IF(B138=0,"",B138*100/(B43+H43))</f>
        <v/>
      </c>
      <c r="D138" s="126"/>
      <c r="E138" s="125" t="str">
        <f>IF(D138=0,"",D138*100/(C43+I43))</f>
        <v/>
      </c>
      <c r="F138" s="124"/>
      <c r="G138" s="125" t="str">
        <f>IF(F138=0,"",F138*100/(D43+J43))</f>
        <v/>
      </c>
      <c r="H138" s="126"/>
      <c r="I138" s="125" t="str">
        <f>IF(H138=0,"",H138*100/(E43+K43))</f>
        <v/>
      </c>
      <c r="J138" s="126"/>
      <c r="K138" s="125" t="str">
        <f>IF(J138=0,"",J138*100/(F43+L43))</f>
        <v/>
      </c>
      <c r="L138" s="126"/>
      <c r="M138" s="127" t="str">
        <f>IF(L138=0,"",L138*100/(G43+M43))</f>
        <v/>
      </c>
    </row>
    <row r="139" spans="1:13" x14ac:dyDescent="0.3">
      <c r="A139" s="129" t="s">
        <v>93</v>
      </c>
      <c r="B139" s="126">
        <v>3</v>
      </c>
      <c r="C139" s="125">
        <f>IF(B139=0,"",B139*100/(B43+H43))</f>
        <v>42.857142857142854</v>
      </c>
      <c r="D139" s="126">
        <v>3</v>
      </c>
      <c r="E139" s="125">
        <f>IF(D139=0,"",D139*100/(C43+I43))</f>
        <v>42.857142857142854</v>
      </c>
      <c r="F139" s="124">
        <v>5</v>
      </c>
      <c r="G139" s="125">
        <f>IF(F139=0,"",F139*100/(D43+J43))</f>
        <v>71.428571428571431</v>
      </c>
      <c r="H139" s="126">
        <v>5</v>
      </c>
      <c r="I139" s="125">
        <f>IF(H139=0,"",H139*100/(E43+K43))</f>
        <v>71.428571428571431</v>
      </c>
      <c r="J139" s="126">
        <v>5</v>
      </c>
      <c r="K139" s="125">
        <f>IF(J139=0,"",J139*100/(F43+L43))</f>
        <v>71.428571428571431</v>
      </c>
      <c r="L139" s="126">
        <v>5</v>
      </c>
      <c r="M139" s="127">
        <f>IF(L139=0,"",L139*100/(G43+M43))</f>
        <v>71.428571428571431</v>
      </c>
    </row>
    <row r="140" spans="1:13" x14ac:dyDescent="0.3">
      <c r="A140" s="130" t="s">
        <v>94</v>
      </c>
      <c r="B140" s="126">
        <v>7</v>
      </c>
      <c r="C140" s="125">
        <f>IF(B140=0,"",B140*100/(B43+H43))</f>
        <v>100</v>
      </c>
      <c r="D140" s="126">
        <v>6</v>
      </c>
      <c r="E140" s="125">
        <f>IF(D140=0,"",D140*100/(C43+I43))</f>
        <v>85.714285714285708</v>
      </c>
      <c r="F140" s="124">
        <v>5</v>
      </c>
      <c r="G140" s="125">
        <f>IF(F140=0,"",F140*100/(D43+J43))</f>
        <v>71.428571428571431</v>
      </c>
      <c r="H140" s="126">
        <v>7</v>
      </c>
      <c r="I140" s="125">
        <f>IF(H140=0,"",H140*100/(E43+K43))</f>
        <v>100</v>
      </c>
      <c r="J140" s="126">
        <v>7</v>
      </c>
      <c r="K140" s="125">
        <f>IF(J140=0,"",J140*100/(F43+L43))</f>
        <v>100</v>
      </c>
      <c r="L140" s="126">
        <v>7</v>
      </c>
      <c r="M140" s="127">
        <f>IF(L140=0,"",L140*100/(G43+M43))</f>
        <v>100</v>
      </c>
    </row>
    <row r="141" spans="1:13" ht="33" x14ac:dyDescent="0.3">
      <c r="A141" s="107" t="s">
        <v>95</v>
      </c>
      <c r="B141" s="126">
        <v>3</v>
      </c>
      <c r="C141" s="125">
        <f>IFERROR(B141*100/B143,"")</f>
        <v>100</v>
      </c>
      <c r="D141" s="126">
        <v>3</v>
      </c>
      <c r="E141" s="125">
        <f>IFERROR(D141*100/D143,"")</f>
        <v>100</v>
      </c>
      <c r="F141" s="124">
        <v>2</v>
      </c>
      <c r="G141" s="125">
        <f>IFERROR(F141*100/F143,"")</f>
        <v>100</v>
      </c>
      <c r="H141" s="126">
        <v>3</v>
      </c>
      <c r="I141" s="125">
        <f>IFERROR(H141*100/H143,"")</f>
        <v>100</v>
      </c>
      <c r="J141" s="126">
        <v>3</v>
      </c>
      <c r="K141" s="125">
        <v>3</v>
      </c>
      <c r="L141" s="126">
        <v>3</v>
      </c>
      <c r="M141" s="127">
        <f>IFERROR(L141*100/L143,"")</f>
        <v>100</v>
      </c>
    </row>
    <row r="142" spans="1:13" ht="33" x14ac:dyDescent="0.3">
      <c r="A142" s="107" t="s">
        <v>96</v>
      </c>
      <c r="B142" s="126"/>
      <c r="C142" s="125">
        <f>IFERROR(B142*100/B143,"")</f>
        <v>0</v>
      </c>
      <c r="D142" s="126"/>
      <c r="E142" s="125">
        <f>IFERROR(D142*100/D143,"")</f>
        <v>0</v>
      </c>
      <c r="F142" s="124"/>
      <c r="G142" s="125">
        <f>IFERROR(F142*100/F143,"")</f>
        <v>0</v>
      </c>
      <c r="H142" s="126"/>
      <c r="I142" s="125">
        <f>IFERROR(H142*100/H143,"")</f>
        <v>0</v>
      </c>
      <c r="J142" s="126"/>
      <c r="K142" s="125">
        <f>IFERROR(J142*100/J143,"")</f>
        <v>0</v>
      </c>
      <c r="L142" s="126"/>
      <c r="M142" s="127">
        <f>IFERROR(L142*100/L143,"")</f>
        <v>0</v>
      </c>
    </row>
    <row r="143" spans="1:13" ht="33" x14ac:dyDescent="0.3">
      <c r="A143" s="131" t="s">
        <v>97</v>
      </c>
      <c r="B143" s="132">
        <f>SUM(B141:B142)</f>
        <v>3</v>
      </c>
      <c r="C143" s="133">
        <f>IFERROR(B143*100/($N$67+$B$73+$H$73),"")</f>
        <v>60</v>
      </c>
      <c r="D143" s="132">
        <f>SUM(D141:D142)</f>
        <v>3</v>
      </c>
      <c r="E143" s="133">
        <f>IFERROR(D143*100/($O$67+$C$73+$I$73),"")</f>
        <v>60</v>
      </c>
      <c r="F143" s="132">
        <f>SUM(F141:F142)</f>
        <v>2</v>
      </c>
      <c r="G143" s="133">
        <f>IFERROR(F143*100/($P$67+$D$73+$J$73),"")</f>
        <v>66.666666666666671</v>
      </c>
      <c r="H143" s="132">
        <f>SUM(H141:H142)</f>
        <v>3</v>
      </c>
      <c r="I143" s="133">
        <f>IFERROR(H143*100/($Q$67+$E$73+$K$73),"")</f>
        <v>300</v>
      </c>
      <c r="J143" s="132">
        <f>SUM(J141:J142)</f>
        <v>3</v>
      </c>
      <c r="K143" s="134">
        <f>IFERROR(J143*100/($R$67+$F$73+$L$73),"")</f>
        <v>300</v>
      </c>
      <c r="L143" s="132">
        <f>SUM(L141:L142)</f>
        <v>3</v>
      </c>
      <c r="M143" s="135">
        <f>IFERROR(L143*100/($S$67+$G$73+$M$73),"")</f>
        <v>300</v>
      </c>
    </row>
    <row r="145" spans="1:31" x14ac:dyDescent="0.3">
      <c r="A145" s="573"/>
      <c r="B145" s="573"/>
      <c r="C145" s="573"/>
      <c r="D145" s="573"/>
      <c r="E145" s="573"/>
      <c r="F145" s="573"/>
      <c r="G145" s="573"/>
      <c r="H145" s="573"/>
      <c r="I145" s="573"/>
      <c r="J145" s="573"/>
      <c r="K145" s="573"/>
      <c r="L145" s="573"/>
      <c r="M145" s="573"/>
      <c r="N145" s="573"/>
      <c r="O145" s="573"/>
    </row>
    <row r="146" spans="1:31" s="62" customFormat="1" x14ac:dyDescent="0.2">
      <c r="A146" s="637" t="s">
        <v>98</v>
      </c>
      <c r="B146" s="637">
        <v>2013</v>
      </c>
      <c r="C146" s="637"/>
      <c r="D146" s="637">
        <v>2014</v>
      </c>
      <c r="E146" s="637"/>
      <c r="F146" s="637">
        <v>2015</v>
      </c>
      <c r="G146" s="637"/>
      <c r="H146" s="637">
        <v>2016</v>
      </c>
      <c r="I146" s="637"/>
      <c r="J146" s="637">
        <v>2017</v>
      </c>
      <c r="K146" s="637"/>
      <c r="L146" s="637">
        <v>2018</v>
      </c>
      <c r="M146" s="637"/>
    </row>
    <row r="147" spans="1:31" s="62" customFormat="1" x14ac:dyDescent="0.3">
      <c r="A147" s="637"/>
      <c r="B147" s="383" t="s">
        <v>99</v>
      </c>
      <c r="C147" s="383" t="s">
        <v>85</v>
      </c>
      <c r="D147" s="383" t="s">
        <v>99</v>
      </c>
      <c r="E147" s="383" t="s">
        <v>85</v>
      </c>
      <c r="F147" s="383" t="s">
        <v>99</v>
      </c>
      <c r="G147" s="383" t="s">
        <v>85</v>
      </c>
      <c r="H147" s="383" t="s">
        <v>99</v>
      </c>
      <c r="I147" s="383" t="s">
        <v>85</v>
      </c>
      <c r="J147" s="383" t="s">
        <v>99</v>
      </c>
      <c r="K147" s="383" t="s">
        <v>85</v>
      </c>
      <c r="L147" s="383" t="s">
        <v>99</v>
      </c>
      <c r="M147" s="383" t="s">
        <v>85</v>
      </c>
    </row>
    <row r="148" spans="1:31" s="62" customFormat="1" x14ac:dyDescent="0.2">
      <c r="A148" s="136" t="s">
        <v>100</v>
      </c>
      <c r="B148" s="137">
        <v>1414</v>
      </c>
      <c r="C148" s="138">
        <f>IF(B148=0,"",B148*100/(B44+H44))</f>
        <v>100</v>
      </c>
      <c r="D148" s="137">
        <v>1152</v>
      </c>
      <c r="E148" s="138">
        <f>IF(D148=0,"",D148*100/(C44+I44))</f>
        <v>79.338842975206617</v>
      </c>
      <c r="F148" s="137">
        <v>907</v>
      </c>
      <c r="G148" s="138">
        <f>IF(F148=0,"",F148*100/(D44+J44))</f>
        <v>59.986772486772487</v>
      </c>
      <c r="H148" s="137">
        <v>1561</v>
      </c>
      <c r="I148" s="138">
        <f>IF(H148=0,"",H148*100/(E44+K44))</f>
        <v>101.4294996751137</v>
      </c>
      <c r="J148" s="137">
        <v>1611</v>
      </c>
      <c r="K148" s="138">
        <f>IF(J148=0,"",J148*100/(F44+L44))</f>
        <v>103.00511508951406</v>
      </c>
      <c r="L148" s="137">
        <v>1661</v>
      </c>
      <c r="M148" s="139">
        <f>IF(L148=0,"",L148*100/(G44+M44))</f>
        <v>104.20326223337516</v>
      </c>
    </row>
    <row r="149" spans="1:31" s="62" customFormat="1" ht="33" x14ac:dyDescent="0.2">
      <c r="A149" s="140" t="s">
        <v>101</v>
      </c>
      <c r="B149" s="141">
        <v>8</v>
      </c>
      <c r="C149" s="142">
        <f>IFERROR(B149*100/B151,"")</f>
        <v>100</v>
      </c>
      <c r="D149" s="141">
        <v>13</v>
      </c>
      <c r="E149" s="142">
        <f>IFERROR(D149*100/D151,"")</f>
        <v>100</v>
      </c>
      <c r="F149" s="141">
        <v>22</v>
      </c>
      <c r="G149" s="142">
        <f>IFERROR(F149*100/F151,"")</f>
        <v>100</v>
      </c>
      <c r="H149" s="141">
        <v>22</v>
      </c>
      <c r="I149" s="142">
        <f>IFERROR(H149*100/H151,"")</f>
        <v>100</v>
      </c>
      <c r="J149" s="141">
        <v>22</v>
      </c>
      <c r="K149" s="142">
        <f>IFERROR(J149*100/J151,"")</f>
        <v>100</v>
      </c>
      <c r="L149" s="141">
        <v>28</v>
      </c>
      <c r="M149" s="143">
        <f>IFERROR(L149*100/L151,"")</f>
        <v>100</v>
      </c>
    </row>
    <row r="150" spans="1:31" s="62" customFormat="1" ht="33" x14ac:dyDescent="0.2">
      <c r="A150" s="140" t="s">
        <v>102</v>
      </c>
      <c r="B150" s="141"/>
      <c r="C150" s="142">
        <f>IFERROR(B150*100/B151,"")</f>
        <v>0</v>
      </c>
      <c r="D150" s="141"/>
      <c r="E150" s="142">
        <f>IFERROR(D150*100/D151,"")</f>
        <v>0</v>
      </c>
      <c r="F150" s="141"/>
      <c r="G150" s="142">
        <f>IFERROR(F150*100/F151,"")</f>
        <v>0</v>
      </c>
      <c r="H150" s="141"/>
      <c r="I150" s="142">
        <f>IFERROR(H150*100/H151,"")</f>
        <v>0</v>
      </c>
      <c r="J150" s="141"/>
      <c r="K150" s="142">
        <f>IFERROR(J150*100/J151,"")</f>
        <v>0</v>
      </c>
      <c r="L150" s="141"/>
      <c r="M150" s="143">
        <f>IFERROR(L150*100/L151,"")</f>
        <v>0</v>
      </c>
    </row>
    <row r="151" spans="1:31" s="62" customFormat="1" ht="33" x14ac:dyDescent="0.2">
      <c r="A151" s="131" t="s">
        <v>103</v>
      </c>
      <c r="B151" s="144">
        <f>SUM(B149:B150)</f>
        <v>8</v>
      </c>
      <c r="C151" s="145">
        <f>IFERROR(B151*100/($N$68+$B$74+$H$74),"")</f>
        <v>57.142857142857146</v>
      </c>
      <c r="D151" s="144">
        <f>SUM(D149:D150)</f>
        <v>13</v>
      </c>
      <c r="E151" s="145">
        <f>IFERROR(D151*100/($O$68+$C$74+$I$74),"")</f>
        <v>76.470588235294116</v>
      </c>
      <c r="F151" s="144">
        <f>SUM(F149:F150)</f>
        <v>22</v>
      </c>
      <c r="G151" s="145">
        <f>IFERROR(F151*100/($P$68+$D$74+$J$74),"")</f>
        <v>100</v>
      </c>
      <c r="H151" s="144">
        <f>SUM(H149:H150)</f>
        <v>22</v>
      </c>
      <c r="I151" s="145">
        <f>IFERROR(H151*100/($Q$68+$E$74+$K$74),"")</f>
        <v>81.481481481481481</v>
      </c>
      <c r="J151" s="144">
        <f>SUM(J149:J150)</f>
        <v>22</v>
      </c>
      <c r="K151" s="145">
        <f>IFERROR(J151*100/($R$68+$F$74+$L$74),"")</f>
        <v>75.862068965517238</v>
      </c>
      <c r="L151" s="144">
        <f>SUM(L149:L150)</f>
        <v>28</v>
      </c>
      <c r="M151" s="146">
        <f>IFERROR(L151*100/($S$68+$G$74+$M$74),"")</f>
        <v>90.322580645161295</v>
      </c>
    </row>
    <row r="152" spans="1:31" s="62" customFormat="1" x14ac:dyDescent="0.2">
      <c r="A152" s="630" t="s">
        <v>104</v>
      </c>
      <c r="B152" s="631"/>
      <c r="C152" s="631"/>
      <c r="D152" s="631"/>
      <c r="E152" s="631"/>
      <c r="F152" s="631"/>
      <c r="G152" s="631"/>
      <c r="H152" s="631"/>
      <c r="I152" s="631"/>
      <c r="J152" s="631"/>
      <c r="K152" s="631"/>
      <c r="L152" s="631"/>
      <c r="M152" s="631"/>
      <c r="N152" s="631"/>
      <c r="O152" s="631"/>
      <c r="P152" s="631"/>
      <c r="Q152" s="631"/>
      <c r="R152" s="631"/>
      <c r="S152" s="631"/>
      <c r="T152" s="631"/>
      <c r="U152" s="631"/>
      <c r="V152" s="631"/>
      <c r="W152" s="631"/>
      <c r="X152" s="631"/>
      <c r="Y152" s="631"/>
      <c r="Z152" s="631"/>
      <c r="AA152" s="631"/>
      <c r="AB152" s="631"/>
      <c r="AC152" s="631"/>
      <c r="AD152" s="631"/>
      <c r="AE152" s="631"/>
    </row>
    <row r="153" spans="1:31" s="62" customFormat="1" x14ac:dyDescent="0.2">
      <c r="A153" s="631" t="s">
        <v>105</v>
      </c>
      <c r="B153" s="631"/>
      <c r="C153" s="631"/>
      <c r="D153" s="631"/>
      <c r="E153" s="631"/>
      <c r="F153" s="631"/>
      <c r="G153" s="631"/>
      <c r="H153" s="631"/>
      <c r="I153" s="631"/>
      <c r="J153" s="631"/>
      <c r="K153" s="631"/>
      <c r="L153" s="631"/>
      <c r="M153" s="631"/>
      <c r="N153" s="631"/>
      <c r="O153" s="631"/>
      <c r="P153" s="631"/>
      <c r="Q153" s="631"/>
      <c r="R153" s="631"/>
      <c r="S153" s="631"/>
      <c r="T153" s="631"/>
      <c r="U153" s="631"/>
      <c r="V153" s="631"/>
      <c r="W153" s="631"/>
      <c r="X153" s="631"/>
      <c r="Y153" s="631"/>
      <c r="Z153" s="631"/>
      <c r="AA153" s="631"/>
      <c r="AB153" s="631"/>
      <c r="AC153" s="631"/>
      <c r="AD153" s="631"/>
      <c r="AE153" s="631"/>
    </row>
    <row r="154" spans="1:31" x14ac:dyDescent="0.3">
      <c r="A154" s="61" t="s">
        <v>50</v>
      </c>
    </row>
    <row r="155" spans="1:31" x14ac:dyDescent="0.3">
      <c r="A155" s="61"/>
    </row>
    <row r="156" spans="1:31" x14ac:dyDescent="0.3">
      <c r="A156" s="147" t="s">
        <v>106</v>
      </c>
      <c r="B156" s="148"/>
      <c r="C156" s="148"/>
      <c r="D156" s="148"/>
      <c r="E156" s="148"/>
      <c r="F156" s="148"/>
      <c r="G156" s="148"/>
      <c r="H156" s="148"/>
      <c r="I156" s="148"/>
      <c r="J156" s="148"/>
      <c r="K156" s="148"/>
      <c r="L156" s="148"/>
      <c r="M156" s="148"/>
    </row>
    <row r="157" spans="1:31" x14ac:dyDescent="0.3">
      <c r="A157" s="632" t="s">
        <v>83</v>
      </c>
      <c r="B157" s="633">
        <v>2013</v>
      </c>
      <c r="C157" s="634"/>
      <c r="D157" s="633">
        <v>2014</v>
      </c>
      <c r="E157" s="634"/>
      <c r="F157" s="635">
        <v>2015</v>
      </c>
      <c r="G157" s="636"/>
      <c r="H157" s="635">
        <v>2016</v>
      </c>
      <c r="I157" s="636"/>
      <c r="J157" s="633">
        <v>2017</v>
      </c>
      <c r="K157" s="634"/>
      <c r="L157" s="633">
        <v>2018</v>
      </c>
      <c r="M157" s="634"/>
    </row>
    <row r="158" spans="1:31" x14ac:dyDescent="0.3">
      <c r="A158" s="632"/>
      <c r="B158" s="149"/>
      <c r="C158" s="149"/>
      <c r="D158" s="379" t="s">
        <v>99</v>
      </c>
      <c r="E158" s="149" t="s">
        <v>85</v>
      </c>
      <c r="F158" s="379" t="s">
        <v>99</v>
      </c>
      <c r="G158" s="149" t="s">
        <v>85</v>
      </c>
      <c r="H158" s="379" t="s">
        <v>99</v>
      </c>
      <c r="I158" s="149" t="s">
        <v>85</v>
      </c>
      <c r="J158" s="379" t="s">
        <v>99</v>
      </c>
      <c r="K158" s="149" t="s">
        <v>85</v>
      </c>
      <c r="L158" s="379" t="s">
        <v>99</v>
      </c>
      <c r="M158" s="149" t="s">
        <v>85</v>
      </c>
    </row>
    <row r="159" spans="1:31" x14ac:dyDescent="0.3">
      <c r="A159" s="150" t="s">
        <v>107</v>
      </c>
      <c r="B159" s="151">
        <v>677</v>
      </c>
      <c r="C159" s="56">
        <f>IF(B159=0,"",B159*100/N74)</f>
        <v>47.408963585434172</v>
      </c>
      <c r="D159" s="151">
        <v>235</v>
      </c>
      <c r="E159" s="56">
        <f>IF(D159=0,"",D159*100/O74)</f>
        <v>15.997277059223961</v>
      </c>
      <c r="F159" s="151">
        <v>384</v>
      </c>
      <c r="G159" s="56">
        <f>IF(F159=0,"",F159*100/P74)</f>
        <v>24.257738471257106</v>
      </c>
      <c r="H159" s="151">
        <v>390</v>
      </c>
      <c r="I159" s="56">
        <f>IF(H159=0,"",H159*100/Q74)</f>
        <v>23.564954682779454</v>
      </c>
      <c r="J159" s="151">
        <v>400</v>
      </c>
      <c r="K159" s="56">
        <f>IF(J159=0,"",J159*100/R74)</f>
        <v>23.228803716608596</v>
      </c>
      <c r="L159" s="151">
        <v>400</v>
      </c>
      <c r="M159" s="57">
        <f>IF(L159=0,"",L159*100/S74)</f>
        <v>22.296544035674472</v>
      </c>
    </row>
    <row r="160" spans="1:31" x14ac:dyDescent="0.3">
      <c r="A160" s="129" t="s">
        <v>108</v>
      </c>
      <c r="B160" s="152">
        <v>473</v>
      </c>
      <c r="C160" s="153">
        <f>IF(B160=0,"",B160*100/(B68+H68))</f>
        <v>33.451202263083452</v>
      </c>
      <c r="D160" s="152">
        <v>496</v>
      </c>
      <c r="E160" s="153">
        <f>IF(D160=0,"",D160*100/(C68+I68))</f>
        <v>34.159779614325068</v>
      </c>
      <c r="F160" s="152">
        <v>459</v>
      </c>
      <c r="G160" s="153">
        <f>IF(F160=0,"",F160*100/(D68+J68))</f>
        <v>29.404228058936578</v>
      </c>
      <c r="H160" s="152">
        <v>460</v>
      </c>
      <c r="I160" s="153">
        <f>IF(H160=0,"",H160*100/(E68+K68))</f>
        <v>28.255528255528255</v>
      </c>
      <c r="J160" s="152">
        <v>500</v>
      </c>
      <c r="K160" s="153">
        <f>IF(J160=0,"",J160*100/(F68+L68))</f>
        <v>29.533372711163615</v>
      </c>
      <c r="L160" s="152">
        <v>550</v>
      </c>
      <c r="M160" s="154">
        <f>IF(L160=0,"",L160*100/(G68+M68))</f>
        <v>31.196823596142938</v>
      </c>
    </row>
    <row r="161" spans="1:19" x14ac:dyDescent="0.3">
      <c r="A161" s="129" t="s">
        <v>109</v>
      </c>
      <c r="B161" s="152">
        <v>7</v>
      </c>
      <c r="C161" s="153">
        <f>IF(B161=0,"",B161*100/(N68+B74+H74))</f>
        <v>50</v>
      </c>
      <c r="D161" s="152">
        <v>9</v>
      </c>
      <c r="E161" s="153">
        <f>IF(D161=0,"",D161*100/(O68+C74+I74))</f>
        <v>52.941176470588232</v>
      </c>
      <c r="F161" s="152">
        <v>2</v>
      </c>
      <c r="G161" s="153">
        <f>IF(F161=0,"",F161*100/(P68+D74+J74))</f>
        <v>9.0909090909090917</v>
      </c>
      <c r="H161" s="152"/>
      <c r="I161" s="153" t="str">
        <f>IF(H161=0,"",H161*100/(Q68+E74+K74))</f>
        <v/>
      </c>
      <c r="J161" s="152">
        <v>4</v>
      </c>
      <c r="K161" s="153">
        <f>IF(J161=0,"",J161*100/(R68+F74+L74))</f>
        <v>13.793103448275861</v>
      </c>
      <c r="L161" s="152">
        <v>6</v>
      </c>
      <c r="M161" s="154">
        <f>IF(L161=0,"",L161*100/(S68+G74+M74))</f>
        <v>19.35483870967742</v>
      </c>
    </row>
    <row r="162" spans="1:19" ht="33" x14ac:dyDescent="0.3">
      <c r="A162" s="155" t="s">
        <v>110</v>
      </c>
      <c r="B162" s="152">
        <v>54</v>
      </c>
      <c r="C162" s="153">
        <f>IF(B162=0,"",B162*100/N74)</f>
        <v>3.7815126050420167</v>
      </c>
      <c r="D162" s="152">
        <v>154</v>
      </c>
      <c r="E162" s="153">
        <f>IF(D162=0,"",D162*100/O74)</f>
        <v>10.483321987746766</v>
      </c>
      <c r="F162" s="152"/>
      <c r="G162" s="153" t="str">
        <f>IF(F162=0,"",F162*100/P74)</f>
        <v/>
      </c>
      <c r="H162" s="152">
        <v>50</v>
      </c>
      <c r="I162" s="153">
        <f>IF(H162=0,"",H162*100/Q74)</f>
        <v>3.0211480362537766</v>
      </c>
      <c r="J162" s="152">
        <v>50</v>
      </c>
      <c r="K162" s="153">
        <f>IF(J162=0,"",J162*100/R74)</f>
        <v>2.9036004645760745</v>
      </c>
      <c r="L162" s="152">
        <v>55</v>
      </c>
      <c r="M162" s="154">
        <f>IF(L162=0,"",L162*100/S74)</f>
        <v>3.0657748049052396</v>
      </c>
    </row>
    <row r="163" spans="1:19" x14ac:dyDescent="0.3">
      <c r="A163" s="129" t="s">
        <v>111</v>
      </c>
      <c r="B163" s="156">
        <f>SUM(B159:B162)</f>
        <v>1211</v>
      </c>
      <c r="C163" s="153">
        <f>IF(B163=0,"",B163*100/N74)</f>
        <v>84.803921568627445</v>
      </c>
      <c r="D163" s="156">
        <f>SUM(D159:D162)</f>
        <v>894</v>
      </c>
      <c r="E163" s="153">
        <f>IF(D163=0,"",D163*100/O74)</f>
        <v>60.857726344452011</v>
      </c>
      <c r="F163" s="156">
        <f>SUM(F159:F162)</f>
        <v>845</v>
      </c>
      <c r="G163" s="153">
        <f>IF(F163=0,"",F163*100/P74)</f>
        <v>53.379658875552749</v>
      </c>
      <c r="H163" s="156">
        <f>SUM(H159:H162)</f>
        <v>900</v>
      </c>
      <c r="I163" s="153">
        <f>IF(H163=0,"",H163*100/Q74)</f>
        <v>54.380664652567972</v>
      </c>
      <c r="J163" s="156">
        <f>SUM(J159:J162)</f>
        <v>954</v>
      </c>
      <c r="K163" s="153">
        <f>IF(J163=0,"",J163*100/R74)</f>
        <v>55.400696864111495</v>
      </c>
      <c r="L163" s="156">
        <f>SUM(L159:L162)</f>
        <v>1011</v>
      </c>
      <c r="M163" s="154">
        <f>IF(L163=0,"",L163*100/S74)</f>
        <v>56.354515050167223</v>
      </c>
    </row>
    <row r="164" spans="1:19" x14ac:dyDescent="0.3">
      <c r="A164" s="129" t="s">
        <v>112</v>
      </c>
      <c r="B164" s="152">
        <v>1352</v>
      </c>
      <c r="C164" s="153">
        <f>IF(B164=0,"",B164*100/(B68+H68))</f>
        <v>95.615275813295611</v>
      </c>
      <c r="D164" s="152">
        <v>1435</v>
      </c>
      <c r="E164" s="153">
        <f>IF(D164=0,"",D164*100/(C68+I68))</f>
        <v>98.829201101928376</v>
      </c>
      <c r="F164" s="152">
        <v>1560</v>
      </c>
      <c r="G164" s="153">
        <f>IF(F164=0,"",F164*100/(D68+J68))</f>
        <v>99.935938500960916</v>
      </c>
      <c r="H164" s="152">
        <v>1628</v>
      </c>
      <c r="I164" s="153">
        <f>IF(H164=0,"",H164*100/(E68+K68))</f>
        <v>100</v>
      </c>
      <c r="J164" s="152">
        <v>1693</v>
      </c>
      <c r="K164" s="153">
        <f>IF(J164=0,"",J164*100/(F68+L68))</f>
        <v>100</v>
      </c>
      <c r="L164" s="152">
        <v>1753</v>
      </c>
      <c r="M164" s="154">
        <f>IF(L164=0,"",L164*100/(G68+M68))</f>
        <v>99.43278502552468</v>
      </c>
    </row>
    <row r="165" spans="1:19" x14ac:dyDescent="0.3">
      <c r="A165" s="140" t="s">
        <v>113</v>
      </c>
      <c r="B165" s="152">
        <v>6</v>
      </c>
      <c r="C165" s="153">
        <f>IFERROR(B165*100/N74,"")</f>
        <v>0.42016806722689076</v>
      </c>
      <c r="D165" s="152">
        <v>5</v>
      </c>
      <c r="E165" s="153">
        <f>IFERROR(D165*100/O74,"")</f>
        <v>0.34036759700476515</v>
      </c>
      <c r="F165" s="152">
        <v>8</v>
      </c>
      <c r="G165" s="153">
        <f>IFERROR(F165*100/P74,"")</f>
        <v>0.50536955148452301</v>
      </c>
      <c r="H165" s="152">
        <v>8</v>
      </c>
      <c r="I165" s="153">
        <f>IFERROR(H165*100/Q74,"")</f>
        <v>0.48338368580060426</v>
      </c>
      <c r="J165" s="152">
        <v>9</v>
      </c>
      <c r="K165" s="153">
        <f>IFERROR(J165*100/R74,"")</f>
        <v>0.52264808362369342</v>
      </c>
      <c r="L165" s="152">
        <v>9</v>
      </c>
      <c r="M165" s="154">
        <f>IFERROR(L165*100/S74,"")</f>
        <v>0.50167224080267558</v>
      </c>
    </row>
    <row r="166" spans="1:19" ht="33" x14ac:dyDescent="0.3">
      <c r="A166" s="140" t="s">
        <v>114</v>
      </c>
      <c r="B166" s="152">
        <v>6</v>
      </c>
      <c r="C166" s="153">
        <f>IFERROR(B166*100/B165,"")</f>
        <v>100</v>
      </c>
      <c r="D166" s="152">
        <v>5</v>
      </c>
      <c r="E166" s="153">
        <f>IFERROR(D166*100/D165,"")</f>
        <v>100</v>
      </c>
      <c r="F166" s="152">
        <v>8</v>
      </c>
      <c r="G166" s="153">
        <f>IFERROR(F166*100/F165,"")</f>
        <v>100</v>
      </c>
      <c r="H166" s="152">
        <v>8</v>
      </c>
      <c r="I166" s="153">
        <f>IFERROR(H166*100/H165,"")</f>
        <v>100</v>
      </c>
      <c r="J166" s="152">
        <v>9</v>
      </c>
      <c r="K166" s="153">
        <f>IFERROR(J166*100/J165,"")</f>
        <v>100</v>
      </c>
      <c r="L166" s="152">
        <v>9</v>
      </c>
      <c r="M166" s="154">
        <f>IFERROR(L166*100/L165,"")</f>
        <v>100</v>
      </c>
    </row>
    <row r="167" spans="1:19" x14ac:dyDescent="0.3">
      <c r="A167" s="140" t="s">
        <v>115</v>
      </c>
      <c r="B167" s="152">
        <v>2</v>
      </c>
      <c r="C167" s="153">
        <f>IFERROR(B167*100/N74,"")</f>
        <v>0.14005602240896359</v>
      </c>
      <c r="D167" s="152">
        <v>8</v>
      </c>
      <c r="E167" s="153">
        <f>IFERROR(D167*100/O74,"")</f>
        <v>0.54458815520762427</v>
      </c>
      <c r="F167" s="152">
        <v>1</v>
      </c>
      <c r="G167" s="153">
        <f>IFERROR(F167*100/P74,"")</f>
        <v>6.3171193935565376E-2</v>
      </c>
      <c r="H167" s="152">
        <v>1</v>
      </c>
      <c r="I167" s="153">
        <f>IFERROR(H167*100/Q74,"")</f>
        <v>6.0422960725075532E-2</v>
      </c>
      <c r="J167" s="152">
        <v>1</v>
      </c>
      <c r="K167" s="153">
        <f>IFERROR(J167*100/R74,"")</f>
        <v>5.8072009291521488E-2</v>
      </c>
      <c r="L167" s="152">
        <v>1</v>
      </c>
      <c r="M167" s="154">
        <f>IFERROR(L167*100/S74,"")</f>
        <v>5.5741360089186176E-2</v>
      </c>
    </row>
    <row r="168" spans="1:19" ht="33" x14ac:dyDescent="0.3">
      <c r="A168" s="140" t="s">
        <v>116</v>
      </c>
      <c r="B168" s="152">
        <v>2</v>
      </c>
      <c r="C168" s="153">
        <f>IFERROR(B168*100/B167,"")</f>
        <v>100</v>
      </c>
      <c r="D168" s="152">
        <v>5</v>
      </c>
      <c r="E168" s="153">
        <f>IFERROR(D168*100/D167,"")</f>
        <v>62.5</v>
      </c>
      <c r="F168" s="152">
        <v>1</v>
      </c>
      <c r="G168" s="153">
        <f>IFERROR(F168*100/F167,"")</f>
        <v>100</v>
      </c>
      <c r="H168" s="152">
        <v>1</v>
      </c>
      <c r="I168" s="153">
        <f>IFERROR(H168*100/H167,"")</f>
        <v>100</v>
      </c>
      <c r="J168" s="152">
        <v>1</v>
      </c>
      <c r="K168" s="153">
        <f>IFERROR(J168*100/J167,"")</f>
        <v>100</v>
      </c>
      <c r="L168" s="152">
        <v>1</v>
      </c>
      <c r="M168" s="154">
        <f>IFERROR(L168*100/L167,"")</f>
        <v>100</v>
      </c>
    </row>
    <row r="169" spans="1:19" x14ac:dyDescent="0.3">
      <c r="A169" s="94" t="s">
        <v>117</v>
      </c>
      <c r="B169" s="152">
        <v>387</v>
      </c>
      <c r="C169" s="153">
        <f>IFERROR(B169*100/(N74),"")</f>
        <v>27.100840336134453</v>
      </c>
      <c r="D169" s="152">
        <v>365</v>
      </c>
      <c r="E169" s="153">
        <f>IFERROR(D169*100/(O74),"")</f>
        <v>24.846834581347856</v>
      </c>
      <c r="F169" s="152">
        <v>437</v>
      </c>
      <c r="G169" s="153">
        <f>IFERROR(F169*100/(P74),"")</f>
        <v>27.605811749842072</v>
      </c>
      <c r="H169" s="152">
        <v>423</v>
      </c>
      <c r="I169" s="153">
        <f>IFERROR(H169*100/(Q74),"")</f>
        <v>25.55891238670695</v>
      </c>
      <c r="J169" s="152">
        <v>473</v>
      </c>
      <c r="K169" s="153">
        <f>IFERROR(J169*100/(R74),"")</f>
        <v>27.468060394889662</v>
      </c>
      <c r="L169" s="152">
        <v>523</v>
      </c>
      <c r="M169" s="154">
        <f>IFERROR(L169*100/(S74),"")</f>
        <v>29.152731326644371</v>
      </c>
    </row>
    <row r="170" spans="1:19" ht="33" x14ac:dyDescent="0.3">
      <c r="A170" s="140" t="s">
        <v>118</v>
      </c>
      <c r="B170" s="152">
        <v>0</v>
      </c>
      <c r="C170" s="153">
        <f>IFERROR(B170*100/B169,"")</f>
        <v>0</v>
      </c>
      <c r="D170" s="152">
        <v>0</v>
      </c>
      <c r="E170" s="153">
        <f>IFERROR(D170*100/D169,"")</f>
        <v>0</v>
      </c>
      <c r="F170" s="152">
        <v>0</v>
      </c>
      <c r="G170" s="153">
        <f>IFERROR(F170*100/F169,"")</f>
        <v>0</v>
      </c>
      <c r="H170" s="152">
        <v>0</v>
      </c>
      <c r="I170" s="153">
        <f>IFERROR(H170*100/H169,"")</f>
        <v>0</v>
      </c>
      <c r="J170" s="152">
        <v>0</v>
      </c>
      <c r="K170" s="153">
        <f>IFERROR(J170*100/J169,"")</f>
        <v>0</v>
      </c>
      <c r="L170" s="152">
        <v>0</v>
      </c>
      <c r="M170" s="154">
        <f>IFERROR(L170*100/L169,"")</f>
        <v>0</v>
      </c>
    </row>
    <row r="171" spans="1:19" ht="33" x14ac:dyDescent="0.3">
      <c r="A171" s="140" t="s">
        <v>119</v>
      </c>
      <c r="B171" s="152">
        <v>7</v>
      </c>
      <c r="C171" s="153">
        <f>IFERROR(B171*100/(B67+H67),"")</f>
        <v>100</v>
      </c>
      <c r="D171" s="152">
        <v>7</v>
      </c>
      <c r="E171" s="153">
        <f>IFERROR(D171*100/(B67+I67),"")</f>
        <v>100</v>
      </c>
      <c r="F171" s="152">
        <v>7</v>
      </c>
      <c r="G171" s="153">
        <f>IFERROR(F171*100/(D67+J67),"")</f>
        <v>87.5</v>
      </c>
      <c r="H171" s="152">
        <v>7</v>
      </c>
      <c r="I171" s="153">
        <f>IFERROR(H171*100/(E67+K67),"")</f>
        <v>87.5</v>
      </c>
      <c r="J171" s="152">
        <v>7</v>
      </c>
      <c r="K171" s="153">
        <f>IFERROR(J171*100/(F67+L67),"")</f>
        <v>87.5</v>
      </c>
      <c r="L171" s="152">
        <v>7</v>
      </c>
      <c r="M171" s="154">
        <f>IFERROR(L171*100/(G67+M67),"")</f>
        <v>87.5</v>
      </c>
    </row>
    <row r="172" spans="1:19" ht="33" x14ac:dyDescent="0.3">
      <c r="A172" s="140" t="s">
        <v>120</v>
      </c>
      <c r="B172" s="152">
        <v>7</v>
      </c>
      <c r="C172" s="153">
        <f>IFERROR(B172*100/(B67+H67),"")</f>
        <v>100</v>
      </c>
      <c r="D172" s="152">
        <v>7</v>
      </c>
      <c r="E172" s="153">
        <f>IFERROR(D172*100/(C67+I67),"")</f>
        <v>100</v>
      </c>
      <c r="F172" s="152">
        <v>7</v>
      </c>
      <c r="G172" s="153">
        <f>IFERROR(F172*100/(D67+J67),"")</f>
        <v>87.5</v>
      </c>
      <c r="H172" s="152">
        <v>7</v>
      </c>
      <c r="I172" s="153">
        <f>IFERROR(H172*100/(E67+K67),"")</f>
        <v>87.5</v>
      </c>
      <c r="J172" s="152">
        <v>7</v>
      </c>
      <c r="K172" s="153">
        <f>IFERROR(J172*100/(F67+L67),"")</f>
        <v>87.5</v>
      </c>
      <c r="L172" s="152">
        <v>7</v>
      </c>
      <c r="M172" s="154">
        <f>IFERROR(L172*100/(G67+M67),"")</f>
        <v>87.5</v>
      </c>
    </row>
    <row r="173" spans="1:19" x14ac:dyDescent="0.3">
      <c r="A173" s="140" t="s">
        <v>121</v>
      </c>
      <c r="B173" s="152">
        <v>7</v>
      </c>
      <c r="C173" s="153">
        <f>IFERROR(B173*100/N73,"")</f>
        <v>58.333333333333336</v>
      </c>
      <c r="D173" s="152">
        <v>7</v>
      </c>
      <c r="E173" s="153">
        <f>IFERROR(D173*100/O73,"")</f>
        <v>58.333333333333336</v>
      </c>
      <c r="F173" s="152">
        <v>7</v>
      </c>
      <c r="G173" s="153">
        <f>IFERROR(F173*100/P73,"")</f>
        <v>63.636363636363633</v>
      </c>
      <c r="H173" s="152">
        <v>7</v>
      </c>
      <c r="I173" s="153">
        <f>IFERROR(H173*100/Q73,"")</f>
        <v>77.777777777777771</v>
      </c>
      <c r="J173" s="152">
        <v>7</v>
      </c>
      <c r="K173" s="153">
        <f>IFERROR(J173*100/R73,"")</f>
        <v>77.777777777777771</v>
      </c>
      <c r="L173" s="152">
        <v>7</v>
      </c>
      <c r="M173" s="154">
        <f>IFERROR(L173*100/S73,"")</f>
        <v>77.777777777777771</v>
      </c>
    </row>
    <row r="174" spans="1:19" x14ac:dyDescent="0.3">
      <c r="A174" s="129" t="s">
        <v>122</v>
      </c>
      <c r="B174" s="152">
        <v>0</v>
      </c>
      <c r="C174" s="157">
        <f>IFERROR(B174*100/(B43+H43),"")</f>
        <v>0</v>
      </c>
      <c r="D174" s="152">
        <v>0</v>
      </c>
      <c r="E174" s="157">
        <f>IFERROR(D174*100/(C43+I43),"")</f>
        <v>0</v>
      </c>
      <c r="F174" s="152">
        <v>0</v>
      </c>
      <c r="G174" s="157">
        <f>IFERROR(F174*100/(D43+J43),"")</f>
        <v>0</v>
      </c>
      <c r="H174" s="152">
        <v>0</v>
      </c>
      <c r="I174" s="157">
        <f>IFERROR(H174*100/(E43+K43),"")</f>
        <v>0</v>
      </c>
      <c r="J174" s="152">
        <v>0</v>
      </c>
      <c r="K174" s="157">
        <f>IFERROR(J174*100/(F43+L43),"")</f>
        <v>0</v>
      </c>
      <c r="L174" s="152">
        <v>0</v>
      </c>
      <c r="M174" s="158">
        <f>IFERROR(L174*100/(G43+M43),"")</f>
        <v>0</v>
      </c>
      <c r="N174" s="159"/>
      <c r="O174" s="159"/>
      <c r="P174" s="159"/>
      <c r="Q174" s="159"/>
      <c r="R174" s="159"/>
      <c r="S174" s="159"/>
    </row>
    <row r="175" spans="1:19" ht="33" x14ac:dyDescent="0.3">
      <c r="A175" s="93" t="s">
        <v>123</v>
      </c>
      <c r="B175" s="152">
        <v>4</v>
      </c>
      <c r="C175" s="157">
        <f>IFERROR(B175*100/(B67+H67),"")</f>
        <v>57.142857142857146</v>
      </c>
      <c r="D175" s="152">
        <v>2</v>
      </c>
      <c r="E175" s="157">
        <f>IFERROR(D175*100/(C67+I67),"")</f>
        <v>28.571428571428573</v>
      </c>
      <c r="F175" s="152">
        <v>1</v>
      </c>
      <c r="G175" s="157">
        <f>IFERROR(F175*100/(D67+J67),"")</f>
        <v>12.5</v>
      </c>
      <c r="H175" s="152">
        <v>1</v>
      </c>
      <c r="I175" s="157">
        <f>IFERROR(H175*100/(E67+K67),"")</f>
        <v>12.5</v>
      </c>
      <c r="J175" s="152">
        <v>1</v>
      </c>
      <c r="K175" s="157">
        <f>IFERROR(J175*100/(F67+L67),"")</f>
        <v>12.5</v>
      </c>
      <c r="L175" s="152">
        <v>1</v>
      </c>
      <c r="M175" s="158">
        <f>IFERROR(L175*100/(G67+M67),"")</f>
        <v>12.5</v>
      </c>
      <c r="N175" s="159"/>
      <c r="O175" s="159"/>
      <c r="P175" s="159"/>
      <c r="Q175" s="159"/>
      <c r="R175" s="159"/>
      <c r="S175" s="159"/>
    </row>
    <row r="176" spans="1:19" x14ac:dyDescent="0.3">
      <c r="A176" s="160" t="s">
        <v>124</v>
      </c>
      <c r="B176" s="161"/>
      <c r="C176" s="34"/>
      <c r="D176" s="161"/>
      <c r="E176" s="34"/>
      <c r="F176" s="161"/>
      <c r="G176" s="34"/>
      <c r="H176" s="161"/>
      <c r="I176" s="34"/>
      <c r="J176" s="161"/>
      <c r="K176" s="34"/>
      <c r="L176" s="161"/>
      <c r="M176" s="35"/>
    </row>
    <row r="177" spans="1:28" s="165" customFormat="1" x14ac:dyDescent="0.3">
      <c r="A177" s="162" t="s">
        <v>125</v>
      </c>
      <c r="B177" s="162"/>
      <c r="C177" s="162"/>
      <c r="D177" s="162"/>
      <c r="E177" s="162"/>
      <c r="F177" s="162"/>
      <c r="G177" s="162"/>
      <c r="H177" s="162"/>
      <c r="I177" s="162"/>
      <c r="J177" s="162"/>
      <c r="K177" s="162"/>
      <c r="L177" s="162"/>
      <c r="M177" s="162"/>
      <c r="N177" s="371"/>
      <c r="O177" s="371"/>
      <c r="P177" s="371"/>
      <c r="Q177" s="371"/>
      <c r="R177" s="371"/>
      <c r="S177" s="371"/>
      <c r="T177" s="371"/>
      <c r="U177" s="371"/>
      <c r="V177" s="163"/>
      <c r="W177" s="163"/>
      <c r="X177" s="163"/>
      <c r="Y177" s="163"/>
      <c r="Z177" s="163"/>
      <c r="AA177" s="164"/>
    </row>
    <row r="178" spans="1:28" s="166" customFormat="1" ht="66" x14ac:dyDescent="0.3">
      <c r="A178" s="159" t="s">
        <v>126</v>
      </c>
      <c r="B178" s="159"/>
      <c r="C178" s="159"/>
      <c r="D178" s="159"/>
      <c r="E178" s="159"/>
      <c r="F178" s="159"/>
      <c r="G178" s="159"/>
      <c r="H178" s="159"/>
      <c r="I178" s="159"/>
      <c r="J178" s="159"/>
      <c r="K178" s="159"/>
      <c r="L178" s="159"/>
      <c r="M178" s="159"/>
      <c r="N178" s="159"/>
      <c r="O178" s="159"/>
      <c r="P178" s="371"/>
      <c r="Q178" s="371"/>
      <c r="R178" s="371"/>
      <c r="S178" s="371"/>
      <c r="T178" s="371"/>
      <c r="U178" s="371"/>
      <c r="V178" s="371"/>
      <c r="W178" s="371"/>
      <c r="X178" s="163"/>
      <c r="Y178" s="163"/>
      <c r="Z178" s="163"/>
      <c r="AA178" s="163"/>
      <c r="AB178" s="163"/>
    </row>
    <row r="179" spans="1:28" s="166" customFormat="1" x14ac:dyDescent="0.2">
      <c r="A179" s="167" t="s">
        <v>50</v>
      </c>
      <c r="B179" s="168"/>
      <c r="C179" s="169"/>
      <c r="D179" s="169"/>
      <c r="E179" s="169"/>
      <c r="F179" s="169"/>
      <c r="G179" s="169"/>
      <c r="H179" s="169"/>
      <c r="I179" s="169"/>
      <c r="J179" s="169"/>
      <c r="K179" s="169"/>
      <c r="L179" s="169"/>
      <c r="M179" s="169"/>
      <c r="N179" s="169"/>
      <c r="O179" s="169"/>
      <c r="P179" s="169"/>
      <c r="Q179" s="169"/>
      <c r="R179" s="169"/>
    </row>
    <row r="180" spans="1:28" x14ac:dyDescent="0.3">
      <c r="A180" s="112"/>
      <c r="B180" s="170"/>
      <c r="C180" s="37"/>
      <c r="D180" s="37"/>
      <c r="E180" s="37"/>
      <c r="F180" s="37"/>
      <c r="G180" s="37"/>
      <c r="H180" s="37"/>
      <c r="I180" s="37"/>
      <c r="J180" s="37"/>
      <c r="K180" s="37"/>
      <c r="L180" s="37"/>
      <c r="M180" s="37"/>
      <c r="N180" s="37"/>
      <c r="O180" s="37"/>
      <c r="P180" s="37"/>
      <c r="Q180" s="37"/>
      <c r="R180" s="37"/>
    </row>
    <row r="181" spans="1:28" s="62" customFormat="1" x14ac:dyDescent="0.3">
      <c r="A181" s="171" t="s">
        <v>127</v>
      </c>
      <c r="B181" s="171"/>
      <c r="C181" s="171"/>
      <c r="D181" s="171"/>
      <c r="E181" s="171"/>
      <c r="F181" s="171"/>
      <c r="G181" s="171"/>
      <c r="H181" s="171"/>
      <c r="I181" s="171"/>
      <c r="J181" s="171"/>
      <c r="K181" s="171"/>
      <c r="L181" s="171"/>
      <c r="M181" s="171"/>
      <c r="U181" s="371"/>
    </row>
    <row r="182" spans="1:28" s="62" customFormat="1" x14ac:dyDescent="0.3">
      <c r="A182" s="629" t="s">
        <v>98</v>
      </c>
      <c r="B182" s="621">
        <v>2013</v>
      </c>
      <c r="C182" s="623"/>
      <c r="D182" s="621">
        <v>2014</v>
      </c>
      <c r="E182" s="623"/>
      <c r="F182" s="629">
        <v>2015</v>
      </c>
      <c r="G182" s="629"/>
      <c r="H182" s="621">
        <v>2016</v>
      </c>
      <c r="I182" s="623"/>
      <c r="J182" s="621">
        <v>2017</v>
      </c>
      <c r="K182" s="623"/>
      <c r="L182" s="621">
        <v>2018</v>
      </c>
      <c r="M182" s="623"/>
      <c r="U182" s="371"/>
    </row>
    <row r="183" spans="1:28" s="62" customFormat="1" x14ac:dyDescent="0.3">
      <c r="A183" s="626"/>
      <c r="B183" s="378" t="s">
        <v>128</v>
      </c>
      <c r="C183" s="378" t="s">
        <v>85</v>
      </c>
      <c r="D183" s="378" t="s">
        <v>128</v>
      </c>
      <c r="E183" s="378" t="s">
        <v>85</v>
      </c>
      <c r="F183" s="378" t="s">
        <v>128</v>
      </c>
      <c r="G183" s="378" t="s">
        <v>85</v>
      </c>
      <c r="H183" s="378" t="s">
        <v>128</v>
      </c>
      <c r="I183" s="378" t="s">
        <v>85</v>
      </c>
      <c r="J183" s="378" t="s">
        <v>128</v>
      </c>
      <c r="K183" s="378" t="s">
        <v>85</v>
      </c>
      <c r="L183" s="378" t="s">
        <v>128</v>
      </c>
      <c r="M183" s="378" t="s">
        <v>85</v>
      </c>
      <c r="U183" s="371"/>
    </row>
    <row r="184" spans="1:28" s="62" customFormat="1" x14ac:dyDescent="0.3">
      <c r="A184" s="172" t="s">
        <v>129</v>
      </c>
      <c r="B184" s="173">
        <v>5</v>
      </c>
      <c r="C184" s="174">
        <f>IF(B184=0,"",B184*100/H43)</f>
        <v>71.428571428571431</v>
      </c>
      <c r="D184" s="173">
        <v>6</v>
      </c>
      <c r="E184" s="174">
        <f>IF(D184=0,"",D184*100/I43)</f>
        <v>85.714285714285708</v>
      </c>
      <c r="F184" s="175">
        <v>6</v>
      </c>
      <c r="G184" s="174">
        <f>IF(F184=0,"",F184*100/J43)</f>
        <v>85.714285714285708</v>
      </c>
      <c r="H184" s="173">
        <v>6</v>
      </c>
      <c r="I184" s="174">
        <f>IF(H184=0,"",H184*100/K43)</f>
        <v>85.714285714285708</v>
      </c>
      <c r="J184" s="173">
        <v>6</v>
      </c>
      <c r="K184" s="174">
        <f>IF(J184=0,"",J184*100/L43)</f>
        <v>85.714285714285708</v>
      </c>
      <c r="L184" s="173">
        <v>6</v>
      </c>
      <c r="M184" s="176">
        <f>IF(L184=0,"",L184*100/M43)</f>
        <v>85.714285714285708</v>
      </c>
      <c r="N184" s="177"/>
      <c r="O184" s="177"/>
      <c r="P184" s="177"/>
      <c r="Q184" s="177"/>
      <c r="R184" s="177"/>
      <c r="S184" s="177"/>
      <c r="U184" s="371"/>
    </row>
    <row r="185" spans="1:28" s="62" customFormat="1" x14ac:dyDescent="0.3">
      <c r="A185" s="93" t="s">
        <v>130</v>
      </c>
      <c r="B185" s="124">
        <v>85</v>
      </c>
      <c r="C185" s="124"/>
      <c r="D185" s="124">
        <v>109</v>
      </c>
      <c r="E185" s="124"/>
      <c r="F185" s="124">
        <v>54</v>
      </c>
      <c r="G185" s="124"/>
      <c r="H185" s="124">
        <v>85</v>
      </c>
      <c r="I185" s="124"/>
      <c r="J185" s="124">
        <v>85</v>
      </c>
      <c r="K185" s="124"/>
      <c r="L185" s="124">
        <v>90</v>
      </c>
      <c r="M185" s="178"/>
      <c r="N185" s="177"/>
      <c r="O185" s="177"/>
      <c r="P185" s="177"/>
      <c r="Q185" s="177"/>
      <c r="R185" s="177"/>
      <c r="S185" s="177"/>
      <c r="U185" s="371"/>
    </row>
    <row r="186" spans="1:28" s="62" customFormat="1" x14ac:dyDescent="0.3">
      <c r="A186" s="93" t="s">
        <v>131</v>
      </c>
      <c r="B186" s="179">
        <v>29</v>
      </c>
      <c r="C186" s="125">
        <f>IF(B186=0,"",B186*100/B185)</f>
        <v>34.117647058823529</v>
      </c>
      <c r="D186" s="179">
        <v>42</v>
      </c>
      <c r="E186" s="125">
        <f>IF(D186=0,"",D186*100/D185)</f>
        <v>38.532110091743121</v>
      </c>
      <c r="F186" s="180">
        <v>21</v>
      </c>
      <c r="G186" s="125">
        <f>IF(F186=0,"",F186*100/F185)</f>
        <v>38.888888888888886</v>
      </c>
      <c r="H186" s="179">
        <v>50</v>
      </c>
      <c r="I186" s="125">
        <f>IF(H186=0,"",H186*100/H185)</f>
        <v>58.823529411764703</v>
      </c>
      <c r="J186" s="179">
        <v>60</v>
      </c>
      <c r="K186" s="125">
        <f>IF(J186=0,"",J186*100/J185)</f>
        <v>70.588235294117652</v>
      </c>
      <c r="L186" s="179">
        <v>70</v>
      </c>
      <c r="M186" s="127">
        <f>IF(L186=0,"",L186*100/L185)</f>
        <v>77.777777777777771</v>
      </c>
      <c r="N186" s="177"/>
      <c r="O186" s="177"/>
      <c r="P186" s="177"/>
      <c r="Q186" s="177"/>
      <c r="R186" s="177"/>
      <c r="S186" s="177"/>
      <c r="U186" s="371"/>
    </row>
    <row r="187" spans="1:28" s="62" customFormat="1" ht="33" x14ac:dyDescent="0.3">
      <c r="A187" s="131" t="s">
        <v>132</v>
      </c>
      <c r="B187" s="179">
        <v>29</v>
      </c>
      <c r="C187" s="125">
        <f>+IFERROR(B187*100/B186,"")</f>
        <v>100</v>
      </c>
      <c r="D187" s="179">
        <v>41</v>
      </c>
      <c r="E187" s="125">
        <f>+IFERROR(D187*100/D186,"")</f>
        <v>97.61904761904762</v>
      </c>
      <c r="F187" s="180">
        <v>20</v>
      </c>
      <c r="G187" s="125">
        <f>+IFERROR(F187*100/F186,"")</f>
        <v>95.238095238095241</v>
      </c>
      <c r="H187" s="179">
        <v>45</v>
      </c>
      <c r="I187" s="125">
        <f>+IFERROR(H187*100/H186,"")</f>
        <v>90</v>
      </c>
      <c r="J187" s="179">
        <v>50</v>
      </c>
      <c r="K187" s="125">
        <f>+IFERROR(J187*100/J186,"")</f>
        <v>83.333333333333329</v>
      </c>
      <c r="L187" s="179">
        <v>55</v>
      </c>
      <c r="M187" s="127">
        <f>+IFERROR(L187*100/L186,"")</f>
        <v>78.571428571428569</v>
      </c>
      <c r="N187" s="177"/>
      <c r="O187" s="177"/>
      <c r="P187" s="177"/>
      <c r="Q187" s="177"/>
      <c r="R187" s="177"/>
      <c r="S187" s="177"/>
      <c r="U187" s="371"/>
    </row>
    <row r="188" spans="1:28" s="62" customFormat="1" ht="33" x14ac:dyDescent="0.3">
      <c r="A188" s="131" t="s">
        <v>133</v>
      </c>
      <c r="B188" s="179">
        <v>0</v>
      </c>
      <c r="C188" s="125">
        <f>+IFERROR(B188*100/B186,"")</f>
        <v>0</v>
      </c>
      <c r="D188" s="179">
        <v>1</v>
      </c>
      <c r="E188" s="125">
        <f>+IFERROR(D188*100/D186,"")</f>
        <v>2.3809523809523809</v>
      </c>
      <c r="F188" s="180">
        <v>1</v>
      </c>
      <c r="G188" s="125">
        <f>+IFERROR(F188*100/F186,"")</f>
        <v>4.7619047619047619</v>
      </c>
      <c r="H188" s="179">
        <v>1</v>
      </c>
      <c r="I188" s="125">
        <f>+IFERROR(H188*100/H186,"")</f>
        <v>2</v>
      </c>
      <c r="J188" s="179">
        <f t="shared" ref="J188" si="27">+IFERROR(I188*100/I186,"")</f>
        <v>3.4000000000000004</v>
      </c>
      <c r="K188" s="125">
        <f>+IFERROR(J188*100/J186,"")</f>
        <v>5.6666666666666679</v>
      </c>
      <c r="L188" s="179">
        <f t="shared" ref="L188" si="28">+IFERROR(K188*100/K186,"")</f>
        <v>8.0277777777777786</v>
      </c>
      <c r="M188" s="127">
        <f>+IFERROR(L188*100/L186,"")</f>
        <v>11.468253968253968</v>
      </c>
      <c r="N188" s="177"/>
      <c r="O188" s="177"/>
      <c r="P188" s="177"/>
      <c r="Q188" s="177"/>
      <c r="R188" s="177"/>
      <c r="S188" s="177"/>
      <c r="U188" s="371"/>
    </row>
    <row r="189" spans="1:28" s="62" customFormat="1" x14ac:dyDescent="0.3">
      <c r="A189" s="93" t="s">
        <v>134</v>
      </c>
      <c r="B189" s="179"/>
      <c r="C189" s="125" t="str">
        <f>IF(B189=0,"",B189*100/B43)</f>
        <v/>
      </c>
      <c r="D189" s="179"/>
      <c r="E189" s="125" t="str">
        <f>IF(D189=0,"",D189*100/C43)</f>
        <v/>
      </c>
      <c r="F189" s="180"/>
      <c r="G189" s="125" t="str">
        <f>IF(F189=0,"",F189*100/D43)</f>
        <v/>
      </c>
      <c r="H189" s="179"/>
      <c r="I189" s="125" t="str">
        <f>IF(H189=0,"",H189*100/E43)</f>
        <v/>
      </c>
      <c r="J189" s="179"/>
      <c r="K189" s="125" t="str">
        <f>IF(J189=0,"",J189*100/F43)</f>
        <v/>
      </c>
      <c r="L189" s="179"/>
      <c r="M189" s="127" t="str">
        <f>IF(L189=0,"",L189*100/G43)</f>
        <v/>
      </c>
      <c r="N189" s="177"/>
      <c r="O189" s="177"/>
      <c r="P189" s="177"/>
      <c r="Q189" s="177"/>
      <c r="R189" s="177"/>
      <c r="S189" s="177"/>
      <c r="U189" s="371"/>
    </row>
    <row r="190" spans="1:28" s="62" customFormat="1" x14ac:dyDescent="0.3">
      <c r="A190" s="93" t="s">
        <v>135</v>
      </c>
      <c r="B190" s="124"/>
      <c r="C190" s="124"/>
      <c r="D190" s="124"/>
      <c r="E190" s="124"/>
      <c r="F190" s="124"/>
      <c r="G190" s="124"/>
      <c r="H190" s="124"/>
      <c r="I190" s="124"/>
      <c r="J190" s="124"/>
      <c r="K190" s="14"/>
      <c r="L190" s="124"/>
      <c r="M190" s="178"/>
      <c r="N190" s="177"/>
      <c r="O190" s="177"/>
      <c r="P190" s="177"/>
      <c r="Q190" s="177"/>
      <c r="R190" s="177"/>
      <c r="S190" s="177"/>
      <c r="U190" s="371"/>
    </row>
    <row r="191" spans="1:28" s="62" customFormat="1" x14ac:dyDescent="0.3">
      <c r="A191" s="93" t="s">
        <v>136</v>
      </c>
      <c r="B191" s="179"/>
      <c r="C191" s="125" t="str">
        <f>IF(B191=0,"",B191*100/B190)</f>
        <v/>
      </c>
      <c r="D191" s="179"/>
      <c r="E191" s="125" t="str">
        <f>IF(D191=0,"",D191*100/D190)</f>
        <v/>
      </c>
      <c r="F191" s="180"/>
      <c r="G191" s="125" t="str">
        <f>IF(F191=0,"",F191*100/F190)</f>
        <v/>
      </c>
      <c r="H191" s="179"/>
      <c r="I191" s="125" t="str">
        <f>IF(H191=0,"",H191*100/H190)</f>
        <v/>
      </c>
      <c r="J191" s="179"/>
      <c r="K191" s="125" t="str">
        <f>IF(J191=0,"",J191*100/J190)</f>
        <v/>
      </c>
      <c r="L191" s="179"/>
      <c r="M191" s="127" t="str">
        <f>IF(L191=0,"",L191*100/L190)</f>
        <v/>
      </c>
      <c r="N191" s="177"/>
      <c r="O191" s="177"/>
      <c r="P191" s="177"/>
      <c r="Q191" s="177"/>
      <c r="R191" s="177"/>
      <c r="S191" s="177"/>
      <c r="U191" s="371"/>
    </row>
    <row r="192" spans="1:28" s="62" customFormat="1" ht="33" x14ac:dyDescent="0.3">
      <c r="A192" s="131" t="s">
        <v>137</v>
      </c>
      <c r="B192" s="179"/>
      <c r="C192" s="125" t="str">
        <f>+IFERROR(B192*100/B191,"")</f>
        <v/>
      </c>
      <c r="D192" s="179"/>
      <c r="E192" s="125" t="str">
        <f>+IFERROR(D192*100/D191,"")</f>
        <v/>
      </c>
      <c r="F192" s="180"/>
      <c r="G192" s="125" t="str">
        <f>+IFERROR(F192*100/F191,"")</f>
        <v/>
      </c>
      <c r="H192" s="179"/>
      <c r="I192" s="125" t="str">
        <f>+IFERROR(H192*100/H191,"")</f>
        <v/>
      </c>
      <c r="J192" s="179"/>
      <c r="K192" s="125" t="str">
        <f>+IFERROR(J192*100/J191,"")</f>
        <v/>
      </c>
      <c r="L192" s="179"/>
      <c r="M192" s="127" t="str">
        <f>+IFERROR(L192*100/L191,"")</f>
        <v/>
      </c>
      <c r="N192" s="177"/>
      <c r="O192" s="177"/>
      <c r="P192" s="177"/>
      <c r="Q192" s="177"/>
      <c r="R192" s="177"/>
      <c r="S192" s="177"/>
      <c r="U192" s="371"/>
    </row>
    <row r="193" spans="1:31" s="62" customFormat="1" ht="33" x14ac:dyDescent="0.3">
      <c r="A193" s="131" t="s">
        <v>138</v>
      </c>
      <c r="B193" s="179"/>
      <c r="C193" s="125" t="str">
        <f>+IFERROR(B193*100/B191,"")</f>
        <v/>
      </c>
      <c r="D193" s="179"/>
      <c r="E193" s="125" t="str">
        <f>+IFERROR(D193*100/D191,"")</f>
        <v/>
      </c>
      <c r="F193" s="180"/>
      <c r="G193" s="125" t="str">
        <f>+IFERROR(F193*100/F191,"")</f>
        <v/>
      </c>
      <c r="H193" s="180"/>
      <c r="I193" s="125" t="str">
        <f>+IFERROR(H193*100/H191,"")</f>
        <v/>
      </c>
      <c r="J193" s="180" t="str">
        <f t="shared" ref="J193" si="29">+IFERROR(I193*100/I191,"")</f>
        <v/>
      </c>
      <c r="K193" s="125" t="str">
        <f>+IFERROR(J193*100/J191,"")</f>
        <v/>
      </c>
      <c r="L193" s="180" t="str">
        <f t="shared" ref="L193" si="30">+IFERROR(K193*100/K191,"")</f>
        <v/>
      </c>
      <c r="M193" s="127" t="str">
        <f>+IFERROR(L193*100/L191,"")</f>
        <v/>
      </c>
      <c r="N193" s="177"/>
      <c r="O193" s="177"/>
      <c r="P193" s="177"/>
      <c r="Q193" s="177"/>
      <c r="R193" s="177"/>
      <c r="S193" s="177"/>
      <c r="U193" s="371"/>
    </row>
    <row r="194" spans="1:31" s="62" customFormat="1" ht="33" x14ac:dyDescent="0.3">
      <c r="A194" s="131" t="s">
        <v>139</v>
      </c>
      <c r="B194" s="181"/>
      <c r="C194" s="125">
        <f>+IFERROR(B194*100/H43,"")</f>
        <v>0</v>
      </c>
      <c r="D194" s="179"/>
      <c r="E194" s="125">
        <f>+IFERROR(D194*100/I43,"")</f>
        <v>0</v>
      </c>
      <c r="F194" s="180"/>
      <c r="G194" s="125">
        <f>+IFERROR(F194*100/J43,"")</f>
        <v>0</v>
      </c>
      <c r="H194" s="179"/>
      <c r="I194" s="125">
        <f>+IFERROR(H194*100/K43,"")</f>
        <v>0</v>
      </c>
      <c r="J194" s="179"/>
      <c r="K194" s="125">
        <f>+IFERROR(J194*100/L43,"")</f>
        <v>0</v>
      </c>
      <c r="L194" s="179"/>
      <c r="M194" s="127">
        <f>+IFERROR(L194*100/M43,"")</f>
        <v>0</v>
      </c>
      <c r="N194" s="177"/>
      <c r="O194" s="177"/>
      <c r="P194" s="177"/>
      <c r="Q194" s="177"/>
      <c r="R194" s="177"/>
      <c r="S194" s="177"/>
      <c r="U194" s="371"/>
    </row>
    <row r="195" spans="1:31" s="62" customFormat="1" ht="33" x14ac:dyDescent="0.3">
      <c r="A195" s="131" t="s">
        <v>140</v>
      </c>
      <c r="B195" s="181"/>
      <c r="C195" s="125">
        <f>+IFERROR(B195*100/H43,"")</f>
        <v>0</v>
      </c>
      <c r="D195" s="179"/>
      <c r="E195" s="125">
        <f>+IFERROR(D195*100/I43,"")</f>
        <v>0</v>
      </c>
      <c r="F195" s="180"/>
      <c r="G195" s="125">
        <f>+IFERROR(F195*100/J43,"")</f>
        <v>0</v>
      </c>
      <c r="H195" s="179"/>
      <c r="I195" s="125">
        <f>+IFERROR(H195*100/K43,"")</f>
        <v>0</v>
      </c>
      <c r="J195" s="179"/>
      <c r="K195" s="125">
        <f>+IFERROR(J195*100/L43,"")</f>
        <v>0</v>
      </c>
      <c r="L195" s="179"/>
      <c r="M195" s="127">
        <f>+IFERROR(L195*100/M43,"")</f>
        <v>0</v>
      </c>
      <c r="N195" s="177"/>
      <c r="O195" s="177"/>
      <c r="P195" s="177"/>
      <c r="Q195" s="177"/>
      <c r="R195" s="177"/>
      <c r="S195" s="177"/>
      <c r="U195" s="371"/>
    </row>
    <row r="196" spans="1:31" s="62" customFormat="1" ht="33" x14ac:dyDescent="0.3">
      <c r="A196" s="131" t="s">
        <v>141</v>
      </c>
      <c r="B196" s="179"/>
      <c r="C196" s="125">
        <f>IFERROR(B196*100/(B43+H43),"")</f>
        <v>0</v>
      </c>
      <c r="D196" s="179"/>
      <c r="E196" s="125">
        <f>IFERROR(D196*100/(C43+I43),"")</f>
        <v>0</v>
      </c>
      <c r="F196" s="180"/>
      <c r="G196" s="125">
        <f>IFERROR(F196*100/(D43+J43),"")</f>
        <v>0</v>
      </c>
      <c r="H196" s="179"/>
      <c r="I196" s="125">
        <f>IFERROR(H196*100/(K43+E43),"")</f>
        <v>0</v>
      </c>
      <c r="J196" s="179"/>
      <c r="K196" s="125">
        <f>IFERROR(J196*100/(F43+L43),"")</f>
        <v>0</v>
      </c>
      <c r="L196" s="179"/>
      <c r="M196" s="127">
        <f>IFERROR(L196*100/(G43+M43),"")</f>
        <v>0</v>
      </c>
      <c r="N196" s="177"/>
      <c r="O196" s="177"/>
      <c r="P196" s="177"/>
      <c r="Q196" s="177"/>
      <c r="R196" s="177"/>
      <c r="S196" s="177"/>
      <c r="U196" s="371"/>
    </row>
    <row r="197" spans="1:31" s="62" customFormat="1" ht="33" x14ac:dyDescent="0.3">
      <c r="A197" s="131" t="s">
        <v>142</v>
      </c>
      <c r="B197" s="179"/>
      <c r="C197" s="125">
        <f>IFERROR(B197*100/(N43+B49+H49),"")</f>
        <v>0</v>
      </c>
      <c r="D197" s="179"/>
      <c r="E197" s="125">
        <f>IFERROR(D197*100/(O43+C49+I49),"")</f>
        <v>0</v>
      </c>
      <c r="F197" s="180"/>
      <c r="G197" s="125">
        <f>IFERROR(F197*100/(P43+D49+J49),"")</f>
        <v>0</v>
      </c>
      <c r="H197" s="179"/>
      <c r="I197" s="125">
        <f>IFERROR(H197*100/(Q43+E49+K49),"")</f>
        <v>0</v>
      </c>
      <c r="J197" s="179"/>
      <c r="K197" s="125">
        <f>IFERROR(J197*100/(R43+F49+L49),"")</f>
        <v>0</v>
      </c>
      <c r="L197" s="179"/>
      <c r="M197" s="127">
        <f>IFERROR(L197*100/(S43+G49+M49),"")</f>
        <v>0</v>
      </c>
      <c r="N197" s="177"/>
      <c r="O197" s="177"/>
      <c r="P197" s="177"/>
      <c r="Q197" s="177"/>
      <c r="R197" s="177"/>
      <c r="S197" s="177"/>
      <c r="U197" s="371"/>
    </row>
    <row r="198" spans="1:31" s="62" customFormat="1" x14ac:dyDescent="0.2">
      <c r="A198" s="131" t="s">
        <v>143</v>
      </c>
      <c r="B198" s="179"/>
      <c r="C198" s="125">
        <f>+IFERROR(B198*100/N49,"")</f>
        <v>0</v>
      </c>
      <c r="D198" s="179"/>
      <c r="E198" s="125">
        <f>+IFERROR(D198*100/O49,"")</f>
        <v>0</v>
      </c>
      <c r="F198" s="180"/>
      <c r="G198" s="125">
        <f>+IFERROR(F198*100/P49,"")</f>
        <v>0</v>
      </c>
      <c r="H198" s="179"/>
      <c r="I198" s="125">
        <f>+IFERROR(H198*100/Q49,"")</f>
        <v>0</v>
      </c>
      <c r="J198" s="179"/>
      <c r="K198" s="125">
        <f>+IFERROR(J198*100/R49,"")</f>
        <v>0</v>
      </c>
      <c r="L198" s="179"/>
      <c r="M198" s="127">
        <f>+IFERROR(L198*100/S49,"")</f>
        <v>0</v>
      </c>
      <c r="N198" s="177"/>
      <c r="O198" s="177"/>
      <c r="P198" s="177"/>
      <c r="Q198" s="177"/>
      <c r="R198" s="177"/>
      <c r="S198" s="177"/>
    </row>
    <row r="199" spans="1:31" s="62" customFormat="1" ht="33" x14ac:dyDescent="0.2">
      <c r="A199" s="131" t="s">
        <v>144</v>
      </c>
      <c r="B199" s="179"/>
      <c r="C199" s="125">
        <f>+IFERROR(B199*100/($B$43+$H$43),"")</f>
        <v>0</v>
      </c>
      <c r="D199" s="179"/>
      <c r="E199" s="125">
        <f>+IFERROR(D199*100/($C$43+$I$43),"")</f>
        <v>0</v>
      </c>
      <c r="F199" s="180"/>
      <c r="G199" s="125">
        <f>+IFERROR(F199*100/($D$43+$J$43),"")</f>
        <v>0</v>
      </c>
      <c r="H199" s="179"/>
      <c r="I199" s="125">
        <f>+IFERROR(H199*100/($E$43+$K$43),"")</f>
        <v>0</v>
      </c>
      <c r="J199" s="179"/>
      <c r="K199" s="125">
        <f>+IFERROR(J199*100/($F$43+$L$43),"")</f>
        <v>0</v>
      </c>
      <c r="L199" s="179"/>
      <c r="M199" s="127">
        <f>+IFERROR(L199*100/($G$43+$M$43),"")</f>
        <v>0</v>
      </c>
      <c r="N199" s="177"/>
      <c r="O199" s="177"/>
      <c r="P199" s="177"/>
      <c r="Q199" s="177"/>
      <c r="R199" s="177"/>
      <c r="S199" s="177"/>
    </row>
    <row r="200" spans="1:31" s="62" customFormat="1" ht="33" x14ac:dyDescent="0.2">
      <c r="A200" s="131" t="s">
        <v>145</v>
      </c>
      <c r="B200" s="179">
        <v>1</v>
      </c>
      <c r="C200" s="125">
        <f>+IFERROR(B200*100/($B$43+$H$43),"")</f>
        <v>14.285714285714286</v>
      </c>
      <c r="D200" s="179">
        <v>1</v>
      </c>
      <c r="E200" s="125">
        <f>+IFERROR(D200*100/($C$43+$I$43),"")</f>
        <v>14.285714285714286</v>
      </c>
      <c r="F200" s="180">
        <v>3</v>
      </c>
      <c r="G200" s="125">
        <f>+IFERROR(F200*100/($D$43+$J$43),"")</f>
        <v>42.857142857142854</v>
      </c>
      <c r="H200" s="179">
        <v>3</v>
      </c>
      <c r="I200" s="125">
        <f>+IFERROR(H200*100/($E$43+$K$43),"")</f>
        <v>42.857142857142854</v>
      </c>
      <c r="J200" s="179">
        <v>3</v>
      </c>
      <c r="K200" s="125">
        <f>+IFERROR(J200*100/($F$43+$L$43),"")</f>
        <v>42.857142857142854</v>
      </c>
      <c r="L200" s="179">
        <v>3</v>
      </c>
      <c r="M200" s="127">
        <f>+IFERROR(L200*100/($G$43+$M$43),"")</f>
        <v>42.857142857142854</v>
      </c>
      <c r="N200" s="177"/>
      <c r="O200" s="177"/>
      <c r="P200" s="177"/>
      <c r="Q200" s="177"/>
      <c r="R200" s="177"/>
      <c r="S200" s="177"/>
    </row>
    <row r="201" spans="1:31" s="62" customFormat="1" x14ac:dyDescent="0.2">
      <c r="A201" s="131" t="s">
        <v>146</v>
      </c>
      <c r="B201" s="179">
        <v>7</v>
      </c>
      <c r="C201" s="125">
        <f>+IFERROR(B201*100/$N$73,"")</f>
        <v>58.333333333333336</v>
      </c>
      <c r="D201" s="179">
        <v>7</v>
      </c>
      <c r="E201" s="125">
        <f>+IFERROR(D201*100/$O$73,"")</f>
        <v>58.333333333333336</v>
      </c>
      <c r="F201" s="180">
        <v>7</v>
      </c>
      <c r="G201" s="125">
        <f>+IFERROR(F201*100/$P$73,"")</f>
        <v>63.636363636363633</v>
      </c>
      <c r="H201" s="179">
        <v>7</v>
      </c>
      <c r="I201" s="125">
        <f>+IFERROR(H201*100/$Q$73,"")</f>
        <v>77.777777777777771</v>
      </c>
      <c r="J201" s="179">
        <v>7</v>
      </c>
      <c r="K201" s="125">
        <f>+IFERROR(J201*100/$R$73,"")</f>
        <v>77.777777777777771</v>
      </c>
      <c r="L201" s="179">
        <v>7</v>
      </c>
      <c r="M201" s="127">
        <f>+IFERROR(L201*100/$S$73,"")</f>
        <v>77.777777777777771</v>
      </c>
      <c r="N201" s="177"/>
      <c r="O201" s="177"/>
      <c r="P201" s="177"/>
      <c r="Q201" s="177"/>
      <c r="R201" s="177"/>
      <c r="S201" s="177"/>
    </row>
    <row r="202" spans="1:31" s="62" customFormat="1" ht="33" x14ac:dyDescent="0.2">
      <c r="A202" s="131" t="s">
        <v>147</v>
      </c>
      <c r="B202" s="179">
        <v>7</v>
      </c>
      <c r="C202" s="125">
        <f>+IFERROR(B202*100/$N$73,"")</f>
        <v>58.333333333333336</v>
      </c>
      <c r="D202" s="179">
        <v>7</v>
      </c>
      <c r="E202" s="125">
        <f>+IFERROR(D202*100/$O$73,"")</f>
        <v>58.333333333333336</v>
      </c>
      <c r="F202" s="180">
        <v>7</v>
      </c>
      <c r="G202" s="125">
        <f>+IFERROR(F202*100/$P$73,"")</f>
        <v>63.636363636363633</v>
      </c>
      <c r="H202" s="179">
        <v>7</v>
      </c>
      <c r="I202" s="125">
        <f>+IFERROR(H202*100/$Q$73,"")</f>
        <v>77.777777777777771</v>
      </c>
      <c r="J202" s="179">
        <v>7</v>
      </c>
      <c r="K202" s="125">
        <f>+IFERROR(J202*100/$R$73,"")</f>
        <v>77.777777777777771</v>
      </c>
      <c r="L202" s="179">
        <v>7</v>
      </c>
      <c r="M202" s="127">
        <f>+IFERROR(L202*100/$S$73,"")</f>
        <v>77.777777777777771</v>
      </c>
      <c r="N202" s="177"/>
      <c r="O202" s="177"/>
      <c r="P202" s="177"/>
      <c r="Q202" s="177"/>
      <c r="R202" s="177"/>
      <c r="S202" s="177"/>
    </row>
    <row r="203" spans="1:31" s="62" customFormat="1" ht="33" x14ac:dyDescent="0.2">
      <c r="A203" s="131" t="s">
        <v>148</v>
      </c>
      <c r="B203" s="179">
        <v>7</v>
      </c>
      <c r="C203" s="125">
        <f>+IFERROR(B203*100/$N$73,"")</f>
        <v>58.333333333333336</v>
      </c>
      <c r="D203" s="179">
        <v>7</v>
      </c>
      <c r="E203" s="125">
        <f>+IFERROR(D203*100/$O$73,"")</f>
        <v>58.333333333333336</v>
      </c>
      <c r="F203" s="180">
        <v>7</v>
      </c>
      <c r="G203" s="125">
        <f>+IFERROR(F203*100/$P$73,"")</f>
        <v>63.636363636363633</v>
      </c>
      <c r="H203" s="179">
        <v>7</v>
      </c>
      <c r="I203" s="125">
        <f>+IFERROR(H203*100/$Q$73,"")</f>
        <v>77.777777777777771</v>
      </c>
      <c r="J203" s="179">
        <v>7</v>
      </c>
      <c r="K203" s="125">
        <f>+IFERROR(J203*100/$R$73,"")</f>
        <v>77.777777777777771</v>
      </c>
      <c r="L203" s="179">
        <v>7</v>
      </c>
      <c r="M203" s="127">
        <f>+IFERROR(L203*100/$S$73,"")</f>
        <v>77.777777777777771</v>
      </c>
      <c r="N203" s="177"/>
      <c r="O203" s="177"/>
      <c r="P203" s="177"/>
      <c r="Q203" s="177"/>
      <c r="R203" s="177"/>
      <c r="S203" s="177"/>
    </row>
    <row r="204" spans="1:31" s="62" customFormat="1" ht="33" x14ac:dyDescent="0.2">
      <c r="A204" s="182" t="s">
        <v>149</v>
      </c>
      <c r="B204" s="179">
        <v>0</v>
      </c>
      <c r="C204" s="125" t="str">
        <f>IF(B204=0,"",B204*100/(B43+H43))</f>
        <v/>
      </c>
      <c r="D204" s="179">
        <v>0</v>
      </c>
      <c r="E204" s="125" t="str">
        <f>IF(D204=0,"",D204*100/(C43+I43))</f>
        <v/>
      </c>
      <c r="F204" s="180">
        <v>0</v>
      </c>
      <c r="G204" s="125" t="str">
        <f>IF(F204=0,"",F204*100/(D43+J43))</f>
        <v/>
      </c>
      <c r="H204" s="179">
        <v>0</v>
      </c>
      <c r="I204" s="125" t="str">
        <f>IF(H204=0,"",H204*100/(E43+K43))</f>
        <v/>
      </c>
      <c r="J204" s="179">
        <v>0</v>
      </c>
      <c r="K204" s="125" t="str">
        <f>IF(J204=0,"",J204*100/(F43+L43))</f>
        <v/>
      </c>
      <c r="L204" s="179">
        <v>0</v>
      </c>
      <c r="M204" s="127" t="str">
        <f>IF(L204=0,"",L204*100/(G43+M43))</f>
        <v/>
      </c>
      <c r="N204" s="159"/>
      <c r="O204" s="159"/>
      <c r="P204" s="159"/>
      <c r="Q204" s="159"/>
      <c r="R204" s="159"/>
      <c r="S204" s="159"/>
    </row>
    <row r="205" spans="1:31" s="62" customFormat="1" ht="49.5" x14ac:dyDescent="0.2">
      <c r="A205" s="160" t="s">
        <v>150</v>
      </c>
      <c r="B205" s="183">
        <v>7</v>
      </c>
      <c r="C205" s="134">
        <f>IF(B205=0,"",B205*100/(B43+H43))</f>
        <v>100</v>
      </c>
      <c r="D205" s="183">
        <v>7</v>
      </c>
      <c r="E205" s="134">
        <f>IF(D205=0,"",D205*100/(C43+I43))</f>
        <v>100</v>
      </c>
      <c r="F205" s="184">
        <v>7</v>
      </c>
      <c r="G205" s="134">
        <f>IF(F205=0,"",F205*100/(D43+J43))</f>
        <v>100</v>
      </c>
      <c r="H205" s="183">
        <v>7</v>
      </c>
      <c r="I205" s="134">
        <f>IF(H205=0,"",H205*100/(E43+K43))</f>
        <v>100</v>
      </c>
      <c r="J205" s="183">
        <v>7</v>
      </c>
      <c r="K205" s="134">
        <f>IF(J205=0,"",J205*100/(F43+L43))</f>
        <v>100</v>
      </c>
      <c r="L205" s="183">
        <v>7</v>
      </c>
      <c r="M205" s="135">
        <f>IF(L205=0,"",L205*100/(G43+M43))</f>
        <v>100</v>
      </c>
      <c r="N205" s="159"/>
      <c r="O205" s="159"/>
      <c r="P205" s="159"/>
      <c r="Q205" s="159"/>
      <c r="R205" s="159"/>
      <c r="S205" s="159"/>
    </row>
    <row r="206" spans="1:31" s="62" customFormat="1" x14ac:dyDescent="0.2">
      <c r="A206" s="185"/>
      <c r="B206" s="185"/>
      <c r="C206" s="186"/>
      <c r="D206" s="186"/>
      <c r="E206" s="186"/>
      <c r="F206" s="186"/>
      <c r="G206" s="186"/>
      <c r="H206" s="186"/>
      <c r="I206" s="186"/>
      <c r="J206" s="186"/>
      <c r="K206" s="186"/>
      <c r="L206" s="186"/>
      <c r="M206" s="186"/>
      <c r="N206" s="186"/>
      <c r="O206" s="186"/>
      <c r="P206" s="186"/>
      <c r="Q206" s="186"/>
      <c r="R206" s="186"/>
      <c r="S206" s="187"/>
      <c r="T206" s="187"/>
      <c r="U206" s="187"/>
      <c r="V206" s="187"/>
      <c r="W206" s="187"/>
      <c r="X206" s="187"/>
      <c r="Y206" s="187"/>
      <c r="Z206" s="187"/>
      <c r="AA206" s="187"/>
      <c r="AB206" s="187"/>
      <c r="AC206" s="187"/>
      <c r="AD206" s="187"/>
      <c r="AE206" s="187"/>
    </row>
    <row r="207" spans="1:31" s="62" customFormat="1" x14ac:dyDescent="0.2">
      <c r="A207" s="171" t="s">
        <v>127</v>
      </c>
      <c r="B207" s="171"/>
      <c r="C207" s="171"/>
      <c r="D207" s="171"/>
      <c r="E207" s="171"/>
      <c r="F207" s="171"/>
      <c r="G207" s="171"/>
      <c r="H207" s="171"/>
      <c r="I207" s="171"/>
      <c r="J207" s="171"/>
      <c r="K207" s="171"/>
      <c r="L207" s="171"/>
      <c r="M207" s="171"/>
      <c r="N207" s="171"/>
      <c r="O207" s="171"/>
      <c r="P207" s="171"/>
      <c r="Q207" s="171"/>
      <c r="R207" s="171"/>
      <c r="S207" s="171"/>
    </row>
    <row r="208" spans="1:31" s="62" customFormat="1" x14ac:dyDescent="0.2">
      <c r="A208" s="626" t="s">
        <v>151</v>
      </c>
      <c r="B208" s="621">
        <v>2013</v>
      </c>
      <c r="C208" s="622"/>
      <c r="D208" s="623"/>
      <c r="E208" s="621">
        <v>2014</v>
      </c>
      <c r="F208" s="622"/>
      <c r="G208" s="623"/>
      <c r="H208" s="624">
        <v>2015</v>
      </c>
      <c r="I208" s="710"/>
      <c r="J208" s="710"/>
      <c r="K208" s="624">
        <v>2016</v>
      </c>
      <c r="L208" s="710"/>
      <c r="M208" s="710"/>
      <c r="N208" s="621">
        <v>2017</v>
      </c>
      <c r="O208" s="622"/>
      <c r="P208" s="623"/>
      <c r="Q208" s="621">
        <v>2018</v>
      </c>
      <c r="R208" s="622"/>
      <c r="S208" s="623"/>
    </row>
    <row r="209" spans="1:19" s="62" customFormat="1" x14ac:dyDescent="0.2">
      <c r="A209" s="627"/>
      <c r="B209" s="378" t="s">
        <v>152</v>
      </c>
      <c r="C209" s="624" t="s">
        <v>153</v>
      </c>
      <c r="D209" s="625"/>
      <c r="E209" s="378" t="s">
        <v>152</v>
      </c>
      <c r="F209" s="624" t="s">
        <v>153</v>
      </c>
      <c r="G209" s="625"/>
      <c r="H209" s="378" t="s">
        <v>152</v>
      </c>
      <c r="I209" s="624" t="s">
        <v>153</v>
      </c>
      <c r="J209" s="625"/>
      <c r="K209" s="378" t="s">
        <v>152</v>
      </c>
      <c r="L209" s="624" t="s">
        <v>153</v>
      </c>
      <c r="M209" s="625"/>
      <c r="N209" s="378" t="s">
        <v>152</v>
      </c>
      <c r="O209" s="624" t="s">
        <v>153</v>
      </c>
      <c r="P209" s="625"/>
      <c r="Q209" s="378" t="s">
        <v>152</v>
      </c>
      <c r="R209" s="624" t="s">
        <v>153</v>
      </c>
      <c r="S209" s="625"/>
    </row>
    <row r="210" spans="1:19" s="62" customFormat="1" x14ac:dyDescent="0.2">
      <c r="A210" s="628"/>
      <c r="B210" s="378" t="s">
        <v>84</v>
      </c>
      <c r="C210" s="378" t="s">
        <v>84</v>
      </c>
      <c r="D210" s="378" t="s">
        <v>85</v>
      </c>
      <c r="E210" s="378" t="s">
        <v>84</v>
      </c>
      <c r="F210" s="378" t="s">
        <v>84</v>
      </c>
      <c r="G210" s="378" t="s">
        <v>85</v>
      </c>
      <c r="H210" s="378" t="s">
        <v>84</v>
      </c>
      <c r="I210" s="378" t="s">
        <v>84</v>
      </c>
      <c r="J210" s="378" t="s">
        <v>85</v>
      </c>
      <c r="K210" s="378" t="s">
        <v>84</v>
      </c>
      <c r="L210" s="378" t="s">
        <v>84</v>
      </c>
      <c r="M210" s="378" t="s">
        <v>85</v>
      </c>
      <c r="N210" s="378" t="s">
        <v>84</v>
      </c>
      <c r="O210" s="378" t="s">
        <v>84</v>
      </c>
      <c r="P210" s="378" t="s">
        <v>85</v>
      </c>
      <c r="Q210" s="378" t="s">
        <v>84</v>
      </c>
      <c r="R210" s="378" t="s">
        <v>84</v>
      </c>
      <c r="S210" s="378" t="s">
        <v>85</v>
      </c>
    </row>
    <row r="211" spans="1:19" s="190" customFormat="1" ht="33" x14ac:dyDescent="0.2">
      <c r="A211" s="117" t="s">
        <v>154</v>
      </c>
      <c r="B211" s="188"/>
      <c r="C211" s="189"/>
      <c r="D211" s="174" t="str">
        <f t="shared" ref="D211:D229" si="31">IF(C211=0,"",C211*100/B211)</f>
        <v/>
      </c>
      <c r="E211" s="188"/>
      <c r="F211" s="189"/>
      <c r="G211" s="174" t="str">
        <f t="shared" ref="G211:G229" si="32">IF(F211=0,"",F211*100/E211)</f>
        <v/>
      </c>
      <c r="H211" s="188"/>
      <c r="I211" s="189"/>
      <c r="J211" s="174" t="str">
        <f t="shared" ref="J211:J229" si="33">IF(I211=0,"",I211*100/H211)</f>
        <v/>
      </c>
      <c r="K211" s="188"/>
      <c r="L211" s="189"/>
      <c r="M211" s="174" t="str">
        <f t="shared" ref="M211:M229" si="34">IF(L211=0,"",L211*100/K211)</f>
        <v/>
      </c>
      <c r="N211" s="188"/>
      <c r="O211" s="189"/>
      <c r="P211" s="174" t="str">
        <f t="shared" ref="P211:P229" si="35">IF(O211=0,"",O211*100/N211)</f>
        <v/>
      </c>
      <c r="Q211" s="188"/>
      <c r="R211" s="189"/>
      <c r="S211" s="176" t="str">
        <f t="shared" ref="S211:S229" si="36">IF(R211=0,"",R211*100/Q211)</f>
        <v/>
      </c>
    </row>
    <row r="212" spans="1:19" s="190" customFormat="1" ht="33" x14ac:dyDescent="0.2">
      <c r="A212" s="117" t="s">
        <v>155</v>
      </c>
      <c r="B212" s="191"/>
      <c r="C212" s="192"/>
      <c r="D212" s="125" t="str">
        <f t="shared" si="31"/>
        <v/>
      </c>
      <c r="E212" s="191"/>
      <c r="F212" s="192"/>
      <c r="G212" s="125" t="str">
        <f t="shared" si="32"/>
        <v/>
      </c>
      <c r="H212" s="191"/>
      <c r="I212" s="192"/>
      <c r="J212" s="125" t="str">
        <f t="shared" si="33"/>
        <v/>
      </c>
      <c r="K212" s="191"/>
      <c r="L212" s="192"/>
      <c r="M212" s="125" t="str">
        <f t="shared" si="34"/>
        <v/>
      </c>
      <c r="N212" s="191"/>
      <c r="O212" s="192"/>
      <c r="P212" s="125" t="str">
        <f t="shared" si="35"/>
        <v/>
      </c>
      <c r="Q212" s="191"/>
      <c r="R212" s="192"/>
      <c r="S212" s="127" t="str">
        <f t="shared" si="36"/>
        <v/>
      </c>
    </row>
    <row r="213" spans="1:19" s="62" customFormat="1" ht="33" x14ac:dyDescent="0.2">
      <c r="A213" s="140" t="s">
        <v>156</v>
      </c>
      <c r="B213" s="191"/>
      <c r="C213" s="179"/>
      <c r="D213" s="125" t="str">
        <f t="shared" si="31"/>
        <v/>
      </c>
      <c r="E213" s="191"/>
      <c r="F213" s="179"/>
      <c r="G213" s="125" t="str">
        <f t="shared" si="32"/>
        <v/>
      </c>
      <c r="H213" s="191"/>
      <c r="I213" s="179"/>
      <c r="J213" s="125" t="str">
        <f t="shared" si="33"/>
        <v/>
      </c>
      <c r="K213" s="191"/>
      <c r="L213" s="179"/>
      <c r="M213" s="125" t="str">
        <f t="shared" si="34"/>
        <v/>
      </c>
      <c r="N213" s="191"/>
      <c r="O213" s="179"/>
      <c r="P213" s="125" t="str">
        <f t="shared" si="35"/>
        <v/>
      </c>
      <c r="Q213" s="191"/>
      <c r="R213" s="179"/>
      <c r="S213" s="127" t="str">
        <f t="shared" si="36"/>
        <v/>
      </c>
    </row>
    <row r="214" spans="1:19" s="62" customFormat="1" ht="33" x14ac:dyDescent="0.2">
      <c r="A214" s="140" t="s">
        <v>157</v>
      </c>
      <c r="B214" s="191"/>
      <c r="C214" s="179"/>
      <c r="D214" s="125" t="str">
        <f t="shared" si="31"/>
        <v/>
      </c>
      <c r="E214" s="191"/>
      <c r="F214" s="179"/>
      <c r="G214" s="125" t="str">
        <f t="shared" si="32"/>
        <v/>
      </c>
      <c r="H214" s="191"/>
      <c r="I214" s="179"/>
      <c r="J214" s="125" t="str">
        <f t="shared" si="33"/>
        <v/>
      </c>
      <c r="K214" s="191"/>
      <c r="L214" s="179"/>
      <c r="M214" s="125" t="str">
        <f t="shared" si="34"/>
        <v/>
      </c>
      <c r="N214" s="191"/>
      <c r="O214" s="179"/>
      <c r="P214" s="125" t="str">
        <f t="shared" si="35"/>
        <v/>
      </c>
      <c r="Q214" s="191"/>
      <c r="R214" s="179"/>
      <c r="S214" s="127" t="str">
        <f t="shared" si="36"/>
        <v/>
      </c>
    </row>
    <row r="215" spans="1:19" s="62" customFormat="1" ht="33" x14ac:dyDescent="0.2">
      <c r="A215" s="140" t="s">
        <v>158</v>
      </c>
      <c r="B215" s="193" t="str">
        <f>IF(C213=0,"",(C213+C214))</f>
        <v/>
      </c>
      <c r="C215" s="179"/>
      <c r="D215" s="125" t="str">
        <f t="shared" si="31"/>
        <v/>
      </c>
      <c r="E215" s="193" t="str">
        <f>IF(F213=0,"",(F213+F214))</f>
        <v/>
      </c>
      <c r="F215" s="179"/>
      <c r="G215" s="125" t="str">
        <f t="shared" si="32"/>
        <v/>
      </c>
      <c r="H215" s="193" t="str">
        <f>IF(I213=0,"",(I213+I214))</f>
        <v/>
      </c>
      <c r="I215" s="124"/>
      <c r="J215" s="125" t="str">
        <f t="shared" si="33"/>
        <v/>
      </c>
      <c r="K215" s="193" t="str">
        <f>IF(L213=0,"",(L213+L214))</f>
        <v/>
      </c>
      <c r="L215" s="179"/>
      <c r="M215" s="125" t="str">
        <f t="shared" si="34"/>
        <v/>
      </c>
      <c r="N215" s="193" t="str">
        <f>IF(O213=0,"",(O213+O214))</f>
        <v/>
      </c>
      <c r="O215" s="179"/>
      <c r="P215" s="125" t="str">
        <f t="shared" si="35"/>
        <v/>
      </c>
      <c r="Q215" s="193" t="str">
        <f>IF(R213=0,"",(R213+R214))</f>
        <v/>
      </c>
      <c r="R215" s="179"/>
      <c r="S215" s="127" t="str">
        <f t="shared" si="36"/>
        <v/>
      </c>
    </row>
    <row r="216" spans="1:19" s="62" customFormat="1" ht="33" x14ac:dyDescent="0.2">
      <c r="A216" s="140" t="s">
        <v>159</v>
      </c>
      <c r="B216" s="193" t="str">
        <f>IF(C213=0,"",C213)</f>
        <v/>
      </c>
      <c r="C216" s="179"/>
      <c r="D216" s="125" t="str">
        <f t="shared" si="31"/>
        <v/>
      </c>
      <c r="E216" s="193" t="str">
        <f>IF(F213=0,"",F213)</f>
        <v/>
      </c>
      <c r="F216" s="179"/>
      <c r="G216" s="125" t="str">
        <f t="shared" si="32"/>
        <v/>
      </c>
      <c r="H216" s="193" t="str">
        <f>IF(I213=0,"",I213)</f>
        <v/>
      </c>
      <c r="I216" s="124"/>
      <c r="J216" s="125" t="str">
        <f t="shared" si="33"/>
        <v/>
      </c>
      <c r="K216" s="193" t="str">
        <f>IF(L213=0,"",L213)</f>
        <v/>
      </c>
      <c r="L216" s="179"/>
      <c r="M216" s="125" t="str">
        <f t="shared" si="34"/>
        <v/>
      </c>
      <c r="N216" s="193" t="str">
        <f>IF(O213=0,"",O213)</f>
        <v/>
      </c>
      <c r="O216" s="179"/>
      <c r="P216" s="125" t="str">
        <f t="shared" si="35"/>
        <v/>
      </c>
      <c r="Q216" s="193" t="str">
        <f>IF(R213=0,"",R213)</f>
        <v/>
      </c>
      <c r="R216" s="179"/>
      <c r="S216" s="127" t="str">
        <f t="shared" si="36"/>
        <v/>
      </c>
    </row>
    <row r="217" spans="1:19" s="62" customFormat="1" ht="33" x14ac:dyDescent="0.2">
      <c r="A217" s="140" t="s">
        <v>160</v>
      </c>
      <c r="B217" s="193" t="str">
        <f>IF(C214=0,"",C214)</f>
        <v/>
      </c>
      <c r="C217" s="179"/>
      <c r="D217" s="125" t="str">
        <f t="shared" si="31"/>
        <v/>
      </c>
      <c r="E217" s="193" t="str">
        <f>IF(F214=0,"",F214)</f>
        <v/>
      </c>
      <c r="F217" s="179"/>
      <c r="G217" s="125" t="str">
        <f t="shared" si="32"/>
        <v/>
      </c>
      <c r="H217" s="193" t="str">
        <f>IF(I214=0,"",I214)</f>
        <v/>
      </c>
      <c r="I217" s="124"/>
      <c r="J217" s="125" t="str">
        <f t="shared" si="33"/>
        <v/>
      </c>
      <c r="K217" s="193" t="str">
        <f>IF(L214=0,"",L214)</f>
        <v/>
      </c>
      <c r="L217" s="179"/>
      <c r="M217" s="125" t="str">
        <f t="shared" si="34"/>
        <v/>
      </c>
      <c r="N217" s="193" t="str">
        <f>IF(O214=0,"",O214)</f>
        <v/>
      </c>
      <c r="O217" s="179"/>
      <c r="P217" s="125" t="str">
        <f t="shared" si="35"/>
        <v/>
      </c>
      <c r="Q217" s="193" t="str">
        <f>IF(R214=0,"",R214)</f>
        <v/>
      </c>
      <c r="R217" s="179"/>
      <c r="S217" s="127" t="str">
        <f t="shared" si="36"/>
        <v/>
      </c>
    </row>
    <row r="218" spans="1:19" s="62" customFormat="1" ht="33" x14ac:dyDescent="0.2">
      <c r="A218" s="140" t="s">
        <v>161</v>
      </c>
      <c r="B218" s="193" t="str">
        <f>IF(C216=0,"",(C216+C217))</f>
        <v/>
      </c>
      <c r="C218" s="179"/>
      <c r="D218" s="125" t="str">
        <f t="shared" si="31"/>
        <v/>
      </c>
      <c r="E218" s="193" t="str">
        <f>IF(F216=0,"",(F216+F217))</f>
        <v/>
      </c>
      <c r="F218" s="179"/>
      <c r="G218" s="125" t="str">
        <f t="shared" si="32"/>
        <v/>
      </c>
      <c r="H218" s="193" t="str">
        <f>IF(I216=0,"",(I216+I217))</f>
        <v/>
      </c>
      <c r="I218" s="124"/>
      <c r="J218" s="125" t="str">
        <f t="shared" si="33"/>
        <v/>
      </c>
      <c r="K218" s="193" t="str">
        <f>IF(L216=0,"",(L216+L217))</f>
        <v/>
      </c>
      <c r="L218" s="179"/>
      <c r="M218" s="125" t="str">
        <f t="shared" si="34"/>
        <v/>
      </c>
      <c r="N218" s="193" t="str">
        <f>IF(O216=0,"",(O216+O217))</f>
        <v/>
      </c>
      <c r="O218" s="179"/>
      <c r="P218" s="125" t="str">
        <f t="shared" si="35"/>
        <v/>
      </c>
      <c r="Q218" s="193" t="str">
        <f>IF(R216=0,"",(R216+R217))</f>
        <v/>
      </c>
      <c r="R218" s="179"/>
      <c r="S218" s="127" t="str">
        <f t="shared" si="36"/>
        <v/>
      </c>
    </row>
    <row r="219" spans="1:19" s="62" customFormat="1" ht="33" x14ac:dyDescent="0.2">
      <c r="A219" s="107" t="s">
        <v>162</v>
      </c>
      <c r="B219" s="191">
        <v>364</v>
      </c>
      <c r="C219" s="192">
        <v>307</v>
      </c>
      <c r="D219" s="125">
        <f t="shared" si="31"/>
        <v>84.340659340659343</v>
      </c>
      <c r="E219" s="191">
        <v>387</v>
      </c>
      <c r="F219" s="192">
        <v>336</v>
      </c>
      <c r="G219" s="125">
        <f t="shared" si="32"/>
        <v>86.821705426356587</v>
      </c>
      <c r="H219" s="191">
        <v>423</v>
      </c>
      <c r="I219" s="192">
        <v>396</v>
      </c>
      <c r="J219" s="125">
        <f t="shared" si="33"/>
        <v>93.61702127659575</v>
      </c>
      <c r="K219" s="191">
        <v>463</v>
      </c>
      <c r="L219" s="192">
        <v>401</v>
      </c>
      <c r="M219" s="125">
        <f t="shared" si="34"/>
        <v>86.60907127429806</v>
      </c>
      <c r="N219" s="181">
        <v>503</v>
      </c>
      <c r="O219" s="192">
        <v>440</v>
      </c>
      <c r="P219" s="125">
        <f t="shared" si="35"/>
        <v>87.475149105367791</v>
      </c>
      <c r="Q219" s="181">
        <v>503</v>
      </c>
      <c r="R219" s="192">
        <v>440</v>
      </c>
      <c r="S219" s="127">
        <f t="shared" si="36"/>
        <v>87.475149105367791</v>
      </c>
    </row>
    <row r="220" spans="1:19" s="62" customFormat="1" ht="33" x14ac:dyDescent="0.2">
      <c r="A220" s="107" t="s">
        <v>163</v>
      </c>
      <c r="B220" s="191"/>
      <c r="C220" s="192"/>
      <c r="D220" s="125" t="str">
        <f t="shared" si="31"/>
        <v/>
      </c>
      <c r="E220" s="191"/>
      <c r="F220" s="192"/>
      <c r="G220" s="125" t="str">
        <f t="shared" si="32"/>
        <v/>
      </c>
      <c r="H220" s="191"/>
      <c r="I220" s="192"/>
      <c r="J220" s="125" t="str">
        <f t="shared" si="33"/>
        <v/>
      </c>
      <c r="K220" s="191"/>
      <c r="L220" s="192"/>
      <c r="M220" s="125" t="str">
        <f t="shared" si="34"/>
        <v/>
      </c>
      <c r="N220" s="181"/>
      <c r="O220" s="192"/>
      <c r="P220" s="125" t="str">
        <f t="shared" si="35"/>
        <v/>
      </c>
      <c r="Q220" s="181"/>
      <c r="R220" s="192"/>
      <c r="S220" s="127" t="str">
        <f t="shared" si="36"/>
        <v/>
      </c>
    </row>
    <row r="221" spans="1:19" s="62" customFormat="1" ht="33" x14ac:dyDescent="0.2">
      <c r="A221" s="140" t="s">
        <v>164</v>
      </c>
      <c r="B221" s="191">
        <v>374</v>
      </c>
      <c r="C221" s="192">
        <v>186</v>
      </c>
      <c r="D221" s="125">
        <f t="shared" si="31"/>
        <v>49.732620320855617</v>
      </c>
      <c r="E221" s="191">
        <v>364</v>
      </c>
      <c r="F221" s="192">
        <v>203</v>
      </c>
      <c r="G221" s="125">
        <f t="shared" si="32"/>
        <v>55.769230769230766</v>
      </c>
      <c r="H221" s="191">
        <v>344</v>
      </c>
      <c r="I221" s="192">
        <v>175</v>
      </c>
      <c r="J221" s="125">
        <f t="shared" si="33"/>
        <v>50.872093023255815</v>
      </c>
      <c r="K221" s="191">
        <v>350</v>
      </c>
      <c r="L221" s="192">
        <v>200</v>
      </c>
      <c r="M221" s="125">
        <f t="shared" si="34"/>
        <v>57.142857142857146</v>
      </c>
      <c r="N221" s="181">
        <v>350</v>
      </c>
      <c r="O221" s="179">
        <v>203</v>
      </c>
      <c r="P221" s="125">
        <f t="shared" si="35"/>
        <v>58</v>
      </c>
      <c r="Q221" s="181">
        <v>350</v>
      </c>
      <c r="R221" s="192">
        <v>203</v>
      </c>
      <c r="S221" s="127">
        <f t="shared" si="36"/>
        <v>58</v>
      </c>
    </row>
    <row r="222" spans="1:19" s="62" customFormat="1" ht="33" x14ac:dyDescent="0.2">
      <c r="A222" s="140" t="s">
        <v>165</v>
      </c>
      <c r="B222" s="191"/>
      <c r="C222" s="192"/>
      <c r="D222" s="125" t="str">
        <f t="shared" si="31"/>
        <v/>
      </c>
      <c r="E222" s="191"/>
      <c r="F222" s="192"/>
      <c r="G222" s="125" t="str">
        <f t="shared" si="32"/>
        <v/>
      </c>
      <c r="H222" s="191"/>
      <c r="I222" s="192"/>
      <c r="J222" s="125" t="str">
        <f t="shared" si="33"/>
        <v/>
      </c>
      <c r="K222" s="191"/>
      <c r="L222" s="192"/>
      <c r="M222" s="125" t="str">
        <f t="shared" si="34"/>
        <v/>
      </c>
      <c r="N222" s="181"/>
      <c r="O222" s="179"/>
      <c r="P222" s="125" t="str">
        <f t="shared" si="35"/>
        <v/>
      </c>
      <c r="Q222" s="181"/>
      <c r="R222" s="192"/>
      <c r="S222" s="127" t="str">
        <f t="shared" si="36"/>
        <v/>
      </c>
    </row>
    <row r="223" spans="1:19" s="62" customFormat="1" ht="33" x14ac:dyDescent="0.2">
      <c r="A223" s="93" t="s">
        <v>166</v>
      </c>
      <c r="B223" s="193">
        <f>IF(C221=0,"",(C221+C222))</f>
        <v>186</v>
      </c>
      <c r="C223" s="179"/>
      <c r="D223" s="125" t="str">
        <f t="shared" si="31"/>
        <v/>
      </c>
      <c r="E223" s="193">
        <f>IF(F221=0,"",(F221+F222))</f>
        <v>203</v>
      </c>
      <c r="F223" s="179"/>
      <c r="G223" s="125" t="str">
        <f t="shared" si="32"/>
        <v/>
      </c>
      <c r="H223" s="193">
        <f>IF(I221=0,"",(I221+I222))</f>
        <v>175</v>
      </c>
      <c r="I223" s="124"/>
      <c r="J223" s="125" t="str">
        <f t="shared" si="33"/>
        <v/>
      </c>
      <c r="K223" s="193">
        <f>IF(L221=0,"",(L221+L222))</f>
        <v>200</v>
      </c>
      <c r="L223" s="179"/>
      <c r="M223" s="125" t="str">
        <f t="shared" si="34"/>
        <v/>
      </c>
      <c r="N223" s="193">
        <f>IF(O221=0,"",(O221+O222))</f>
        <v>203</v>
      </c>
      <c r="O223" s="179"/>
      <c r="P223" s="125" t="str">
        <f t="shared" si="35"/>
        <v/>
      </c>
      <c r="Q223" s="193">
        <f>IF(R221=0,"",(R221+R222))</f>
        <v>203</v>
      </c>
      <c r="R223" s="179"/>
      <c r="S223" s="127" t="str">
        <f t="shared" si="36"/>
        <v/>
      </c>
    </row>
    <row r="224" spans="1:19" s="62" customFormat="1" ht="33" x14ac:dyDescent="0.2">
      <c r="A224" s="93" t="s">
        <v>167</v>
      </c>
      <c r="B224" s="193">
        <f>IF(C221=0,"",C221)</f>
        <v>186</v>
      </c>
      <c r="C224" s="179"/>
      <c r="D224" s="125" t="str">
        <f t="shared" si="31"/>
        <v/>
      </c>
      <c r="E224" s="193">
        <f>IF(F221=0,"",F221)</f>
        <v>203</v>
      </c>
      <c r="F224" s="179"/>
      <c r="G224" s="125" t="str">
        <f t="shared" si="32"/>
        <v/>
      </c>
      <c r="H224" s="193">
        <f>IF(I221=0,"",I221)</f>
        <v>175</v>
      </c>
      <c r="I224" s="124"/>
      <c r="J224" s="125" t="str">
        <f t="shared" si="33"/>
        <v/>
      </c>
      <c r="K224" s="193">
        <f>IF(L221=0,"",L221)</f>
        <v>200</v>
      </c>
      <c r="L224" s="179"/>
      <c r="M224" s="125" t="str">
        <f t="shared" si="34"/>
        <v/>
      </c>
      <c r="N224" s="193">
        <f>IF(O221=0,"",O221)</f>
        <v>203</v>
      </c>
      <c r="O224" s="179"/>
      <c r="P224" s="125" t="str">
        <f t="shared" si="35"/>
        <v/>
      </c>
      <c r="Q224" s="193">
        <f>IF(R221=0,"",R221)</f>
        <v>203</v>
      </c>
      <c r="R224" s="179"/>
      <c r="S224" s="127" t="str">
        <f t="shared" si="36"/>
        <v/>
      </c>
    </row>
    <row r="225" spans="1:31" s="62" customFormat="1" ht="33" x14ac:dyDescent="0.2">
      <c r="A225" s="93" t="s">
        <v>167</v>
      </c>
      <c r="B225" s="193" t="str">
        <f>IF(C222=0,"",C222)</f>
        <v/>
      </c>
      <c r="C225" s="179"/>
      <c r="D225" s="125" t="str">
        <f t="shared" si="31"/>
        <v/>
      </c>
      <c r="E225" s="193" t="str">
        <f>IF(F222=0,"",F222)</f>
        <v/>
      </c>
      <c r="F225" s="179"/>
      <c r="G225" s="125" t="str">
        <f t="shared" si="32"/>
        <v/>
      </c>
      <c r="H225" s="193" t="str">
        <f>IF(I222=0,"",I222)</f>
        <v/>
      </c>
      <c r="I225" s="124"/>
      <c r="J225" s="125" t="str">
        <f t="shared" si="33"/>
        <v/>
      </c>
      <c r="K225" s="193" t="str">
        <f>IF(L222=0,"",L222)</f>
        <v/>
      </c>
      <c r="L225" s="179"/>
      <c r="M225" s="125" t="str">
        <f t="shared" si="34"/>
        <v/>
      </c>
      <c r="N225" s="193" t="str">
        <f>IF(O222=0,"",O222)</f>
        <v/>
      </c>
      <c r="O225" s="179"/>
      <c r="P225" s="125" t="str">
        <f t="shared" si="35"/>
        <v/>
      </c>
      <c r="Q225" s="193" t="str">
        <f>IF(R222=0,"",R222)</f>
        <v/>
      </c>
      <c r="R225" s="179"/>
      <c r="S225" s="127" t="str">
        <f t="shared" si="36"/>
        <v/>
      </c>
    </row>
    <row r="226" spans="1:31" s="62" customFormat="1" ht="33" x14ac:dyDescent="0.2">
      <c r="A226" s="93" t="s">
        <v>168</v>
      </c>
      <c r="B226" s="193" t="str">
        <f>IF(C224=0,"",(C224+C225))</f>
        <v/>
      </c>
      <c r="C226" s="179"/>
      <c r="D226" s="125" t="str">
        <f t="shared" si="31"/>
        <v/>
      </c>
      <c r="E226" s="193" t="str">
        <f>IF(F224=0,"",(F224+F225))</f>
        <v/>
      </c>
      <c r="F226" s="179"/>
      <c r="G226" s="125" t="str">
        <f t="shared" si="32"/>
        <v/>
      </c>
      <c r="H226" s="193" t="str">
        <f>IF(I224=0,"",(I224+I225))</f>
        <v/>
      </c>
      <c r="I226" s="124"/>
      <c r="J226" s="125" t="str">
        <f t="shared" si="33"/>
        <v/>
      </c>
      <c r="K226" s="193" t="str">
        <f>IF(L224=0,"",(L224+L225))</f>
        <v/>
      </c>
      <c r="L226" s="179"/>
      <c r="M226" s="125" t="str">
        <f t="shared" si="34"/>
        <v/>
      </c>
      <c r="N226" s="193" t="str">
        <f>IF(O224=0,"",(O224+O225))</f>
        <v/>
      </c>
      <c r="O226" s="179"/>
      <c r="P226" s="125" t="str">
        <f t="shared" si="35"/>
        <v/>
      </c>
      <c r="Q226" s="193" t="str">
        <f>IF(R224=0,"",(R224+R225))</f>
        <v/>
      </c>
      <c r="R226" s="179"/>
      <c r="S226" s="127" t="str">
        <f t="shared" si="36"/>
        <v/>
      </c>
    </row>
    <row r="227" spans="1:31" s="62" customFormat="1" x14ac:dyDescent="0.2">
      <c r="A227" s="93" t="s">
        <v>169</v>
      </c>
      <c r="B227" s="179"/>
      <c r="C227" s="179"/>
      <c r="D227" s="125" t="str">
        <f t="shared" si="31"/>
        <v/>
      </c>
      <c r="E227" s="179"/>
      <c r="F227" s="179"/>
      <c r="G227" s="125" t="str">
        <f t="shared" si="32"/>
        <v/>
      </c>
      <c r="H227" s="124"/>
      <c r="I227" s="124"/>
      <c r="J227" s="125" t="str">
        <f t="shared" si="33"/>
        <v/>
      </c>
      <c r="K227" s="179"/>
      <c r="L227" s="179"/>
      <c r="M227" s="125" t="str">
        <f t="shared" si="34"/>
        <v/>
      </c>
      <c r="N227" s="194"/>
      <c r="O227" s="179"/>
      <c r="P227" s="125" t="str">
        <f t="shared" si="35"/>
        <v/>
      </c>
      <c r="Q227" s="194"/>
      <c r="R227" s="179"/>
      <c r="S227" s="127" t="str">
        <f t="shared" si="36"/>
        <v/>
      </c>
    </row>
    <row r="228" spans="1:31" s="62" customFormat="1" ht="33" x14ac:dyDescent="0.2">
      <c r="A228" s="93" t="s">
        <v>170</v>
      </c>
      <c r="B228" s="179"/>
      <c r="C228" s="179"/>
      <c r="D228" s="125" t="str">
        <f t="shared" si="31"/>
        <v/>
      </c>
      <c r="E228" s="179"/>
      <c r="F228" s="179"/>
      <c r="G228" s="125" t="str">
        <f t="shared" si="32"/>
        <v/>
      </c>
      <c r="H228" s="124"/>
      <c r="I228" s="124"/>
      <c r="J228" s="125" t="str">
        <f t="shared" si="33"/>
        <v/>
      </c>
      <c r="K228" s="179"/>
      <c r="L228" s="179"/>
      <c r="M228" s="125" t="str">
        <f t="shared" si="34"/>
        <v/>
      </c>
      <c r="N228" s="194"/>
      <c r="O228" s="179"/>
      <c r="P228" s="125" t="str">
        <f t="shared" si="35"/>
        <v/>
      </c>
      <c r="Q228" s="194"/>
      <c r="R228" s="179"/>
      <c r="S228" s="127" t="str">
        <f t="shared" si="36"/>
        <v/>
      </c>
    </row>
    <row r="229" spans="1:31" s="62" customFormat="1" ht="33" x14ac:dyDescent="0.2">
      <c r="A229" s="93" t="s">
        <v>171</v>
      </c>
      <c r="B229" s="183"/>
      <c r="C229" s="183"/>
      <c r="D229" s="134" t="str">
        <f t="shared" si="31"/>
        <v/>
      </c>
      <c r="E229" s="183"/>
      <c r="F229" s="183"/>
      <c r="G229" s="134" t="str">
        <f t="shared" si="32"/>
        <v/>
      </c>
      <c r="H229" s="195"/>
      <c r="I229" s="195"/>
      <c r="J229" s="134" t="str">
        <f t="shared" si="33"/>
        <v/>
      </c>
      <c r="K229" s="183"/>
      <c r="L229" s="183"/>
      <c r="M229" s="134" t="str">
        <f t="shared" si="34"/>
        <v/>
      </c>
      <c r="N229" s="196"/>
      <c r="O229" s="183"/>
      <c r="P229" s="134" t="str">
        <f t="shared" si="35"/>
        <v/>
      </c>
      <c r="Q229" s="196"/>
      <c r="R229" s="183"/>
      <c r="S229" s="135" t="str">
        <f t="shared" si="36"/>
        <v/>
      </c>
    </row>
    <row r="230" spans="1:31" s="62" customFormat="1" x14ac:dyDescent="0.2">
      <c r="A230" s="617" t="s">
        <v>172</v>
      </c>
      <c r="B230" s="617"/>
      <c r="C230" s="617"/>
      <c r="D230" s="617"/>
      <c r="E230" s="617"/>
      <c r="F230" s="617"/>
      <c r="G230" s="617"/>
      <c r="H230" s="617"/>
      <c r="I230" s="617"/>
      <c r="J230" s="617"/>
      <c r="K230" s="617"/>
      <c r="L230" s="617"/>
      <c r="M230" s="617"/>
      <c r="N230" s="617"/>
      <c r="O230" s="617"/>
      <c r="P230" s="617"/>
      <c r="Q230" s="617"/>
      <c r="R230" s="617"/>
      <c r="S230" s="617"/>
      <c r="T230" s="617"/>
      <c r="U230" s="617"/>
      <c r="V230" s="617"/>
      <c r="W230" s="617"/>
      <c r="X230" s="617"/>
      <c r="Y230" s="617"/>
      <c r="Z230" s="617"/>
      <c r="AA230" s="617"/>
      <c r="AB230" s="617"/>
      <c r="AC230" s="617"/>
      <c r="AD230" s="617"/>
      <c r="AE230" s="617"/>
    </row>
    <row r="231" spans="1:31" s="62" customFormat="1" x14ac:dyDescent="0.3">
      <c r="A231" s="618" t="s">
        <v>173</v>
      </c>
      <c r="B231" s="618"/>
      <c r="C231" s="618"/>
      <c r="D231" s="618"/>
      <c r="E231" s="618"/>
      <c r="F231" s="618"/>
      <c r="G231" s="618"/>
      <c r="H231" s="618"/>
      <c r="I231" s="618"/>
      <c r="J231" s="618"/>
      <c r="K231" s="618"/>
      <c r="L231" s="618"/>
      <c r="M231" s="618"/>
      <c r="N231" s="618"/>
      <c r="O231" s="618"/>
      <c r="P231" s="618"/>
      <c r="Q231" s="618"/>
      <c r="R231" s="618"/>
      <c r="S231" s="618"/>
      <c r="T231" s="618"/>
      <c r="U231" s="618"/>
      <c r="V231" s="618"/>
      <c r="W231" s="618"/>
      <c r="X231" s="618"/>
      <c r="Y231" s="618"/>
      <c r="Z231" s="618"/>
      <c r="AA231" s="618"/>
      <c r="AB231" s="618"/>
      <c r="AC231" s="618"/>
      <c r="AD231" s="618"/>
      <c r="AE231" s="618"/>
    </row>
    <row r="232" spans="1:31" s="62" customFormat="1" x14ac:dyDescent="0.3">
      <c r="A232" s="619" t="s">
        <v>174</v>
      </c>
      <c r="B232" s="619"/>
      <c r="C232" s="619"/>
      <c r="D232" s="619"/>
      <c r="E232" s="619"/>
      <c r="F232" s="619"/>
      <c r="G232" s="619"/>
      <c r="H232" s="619"/>
      <c r="I232" s="619"/>
      <c r="J232" s="619"/>
      <c r="K232" s="619"/>
      <c r="L232" s="619"/>
      <c r="M232" s="619"/>
      <c r="N232" s="619"/>
      <c r="O232" s="619"/>
      <c r="P232" s="619"/>
      <c r="Q232" s="619"/>
      <c r="R232" s="619"/>
      <c r="S232" s="619"/>
      <c r="T232" s="619"/>
      <c r="U232" s="619"/>
      <c r="V232" s="619"/>
      <c r="W232" s="619"/>
      <c r="X232" s="619"/>
      <c r="Y232" s="619"/>
      <c r="Z232" s="619"/>
      <c r="AA232" s="619"/>
      <c r="AB232" s="619"/>
      <c r="AC232" s="619"/>
      <c r="AD232" s="619"/>
      <c r="AE232" s="619"/>
    </row>
    <row r="233" spans="1:31" s="197" customFormat="1" x14ac:dyDescent="0.3">
      <c r="A233" s="620" t="s">
        <v>175</v>
      </c>
      <c r="B233" s="620"/>
      <c r="C233" s="620"/>
      <c r="D233" s="620"/>
      <c r="E233" s="620"/>
      <c r="F233" s="620"/>
      <c r="G233" s="620"/>
      <c r="H233" s="620"/>
      <c r="I233" s="620"/>
      <c r="J233" s="620"/>
      <c r="K233" s="620"/>
      <c r="L233" s="620"/>
      <c r="M233" s="620"/>
      <c r="N233" s="620"/>
      <c r="O233" s="620"/>
      <c r="P233" s="620"/>
      <c r="Q233" s="620"/>
      <c r="R233" s="620"/>
      <c r="S233" s="620"/>
      <c r="T233" s="620"/>
      <c r="U233" s="620"/>
      <c r="V233" s="620"/>
      <c r="W233" s="620"/>
      <c r="X233" s="620"/>
      <c r="Y233" s="620"/>
    </row>
    <row r="234" spans="1:31" s="197" customFormat="1" x14ac:dyDescent="0.3">
      <c r="A234" s="620" t="s">
        <v>176</v>
      </c>
      <c r="B234" s="620"/>
      <c r="C234" s="620"/>
      <c r="D234" s="620"/>
      <c r="E234" s="620"/>
      <c r="F234" s="620"/>
      <c r="G234" s="620"/>
      <c r="H234" s="620"/>
      <c r="I234" s="620"/>
      <c r="J234" s="620"/>
      <c r="K234" s="620"/>
      <c r="L234" s="620"/>
      <c r="M234" s="620"/>
      <c r="N234" s="620"/>
      <c r="O234" s="620"/>
      <c r="P234" s="620"/>
      <c r="Q234" s="620"/>
      <c r="R234" s="620"/>
      <c r="S234" s="620"/>
      <c r="T234" s="620"/>
      <c r="U234" s="620"/>
      <c r="V234" s="620"/>
      <c r="W234" s="620"/>
      <c r="X234" s="620"/>
      <c r="Y234" s="620"/>
    </row>
    <row r="236" spans="1:31" x14ac:dyDescent="0.3">
      <c r="A236" s="573"/>
      <c r="B236" s="573"/>
      <c r="C236" s="573"/>
      <c r="D236" s="573"/>
      <c r="E236" s="573"/>
      <c r="F236" s="573"/>
      <c r="G236" s="573"/>
      <c r="H236" s="573"/>
      <c r="I236" s="573"/>
      <c r="J236" s="573"/>
      <c r="K236" s="573"/>
      <c r="L236" s="573"/>
      <c r="M236" s="573"/>
      <c r="N236" s="573"/>
      <c r="O236" s="573"/>
    </row>
    <row r="237" spans="1:31" x14ac:dyDescent="0.3">
      <c r="A237" s="658" t="s">
        <v>98</v>
      </c>
      <c r="B237" s="609">
        <v>2013</v>
      </c>
      <c r="C237" s="609"/>
      <c r="D237" s="609">
        <v>2014</v>
      </c>
      <c r="E237" s="609"/>
      <c r="F237" s="616">
        <v>2015</v>
      </c>
      <c r="G237" s="616"/>
      <c r="H237" s="616">
        <v>2016</v>
      </c>
      <c r="I237" s="616"/>
      <c r="J237" s="609">
        <v>2017</v>
      </c>
      <c r="K237" s="609"/>
      <c r="L237" s="609">
        <v>2018</v>
      </c>
      <c r="M237" s="609"/>
    </row>
    <row r="238" spans="1:31" x14ac:dyDescent="0.3">
      <c r="A238" s="574"/>
      <c r="B238" s="377" t="s">
        <v>99</v>
      </c>
      <c r="C238" s="377" t="s">
        <v>85</v>
      </c>
      <c r="D238" s="377" t="s">
        <v>99</v>
      </c>
      <c r="E238" s="377" t="s">
        <v>85</v>
      </c>
      <c r="F238" s="377" t="s">
        <v>99</v>
      </c>
      <c r="G238" s="377" t="s">
        <v>85</v>
      </c>
      <c r="H238" s="377" t="s">
        <v>99</v>
      </c>
      <c r="I238" s="377" t="s">
        <v>85</v>
      </c>
      <c r="J238" s="377" t="s">
        <v>99</v>
      </c>
      <c r="K238" s="377" t="s">
        <v>85</v>
      </c>
      <c r="L238" s="377" t="s">
        <v>99</v>
      </c>
      <c r="M238" s="377" t="s">
        <v>85</v>
      </c>
    </row>
    <row r="239" spans="1:31" x14ac:dyDescent="0.3">
      <c r="A239" s="150" t="s">
        <v>177</v>
      </c>
      <c r="B239" s="706">
        <v>4</v>
      </c>
      <c r="C239" s="707"/>
      <c r="D239" s="706">
        <v>4</v>
      </c>
      <c r="E239" s="707"/>
      <c r="F239" s="198">
        <v>4</v>
      </c>
      <c r="G239" s="198"/>
      <c r="H239" s="706">
        <v>4</v>
      </c>
      <c r="I239" s="707"/>
      <c r="J239" s="708">
        <v>5</v>
      </c>
      <c r="K239" s="708"/>
      <c r="L239" s="708">
        <v>5</v>
      </c>
      <c r="M239" s="709"/>
    </row>
    <row r="240" spans="1:31" x14ac:dyDescent="0.3">
      <c r="A240" s="129" t="s">
        <v>178</v>
      </c>
      <c r="B240" s="68"/>
      <c r="C240" s="199" t="str">
        <f>IF(B240=0,"",B240*100/(B$243))</f>
        <v/>
      </c>
      <c r="D240" s="68"/>
      <c r="E240" s="199" t="str">
        <f>IF(D240=0,"",D240*100/(D$243))</f>
        <v/>
      </c>
      <c r="F240" s="200">
        <v>1</v>
      </c>
      <c r="G240" s="199">
        <f>IF(F240=0,"",F240*100/(F$243))</f>
        <v>25</v>
      </c>
      <c r="H240" s="68">
        <v>1</v>
      </c>
      <c r="I240" s="199">
        <f>IF(H240=0,"",H240*100/(H$243))</f>
        <v>25</v>
      </c>
      <c r="J240" s="68">
        <v>1</v>
      </c>
      <c r="K240" s="199">
        <f>IF(J240=0,"",J240*100/(J$243))</f>
        <v>25</v>
      </c>
      <c r="L240" s="68">
        <v>1</v>
      </c>
      <c r="M240" s="201">
        <f>IF(L240=0,"",L240*100/(L$243))</f>
        <v>20</v>
      </c>
    </row>
    <row r="241" spans="1:15" ht="33" x14ac:dyDescent="0.3">
      <c r="A241" s="129" t="s">
        <v>179</v>
      </c>
      <c r="B241" s="68">
        <v>2</v>
      </c>
      <c r="C241" s="199">
        <f>IF(B241=0,"",B241*100/(B$243))</f>
        <v>50</v>
      </c>
      <c r="D241" s="68">
        <v>2</v>
      </c>
      <c r="E241" s="199">
        <f>IF(D241=0,"",D241*100/(D$243))</f>
        <v>50</v>
      </c>
      <c r="F241" s="200">
        <v>1</v>
      </c>
      <c r="G241" s="199">
        <f>IF(F241=0,"",F241*100/(F$243))</f>
        <v>25</v>
      </c>
      <c r="H241" s="68">
        <v>1</v>
      </c>
      <c r="I241" s="199">
        <f>IF(H241=0,"",H241*100/(H$243))</f>
        <v>25</v>
      </c>
      <c r="J241" s="68">
        <v>1</v>
      </c>
      <c r="K241" s="199">
        <f>IF(J241=0,"",J241*100/(J$243))</f>
        <v>25</v>
      </c>
      <c r="L241" s="68">
        <v>2</v>
      </c>
      <c r="M241" s="201">
        <f>IF(L241=0,"",L241*100/(L$243))</f>
        <v>40</v>
      </c>
    </row>
    <row r="242" spans="1:15" x14ac:dyDescent="0.3">
      <c r="A242" s="129" t="s">
        <v>180</v>
      </c>
      <c r="B242" s="68">
        <v>2</v>
      </c>
      <c r="C242" s="199">
        <f>IF(B242=0,"",B242*100/(B$243))</f>
        <v>50</v>
      </c>
      <c r="D242" s="68">
        <v>2</v>
      </c>
      <c r="E242" s="199">
        <f>IF(D242=0,"",D242*100/(D$243))</f>
        <v>50</v>
      </c>
      <c r="F242" s="200">
        <v>2</v>
      </c>
      <c r="G242" s="199">
        <f>IF(F242=0,"",F242*100/(F$243))</f>
        <v>50</v>
      </c>
      <c r="H242" s="68">
        <v>2</v>
      </c>
      <c r="I242" s="199">
        <f>IF(H242=0,"",H242*100/(H$243))</f>
        <v>50</v>
      </c>
      <c r="J242" s="68">
        <v>2</v>
      </c>
      <c r="K242" s="199">
        <f>IF(J242=0,"",J242*100/(J$243))</f>
        <v>50</v>
      </c>
      <c r="L242" s="68">
        <v>2</v>
      </c>
      <c r="M242" s="201">
        <f>IF(L242=0,"",L242*100/(L$243))</f>
        <v>40</v>
      </c>
    </row>
    <row r="243" spans="1:15" x14ac:dyDescent="0.3">
      <c r="A243" s="202" t="s">
        <v>181</v>
      </c>
      <c r="B243" s="703">
        <f t="shared" ref="B243" si="37">SUM(B240:B242)</f>
        <v>4</v>
      </c>
      <c r="C243" s="704"/>
      <c r="D243" s="703">
        <f t="shared" ref="D243" si="38">SUM(D240:D242)</f>
        <v>4</v>
      </c>
      <c r="E243" s="704"/>
      <c r="F243" s="703">
        <f t="shared" ref="F243" si="39">SUM(F240:F242)</f>
        <v>4</v>
      </c>
      <c r="G243" s="704"/>
      <c r="H243" s="703">
        <f t="shared" ref="H243" si="40">SUM(H240:H242)</f>
        <v>4</v>
      </c>
      <c r="I243" s="704"/>
      <c r="J243" s="703">
        <f t="shared" ref="J243" si="41">SUM(J240:J242)</f>
        <v>4</v>
      </c>
      <c r="K243" s="704"/>
      <c r="L243" s="703">
        <f t="shared" ref="L243" si="42">SUM(L240:L242)</f>
        <v>5</v>
      </c>
      <c r="M243" s="705"/>
    </row>
    <row r="245" spans="1:15" x14ac:dyDescent="0.3">
      <c r="A245" s="573"/>
      <c r="B245" s="596">
        <v>2013</v>
      </c>
      <c r="C245" s="596"/>
      <c r="D245" s="596">
        <v>2014</v>
      </c>
      <c r="E245" s="596"/>
      <c r="F245" s="596">
        <v>2015</v>
      </c>
      <c r="G245" s="596"/>
      <c r="H245" s="596">
        <v>2016</v>
      </c>
      <c r="I245" s="596"/>
      <c r="J245" s="596">
        <v>2017</v>
      </c>
      <c r="K245" s="596"/>
      <c r="L245" s="596">
        <v>2018</v>
      </c>
      <c r="M245" s="596"/>
      <c r="N245" s="573"/>
      <c r="O245" s="573"/>
    </row>
    <row r="246" spans="1:15" x14ac:dyDescent="0.3">
      <c r="A246" s="603"/>
      <c r="B246" s="203" t="s">
        <v>182</v>
      </c>
      <c r="C246" s="203" t="s">
        <v>183</v>
      </c>
      <c r="D246" s="203" t="s">
        <v>182</v>
      </c>
      <c r="E246" s="203" t="s">
        <v>183</v>
      </c>
      <c r="F246" s="203" t="s">
        <v>182</v>
      </c>
      <c r="G246" s="203" t="s">
        <v>183</v>
      </c>
      <c r="H246" s="203" t="s">
        <v>182</v>
      </c>
      <c r="I246" s="203" t="s">
        <v>183</v>
      </c>
      <c r="J246" s="203" t="s">
        <v>182</v>
      </c>
      <c r="K246" s="203" t="s">
        <v>183</v>
      </c>
      <c r="L246" s="203" t="s">
        <v>182</v>
      </c>
      <c r="M246" s="203" t="s">
        <v>183</v>
      </c>
    </row>
    <row r="247" spans="1:15" ht="33" x14ac:dyDescent="0.3">
      <c r="A247" s="204" t="s">
        <v>184</v>
      </c>
      <c r="B247" s="205" t="s">
        <v>269</v>
      </c>
      <c r="C247" s="205"/>
      <c r="D247" s="205" t="s">
        <v>269</v>
      </c>
      <c r="E247" s="205"/>
      <c r="F247" s="205" t="s">
        <v>269</v>
      </c>
      <c r="G247" s="205"/>
      <c r="H247" s="205" t="s">
        <v>269</v>
      </c>
      <c r="I247" s="205"/>
      <c r="J247" s="205" t="s">
        <v>269</v>
      </c>
      <c r="K247" s="206"/>
      <c r="L247" s="205" t="s">
        <v>269</v>
      </c>
      <c r="M247" s="206"/>
    </row>
    <row r="248" spans="1:15" x14ac:dyDescent="0.3">
      <c r="A248" s="112" t="s">
        <v>185</v>
      </c>
    </row>
    <row r="251" spans="1:15" x14ac:dyDescent="0.3">
      <c r="A251" s="701" t="s">
        <v>83</v>
      </c>
      <c r="B251" s="599">
        <v>2013</v>
      </c>
      <c r="C251" s="599"/>
      <c r="D251" s="599">
        <v>2014</v>
      </c>
      <c r="E251" s="599"/>
      <c r="F251" s="602">
        <v>2015</v>
      </c>
      <c r="G251" s="602"/>
      <c r="H251" s="602">
        <v>2016</v>
      </c>
      <c r="I251" s="602"/>
      <c r="J251" s="599">
        <v>2017</v>
      </c>
      <c r="K251" s="599"/>
      <c r="L251" s="599">
        <v>2018</v>
      </c>
      <c r="M251" s="599"/>
    </row>
    <row r="252" spans="1:15" x14ac:dyDescent="0.3">
      <c r="A252" s="702"/>
      <c r="B252" s="374" t="s">
        <v>186</v>
      </c>
      <c r="C252" s="374" t="s">
        <v>187</v>
      </c>
      <c r="D252" s="374" t="s">
        <v>186</v>
      </c>
      <c r="E252" s="374" t="s">
        <v>187</v>
      </c>
      <c r="F252" s="374" t="s">
        <v>186</v>
      </c>
      <c r="G252" s="374" t="s">
        <v>187</v>
      </c>
      <c r="H252" s="374" t="s">
        <v>186</v>
      </c>
      <c r="I252" s="374" t="s">
        <v>187</v>
      </c>
      <c r="J252" s="374" t="s">
        <v>186</v>
      </c>
      <c r="K252" s="374" t="s">
        <v>187</v>
      </c>
      <c r="L252" s="374" t="s">
        <v>186</v>
      </c>
      <c r="M252" s="374" t="s">
        <v>187</v>
      </c>
    </row>
    <row r="253" spans="1:15" s="166" customFormat="1" x14ac:dyDescent="0.2">
      <c r="A253" s="129" t="s">
        <v>188</v>
      </c>
      <c r="B253" s="207">
        <v>258</v>
      </c>
      <c r="C253" s="207"/>
      <c r="D253" s="207">
        <v>164</v>
      </c>
      <c r="E253" s="207"/>
      <c r="F253" s="207">
        <v>163</v>
      </c>
      <c r="G253" s="207">
        <v>125</v>
      </c>
      <c r="H253" s="207">
        <v>163</v>
      </c>
      <c r="I253" s="207">
        <v>125</v>
      </c>
      <c r="J253" s="207">
        <v>165</v>
      </c>
      <c r="K253" s="207">
        <v>125</v>
      </c>
      <c r="L253" s="207">
        <v>170</v>
      </c>
      <c r="M253" s="208">
        <v>125</v>
      </c>
    </row>
    <row r="254" spans="1:15" s="166" customFormat="1" x14ac:dyDescent="0.2">
      <c r="A254" s="129" t="s">
        <v>189</v>
      </c>
      <c r="B254" s="209">
        <v>62</v>
      </c>
      <c r="C254" s="209"/>
      <c r="D254" s="209">
        <v>45</v>
      </c>
      <c r="E254" s="209"/>
      <c r="F254" s="209">
        <v>45</v>
      </c>
      <c r="G254" s="209"/>
      <c r="H254" s="209">
        <v>45</v>
      </c>
      <c r="I254" s="209"/>
      <c r="J254" s="209">
        <v>47</v>
      </c>
      <c r="K254" s="209"/>
      <c r="L254" s="209">
        <v>50</v>
      </c>
      <c r="M254" s="210"/>
    </row>
    <row r="255" spans="1:15" s="166" customFormat="1" x14ac:dyDescent="0.2">
      <c r="A255" s="129" t="s">
        <v>190</v>
      </c>
      <c r="B255" s="209">
        <v>141</v>
      </c>
      <c r="C255" s="209"/>
      <c r="D255" s="209">
        <v>63</v>
      </c>
      <c r="E255" s="209"/>
      <c r="F255" s="209">
        <v>68</v>
      </c>
      <c r="G255" s="209"/>
      <c r="H255" s="209">
        <v>68</v>
      </c>
      <c r="I255" s="209"/>
      <c r="J255" s="209">
        <v>68</v>
      </c>
      <c r="K255" s="209"/>
      <c r="L255" s="209">
        <v>68</v>
      </c>
      <c r="M255" s="210"/>
    </row>
    <row r="256" spans="1:15" s="166" customFormat="1" x14ac:dyDescent="0.2">
      <c r="A256" s="204" t="s">
        <v>191</v>
      </c>
      <c r="B256" s="211">
        <f t="shared" ref="B256:M256" si="43">SUM(B253:B255)</f>
        <v>461</v>
      </c>
      <c r="C256" s="211">
        <f t="shared" si="43"/>
        <v>0</v>
      </c>
      <c r="D256" s="211">
        <f t="shared" si="43"/>
        <v>272</v>
      </c>
      <c r="E256" s="211">
        <f t="shared" si="43"/>
        <v>0</v>
      </c>
      <c r="F256" s="211">
        <f t="shared" si="43"/>
        <v>276</v>
      </c>
      <c r="G256" s="211">
        <f t="shared" si="43"/>
        <v>125</v>
      </c>
      <c r="H256" s="211">
        <f t="shared" si="43"/>
        <v>276</v>
      </c>
      <c r="I256" s="211">
        <f t="shared" si="43"/>
        <v>125</v>
      </c>
      <c r="J256" s="211">
        <f t="shared" si="43"/>
        <v>280</v>
      </c>
      <c r="K256" s="212">
        <f t="shared" si="43"/>
        <v>125</v>
      </c>
      <c r="L256" s="211">
        <f t="shared" si="43"/>
        <v>288</v>
      </c>
      <c r="M256" s="212">
        <f t="shared" si="43"/>
        <v>125</v>
      </c>
    </row>
    <row r="258" spans="1:28" x14ac:dyDescent="0.3">
      <c r="A258" s="112"/>
    </row>
    <row r="259" spans="1:28" s="62" customFormat="1" x14ac:dyDescent="0.2">
      <c r="A259" s="582" t="s">
        <v>98</v>
      </c>
      <c r="B259" s="213">
        <v>2013</v>
      </c>
      <c r="C259" s="213">
        <v>2014</v>
      </c>
      <c r="D259" s="214">
        <v>2015</v>
      </c>
      <c r="E259" s="215">
        <v>2016</v>
      </c>
      <c r="F259" s="213">
        <v>2017</v>
      </c>
      <c r="G259" s="213">
        <v>2018</v>
      </c>
    </row>
    <row r="260" spans="1:28" s="62" customFormat="1" x14ac:dyDescent="0.3">
      <c r="A260" s="582"/>
      <c r="B260" s="216" t="s">
        <v>85</v>
      </c>
      <c r="C260" s="216" t="s">
        <v>85</v>
      </c>
      <c r="D260" s="216" t="s">
        <v>85</v>
      </c>
      <c r="E260" s="216" t="s">
        <v>85</v>
      </c>
      <c r="F260" s="216" t="s">
        <v>85</v>
      </c>
      <c r="G260" s="216" t="s">
        <v>85</v>
      </c>
    </row>
    <row r="261" spans="1:28" s="220" customFormat="1" x14ac:dyDescent="0.2">
      <c r="A261" s="217" t="s">
        <v>192</v>
      </c>
      <c r="B261" s="218">
        <f>IFERROR(B253/N74,"")</f>
        <v>0.18067226890756302</v>
      </c>
      <c r="C261" s="218">
        <f>IFERROR(B253/O74,"")</f>
        <v>0.17562968005445881</v>
      </c>
      <c r="D261" s="218">
        <f>IFERROR(F253/P$74,"")</f>
        <v>0.10296904611497157</v>
      </c>
      <c r="E261" s="218">
        <f>IFERROR(H253/Q$74,"")</f>
        <v>9.8489425981873116E-2</v>
      </c>
      <c r="F261" s="218">
        <f>IFERROR(J253/R$74,"")</f>
        <v>9.5818815331010457E-2</v>
      </c>
      <c r="G261" s="219">
        <f>IFERROR(L253/S$74,"")</f>
        <v>9.4760312151616496E-2</v>
      </c>
    </row>
    <row r="262" spans="1:28" s="220" customFormat="1" x14ac:dyDescent="0.2">
      <c r="A262" s="221" t="s">
        <v>193</v>
      </c>
      <c r="B262" s="222">
        <f>IFERROR(B254*100/D98,"")</f>
        <v>57.407407407407405</v>
      </c>
      <c r="C262" s="222">
        <f>IFERROR(D254*100/G98,"")</f>
        <v>38.793103448275865</v>
      </c>
      <c r="D262" s="222">
        <f>IFERROR(F254*100/J98,"")</f>
        <v>34.615384615384613</v>
      </c>
      <c r="E262" s="222">
        <f>IFERROR(H254*100/M98,"")</f>
        <v>34.615384615384613</v>
      </c>
      <c r="F262" s="222">
        <f>IFERROR(J254*100/P98,"")</f>
        <v>33.812949640287769</v>
      </c>
      <c r="G262" s="223">
        <f>IFERROR(L254*100/S98,"")</f>
        <v>35.97122302158273</v>
      </c>
    </row>
    <row r="263" spans="1:28" s="62" customFormat="1" x14ac:dyDescent="0.2">
      <c r="A263" s="581" t="s">
        <v>50</v>
      </c>
      <c r="B263" s="581"/>
      <c r="C263" s="581"/>
      <c r="D263" s="581"/>
      <c r="E263" s="581"/>
      <c r="F263" s="581"/>
      <c r="G263" s="581"/>
      <c r="H263" s="581"/>
      <c r="I263" s="581"/>
      <c r="J263" s="581"/>
      <c r="K263" s="581"/>
      <c r="L263" s="581"/>
      <c r="M263" s="581"/>
      <c r="N263" s="581"/>
      <c r="O263" s="581"/>
      <c r="P263" s="581"/>
      <c r="Q263" s="581"/>
      <c r="R263" s="581"/>
      <c r="S263" s="581"/>
      <c r="T263" s="581"/>
      <c r="U263" s="163"/>
      <c r="V263" s="163"/>
      <c r="W263" s="163"/>
      <c r="X263" s="163"/>
      <c r="Y263" s="163"/>
      <c r="Z263" s="163"/>
      <c r="AA263" s="163"/>
      <c r="AB263" s="163"/>
    </row>
    <row r="264" spans="1:28" s="62" customFormat="1" ht="14.25" x14ac:dyDescent="0.2"/>
    <row r="265" spans="1:28" s="197" customFormat="1" x14ac:dyDescent="0.3">
      <c r="A265" s="582" t="s">
        <v>98</v>
      </c>
      <c r="B265" s="583">
        <v>2013</v>
      </c>
      <c r="C265" s="584"/>
      <c r="D265" s="583">
        <v>2014</v>
      </c>
      <c r="E265" s="584"/>
      <c r="F265" s="700">
        <v>2015</v>
      </c>
      <c r="G265" s="586"/>
      <c r="H265" s="586">
        <v>2016</v>
      </c>
      <c r="I265" s="587"/>
      <c r="J265" s="583">
        <v>2017</v>
      </c>
      <c r="K265" s="584"/>
      <c r="L265" s="583">
        <v>2018</v>
      </c>
      <c r="M265" s="584"/>
    </row>
    <row r="266" spans="1:28" s="197" customFormat="1" x14ac:dyDescent="0.3">
      <c r="A266" s="582"/>
      <c r="B266" s="216" t="s">
        <v>194</v>
      </c>
      <c r="C266" s="216" t="s">
        <v>85</v>
      </c>
      <c r="D266" s="216" t="s">
        <v>194</v>
      </c>
      <c r="E266" s="216" t="s">
        <v>85</v>
      </c>
      <c r="F266" s="216" t="s">
        <v>194</v>
      </c>
      <c r="G266" s="216" t="s">
        <v>85</v>
      </c>
      <c r="H266" s="216" t="s">
        <v>194</v>
      </c>
      <c r="I266" s="216" t="s">
        <v>85</v>
      </c>
      <c r="J266" s="216" t="s">
        <v>194</v>
      </c>
      <c r="K266" s="216" t="s">
        <v>85</v>
      </c>
      <c r="L266" s="216" t="s">
        <v>194</v>
      </c>
      <c r="M266" s="216" t="s">
        <v>85</v>
      </c>
    </row>
    <row r="267" spans="1:28" s="228" customFormat="1" x14ac:dyDescent="0.2">
      <c r="A267" s="224" t="s">
        <v>195</v>
      </c>
      <c r="B267" s="225">
        <v>141</v>
      </c>
      <c r="C267" s="226">
        <f>IF(B267=0,"",B267*100/B255)</f>
        <v>100</v>
      </c>
      <c r="D267" s="225">
        <v>63</v>
      </c>
      <c r="E267" s="226">
        <f>IF(D267=0,"",D267*100/D255)</f>
        <v>100</v>
      </c>
      <c r="F267" s="225">
        <v>68</v>
      </c>
      <c r="G267" s="226">
        <f>IF(F267=0,"",F267*100/F255)</f>
        <v>100</v>
      </c>
      <c r="H267" s="225">
        <v>68</v>
      </c>
      <c r="I267" s="226">
        <f>IF(H267=0,"",H267*100/H255)</f>
        <v>100</v>
      </c>
      <c r="J267" s="225">
        <v>68</v>
      </c>
      <c r="K267" s="226">
        <f>IF(J267=0,"",J267*100/J255)</f>
        <v>100</v>
      </c>
      <c r="L267" s="225">
        <v>68</v>
      </c>
      <c r="M267" s="227">
        <f>IF(L267=0,"",L267*100/L255)</f>
        <v>100</v>
      </c>
    </row>
    <row r="268" spans="1:28" s="62" customFormat="1" x14ac:dyDescent="0.2">
      <c r="A268" s="699" t="s">
        <v>50</v>
      </c>
      <c r="B268" s="699"/>
      <c r="C268" s="699"/>
      <c r="D268" s="699"/>
      <c r="E268" s="699"/>
      <c r="F268" s="699"/>
      <c r="G268" s="699"/>
      <c r="H268" s="699"/>
      <c r="I268" s="699"/>
      <c r="J268" s="699"/>
      <c r="K268" s="699"/>
      <c r="L268" s="699"/>
      <c r="M268" s="699"/>
      <c r="N268" s="699"/>
      <c r="O268" s="699"/>
      <c r="P268" s="699"/>
      <c r="Q268" s="699"/>
      <c r="R268" s="699"/>
      <c r="S268" s="699"/>
      <c r="T268" s="699"/>
      <c r="U268" s="699"/>
      <c r="V268" s="699"/>
      <c r="W268" s="699"/>
      <c r="X268" s="699"/>
      <c r="Y268" s="699"/>
      <c r="Z268" s="699"/>
      <c r="AA268" s="699"/>
      <c r="AB268" s="699"/>
    </row>
    <row r="271" spans="1:28" x14ac:dyDescent="0.3">
      <c r="A271" s="573"/>
      <c r="B271" s="573"/>
      <c r="C271" s="573"/>
      <c r="D271" s="573"/>
      <c r="E271" s="573"/>
      <c r="F271" s="573"/>
      <c r="G271" s="573"/>
      <c r="H271" s="573"/>
      <c r="I271" s="573"/>
      <c r="J271" s="573"/>
      <c r="K271" s="573"/>
      <c r="L271" s="573"/>
      <c r="M271" s="573"/>
    </row>
    <row r="272" spans="1:28" x14ac:dyDescent="0.3">
      <c r="A272" s="574" t="s">
        <v>196</v>
      </c>
      <c r="B272" s="576">
        <v>2013</v>
      </c>
      <c r="C272" s="576"/>
      <c r="D272" s="576"/>
      <c r="E272" s="576"/>
      <c r="F272" s="576"/>
      <c r="G272" s="576"/>
      <c r="H272" s="576">
        <v>2014</v>
      </c>
      <c r="I272" s="576"/>
      <c r="J272" s="576"/>
      <c r="K272" s="576"/>
      <c r="L272" s="576"/>
      <c r="M272" s="576"/>
    </row>
    <row r="273" spans="1:13" ht="53.25" x14ac:dyDescent="0.3">
      <c r="A273" s="574"/>
      <c r="B273" s="229" t="s">
        <v>17</v>
      </c>
      <c r="C273" s="229" t="s">
        <v>197</v>
      </c>
      <c r="D273" s="229" t="s">
        <v>198</v>
      </c>
      <c r="E273" s="230" t="s">
        <v>199</v>
      </c>
      <c r="F273" s="229" t="s">
        <v>200</v>
      </c>
      <c r="G273" s="229" t="s">
        <v>201</v>
      </c>
      <c r="H273" s="229" t="s">
        <v>17</v>
      </c>
      <c r="I273" s="229" t="s">
        <v>197</v>
      </c>
      <c r="J273" s="229" t="s">
        <v>198</v>
      </c>
      <c r="K273" s="230" t="s">
        <v>199</v>
      </c>
      <c r="L273" s="229" t="s">
        <v>200</v>
      </c>
      <c r="M273" s="229" t="s">
        <v>201</v>
      </c>
    </row>
    <row r="274" spans="1:13" x14ac:dyDescent="0.3">
      <c r="A274" s="575"/>
      <c r="B274" s="372" t="s">
        <v>202</v>
      </c>
      <c r="C274" s="372" t="s">
        <v>203</v>
      </c>
      <c r="D274" s="372" t="s">
        <v>204</v>
      </c>
      <c r="E274" s="230"/>
      <c r="F274" s="229"/>
      <c r="G274" s="229"/>
      <c r="H274" s="372" t="s">
        <v>202</v>
      </c>
      <c r="I274" s="372" t="s">
        <v>203</v>
      </c>
      <c r="J274" s="372" t="s">
        <v>204</v>
      </c>
      <c r="K274" s="230"/>
      <c r="L274" s="229"/>
      <c r="M274" s="229"/>
    </row>
    <row r="275" spans="1:13" s="166" customFormat="1" x14ac:dyDescent="0.2">
      <c r="A275" s="150" t="s">
        <v>205</v>
      </c>
      <c r="B275" s="231">
        <f t="shared" ref="B275:B282" si="44">+B82+H82+N82</f>
        <v>0</v>
      </c>
      <c r="C275" s="232"/>
      <c r="D275" s="232"/>
      <c r="E275" s="232"/>
      <c r="F275" s="233" t="str">
        <f t="shared" ref="F275:F282" si="45">IF(C275=0,"",C275/B275)</f>
        <v/>
      </c>
      <c r="G275" s="233" t="str">
        <f t="shared" ref="G275:G282" si="46">IF(D275=0,"",D275/B275)</f>
        <v/>
      </c>
      <c r="H275" s="231">
        <f t="shared" ref="H275:H282" si="47">+C82+I82+O82</f>
        <v>0</v>
      </c>
      <c r="I275" s="232"/>
      <c r="J275" s="232"/>
      <c r="K275" s="232"/>
      <c r="L275" s="233" t="str">
        <f t="shared" ref="L275:L282" si="48">IF(I275=0,"",I275/H275)</f>
        <v/>
      </c>
      <c r="M275" s="233" t="str">
        <f t="shared" ref="M275:M282" si="49">IF(J275=0,"",J275/H275)</f>
        <v/>
      </c>
    </row>
    <row r="276" spans="1:13" s="166" customFormat="1" x14ac:dyDescent="0.2">
      <c r="A276" s="129" t="s">
        <v>206</v>
      </c>
      <c r="B276" s="234">
        <f t="shared" si="44"/>
        <v>163</v>
      </c>
      <c r="C276" s="209">
        <v>465</v>
      </c>
      <c r="D276" s="209">
        <v>2082</v>
      </c>
      <c r="E276" s="209"/>
      <c r="F276" s="235">
        <f t="shared" si="45"/>
        <v>2.852760736196319</v>
      </c>
      <c r="G276" s="235">
        <f t="shared" si="46"/>
        <v>12.773006134969325</v>
      </c>
      <c r="H276" s="234">
        <f t="shared" si="47"/>
        <v>154</v>
      </c>
      <c r="I276" s="209">
        <v>490</v>
      </c>
      <c r="J276" s="209">
        <v>2207</v>
      </c>
      <c r="K276" s="209"/>
      <c r="L276" s="235">
        <f t="shared" si="48"/>
        <v>3.1818181818181817</v>
      </c>
      <c r="M276" s="235">
        <f t="shared" si="49"/>
        <v>14.331168831168831</v>
      </c>
    </row>
    <row r="277" spans="1:13" s="166" customFormat="1" x14ac:dyDescent="0.2">
      <c r="A277" s="129" t="s">
        <v>207</v>
      </c>
      <c r="B277" s="234">
        <f t="shared" si="44"/>
        <v>685</v>
      </c>
      <c r="C277" s="209">
        <v>5778</v>
      </c>
      <c r="D277" s="209">
        <v>12561</v>
      </c>
      <c r="E277" s="209"/>
      <c r="F277" s="235">
        <f t="shared" si="45"/>
        <v>8.4350364963503655</v>
      </c>
      <c r="G277" s="235">
        <f t="shared" si="46"/>
        <v>18.337226277372263</v>
      </c>
      <c r="H277" s="234">
        <f t="shared" si="47"/>
        <v>696</v>
      </c>
      <c r="I277" s="209">
        <v>5970</v>
      </c>
      <c r="J277" s="209">
        <v>13116</v>
      </c>
      <c r="K277" s="209"/>
      <c r="L277" s="235">
        <f t="shared" si="48"/>
        <v>8.5775862068965516</v>
      </c>
      <c r="M277" s="235">
        <f t="shared" si="49"/>
        <v>18.844827586206897</v>
      </c>
    </row>
    <row r="278" spans="1:13" s="166" customFormat="1" x14ac:dyDescent="0.2">
      <c r="A278" s="123" t="s">
        <v>208</v>
      </c>
      <c r="B278" s="234">
        <f t="shared" si="44"/>
        <v>0</v>
      </c>
      <c r="C278" s="209"/>
      <c r="D278" s="209"/>
      <c r="E278" s="209"/>
      <c r="F278" s="235" t="str">
        <f t="shared" si="45"/>
        <v/>
      </c>
      <c r="G278" s="235" t="str">
        <f t="shared" si="46"/>
        <v/>
      </c>
      <c r="H278" s="234">
        <f t="shared" si="47"/>
        <v>0</v>
      </c>
      <c r="I278" s="209"/>
      <c r="J278" s="209"/>
      <c r="K278" s="209"/>
      <c r="L278" s="235" t="str">
        <f t="shared" si="48"/>
        <v/>
      </c>
      <c r="M278" s="235" t="str">
        <f t="shared" si="49"/>
        <v/>
      </c>
    </row>
    <row r="279" spans="1:13" s="166" customFormat="1" x14ac:dyDescent="0.2">
      <c r="A279" s="129" t="s">
        <v>209</v>
      </c>
      <c r="B279" s="234">
        <f t="shared" si="44"/>
        <v>0</v>
      </c>
      <c r="C279" s="209"/>
      <c r="D279" s="209"/>
      <c r="E279" s="209"/>
      <c r="F279" s="235" t="str">
        <f t="shared" si="45"/>
        <v/>
      </c>
      <c r="G279" s="235" t="str">
        <f t="shared" si="46"/>
        <v/>
      </c>
      <c r="H279" s="234">
        <f t="shared" si="47"/>
        <v>0</v>
      </c>
      <c r="I279" s="209"/>
      <c r="J279" s="209"/>
      <c r="K279" s="209"/>
      <c r="L279" s="235" t="str">
        <f t="shared" si="48"/>
        <v/>
      </c>
      <c r="M279" s="235" t="str">
        <f t="shared" si="49"/>
        <v/>
      </c>
    </row>
    <row r="280" spans="1:13" s="166" customFormat="1" x14ac:dyDescent="0.2">
      <c r="A280" s="129" t="s">
        <v>210</v>
      </c>
      <c r="B280" s="234">
        <f t="shared" si="44"/>
        <v>292</v>
      </c>
      <c r="C280" s="209">
        <v>2720</v>
      </c>
      <c r="D280" s="209">
        <v>3543</v>
      </c>
      <c r="E280" s="209"/>
      <c r="F280" s="235">
        <f t="shared" si="45"/>
        <v>9.3150684931506849</v>
      </c>
      <c r="G280" s="235">
        <f t="shared" si="46"/>
        <v>12.133561643835616</v>
      </c>
      <c r="H280" s="234">
        <f t="shared" si="47"/>
        <v>296</v>
      </c>
      <c r="I280" s="209">
        <v>3000</v>
      </c>
      <c r="J280" s="209">
        <v>4300</v>
      </c>
      <c r="K280" s="209"/>
      <c r="L280" s="235">
        <f t="shared" si="48"/>
        <v>10.135135135135135</v>
      </c>
      <c r="M280" s="235">
        <f t="shared" si="49"/>
        <v>14.527027027027026</v>
      </c>
    </row>
    <row r="281" spans="1:13" s="166" customFormat="1" x14ac:dyDescent="0.2">
      <c r="A281" s="129" t="s">
        <v>211</v>
      </c>
      <c r="B281" s="234">
        <f t="shared" si="44"/>
        <v>288</v>
      </c>
      <c r="C281" s="209">
        <v>2844</v>
      </c>
      <c r="D281" s="209">
        <v>2683</v>
      </c>
      <c r="E281" s="209"/>
      <c r="F281" s="235">
        <f t="shared" si="45"/>
        <v>9.875</v>
      </c>
      <c r="G281" s="235">
        <f t="shared" si="46"/>
        <v>9.3159722222222214</v>
      </c>
      <c r="H281" s="234">
        <f t="shared" si="47"/>
        <v>306</v>
      </c>
      <c r="I281" s="209">
        <v>2928</v>
      </c>
      <c r="J281" s="209">
        <v>3383</v>
      </c>
      <c r="K281" s="209"/>
      <c r="L281" s="235">
        <f t="shared" si="48"/>
        <v>9.5686274509803919</v>
      </c>
      <c r="M281" s="235">
        <f t="shared" si="49"/>
        <v>11.055555555555555</v>
      </c>
    </row>
    <row r="282" spans="1:13" s="166" customFormat="1" x14ac:dyDescent="0.2">
      <c r="A282" s="204" t="s">
        <v>212</v>
      </c>
      <c r="B282" s="236">
        <f t="shared" si="44"/>
        <v>0</v>
      </c>
      <c r="C282" s="237"/>
      <c r="D282" s="237"/>
      <c r="E282" s="237"/>
      <c r="F282" s="211" t="str">
        <f t="shared" si="45"/>
        <v/>
      </c>
      <c r="G282" s="211" t="str">
        <f t="shared" si="46"/>
        <v/>
      </c>
      <c r="H282" s="236">
        <f t="shared" si="47"/>
        <v>0</v>
      </c>
      <c r="I282" s="237"/>
      <c r="J282" s="237"/>
      <c r="K282" s="237"/>
      <c r="L282" s="211" t="str">
        <f t="shared" si="48"/>
        <v/>
      </c>
      <c r="M282" s="211" t="str">
        <f t="shared" si="49"/>
        <v/>
      </c>
    </row>
    <row r="283" spans="1:13" s="166" customFormat="1" x14ac:dyDescent="0.3">
      <c r="A283" s="574" t="s">
        <v>196</v>
      </c>
      <c r="B283" s="577">
        <v>2015</v>
      </c>
      <c r="C283" s="578"/>
      <c r="D283" s="578"/>
      <c r="E283" s="578"/>
      <c r="F283" s="578"/>
      <c r="G283" s="578"/>
      <c r="H283" s="578">
        <v>2016</v>
      </c>
      <c r="I283" s="578"/>
      <c r="J283" s="578"/>
      <c r="K283" s="578"/>
      <c r="L283" s="578"/>
      <c r="M283" s="579"/>
    </row>
    <row r="284" spans="1:13" s="166" customFormat="1" ht="53.25" x14ac:dyDescent="0.2">
      <c r="A284" s="574"/>
      <c r="B284" s="229" t="s">
        <v>17</v>
      </c>
      <c r="C284" s="229" t="s">
        <v>197</v>
      </c>
      <c r="D284" s="229" t="s">
        <v>198</v>
      </c>
      <c r="E284" s="230" t="s">
        <v>199</v>
      </c>
      <c r="F284" s="229" t="s">
        <v>200</v>
      </c>
      <c r="G284" s="229" t="s">
        <v>201</v>
      </c>
      <c r="H284" s="229" t="s">
        <v>17</v>
      </c>
      <c r="I284" s="229" t="s">
        <v>197</v>
      </c>
      <c r="J284" s="229" t="s">
        <v>198</v>
      </c>
      <c r="K284" s="230" t="s">
        <v>199</v>
      </c>
      <c r="L284" s="229" t="s">
        <v>200</v>
      </c>
      <c r="M284" s="229" t="s">
        <v>201</v>
      </c>
    </row>
    <row r="285" spans="1:13" s="166" customFormat="1" x14ac:dyDescent="0.2">
      <c r="A285" s="575"/>
      <c r="B285" s="372" t="s">
        <v>202</v>
      </c>
      <c r="C285" s="372" t="s">
        <v>203</v>
      </c>
      <c r="D285" s="372" t="s">
        <v>204</v>
      </c>
      <c r="E285" s="229"/>
      <c r="F285" s="229"/>
      <c r="G285" s="229"/>
      <c r="H285" s="372" t="s">
        <v>202</v>
      </c>
      <c r="I285" s="372" t="s">
        <v>203</v>
      </c>
      <c r="J285" s="372" t="s">
        <v>204</v>
      </c>
      <c r="K285" s="230"/>
      <c r="L285" s="229"/>
      <c r="M285" s="229"/>
    </row>
    <row r="286" spans="1:13" s="166" customFormat="1" x14ac:dyDescent="0.2">
      <c r="A286" s="150" t="s">
        <v>205</v>
      </c>
      <c r="B286" s="231">
        <f t="shared" ref="B286:B293" si="50">+D82+J82+P82</f>
        <v>0</v>
      </c>
      <c r="C286" s="238"/>
      <c r="D286" s="238"/>
      <c r="E286" s="238"/>
      <c r="F286" s="233" t="str">
        <f t="shared" ref="F286:F293" si="51">IF(C286=0,"",C286/B286)</f>
        <v/>
      </c>
      <c r="G286" s="233" t="str">
        <f t="shared" ref="G286:G293" si="52">IF(D286=0,"",D286/B286)</f>
        <v/>
      </c>
      <c r="H286" s="231">
        <f t="shared" ref="H286:H293" si="53">+E82+K82+Q82</f>
        <v>0</v>
      </c>
      <c r="I286" s="232"/>
      <c r="J286" s="232"/>
      <c r="K286" s="232"/>
      <c r="L286" s="233" t="str">
        <f t="shared" ref="L286:L293" si="54">IF(I286=0,"",I286/H286)</f>
        <v/>
      </c>
      <c r="M286" s="239" t="str">
        <f t="shared" ref="M286:M293" si="55">IF(J286=0,"",J286/H286)</f>
        <v/>
      </c>
    </row>
    <row r="287" spans="1:13" s="166" customFormat="1" x14ac:dyDescent="0.2">
      <c r="A287" s="129" t="s">
        <v>206</v>
      </c>
      <c r="B287" s="234">
        <f t="shared" si="50"/>
        <v>164</v>
      </c>
      <c r="C287" s="240">
        <v>690</v>
      </c>
      <c r="D287" s="240">
        <v>2907</v>
      </c>
      <c r="E287" s="240"/>
      <c r="F287" s="235">
        <f t="shared" si="51"/>
        <v>4.2073170731707314</v>
      </c>
      <c r="G287" s="235">
        <f t="shared" si="52"/>
        <v>17.725609756097562</v>
      </c>
      <c r="H287" s="234">
        <f t="shared" si="53"/>
        <v>170</v>
      </c>
      <c r="I287" s="209">
        <v>750</v>
      </c>
      <c r="J287" s="209">
        <v>3450</v>
      </c>
      <c r="K287" s="209"/>
      <c r="L287" s="235">
        <f t="shared" si="54"/>
        <v>4.4117647058823533</v>
      </c>
      <c r="M287" s="241">
        <f t="shared" si="55"/>
        <v>20.294117647058822</v>
      </c>
    </row>
    <row r="288" spans="1:13" s="166" customFormat="1" x14ac:dyDescent="0.2">
      <c r="A288" s="129" t="s">
        <v>207</v>
      </c>
      <c r="B288" s="234">
        <f t="shared" si="50"/>
        <v>743</v>
      </c>
      <c r="C288" s="240">
        <v>6520</v>
      </c>
      <c r="D288" s="240">
        <v>15316</v>
      </c>
      <c r="E288" s="240"/>
      <c r="F288" s="235">
        <f t="shared" si="51"/>
        <v>8.7752355316285335</v>
      </c>
      <c r="G288" s="235">
        <f t="shared" si="52"/>
        <v>20.613728129205921</v>
      </c>
      <c r="H288" s="234">
        <f t="shared" si="53"/>
        <v>793</v>
      </c>
      <c r="I288" s="209">
        <v>6954</v>
      </c>
      <c r="J288" s="209">
        <v>16235</v>
      </c>
      <c r="K288" s="209"/>
      <c r="L288" s="235">
        <f t="shared" si="54"/>
        <v>8.7692307692307701</v>
      </c>
      <c r="M288" s="241">
        <f t="shared" si="55"/>
        <v>20.472887767969734</v>
      </c>
    </row>
    <row r="289" spans="1:13" s="166" customFormat="1" x14ac:dyDescent="0.2">
      <c r="A289" s="123" t="s">
        <v>208</v>
      </c>
      <c r="B289" s="234">
        <f t="shared" si="50"/>
        <v>0</v>
      </c>
      <c r="C289" s="240"/>
      <c r="D289" s="240"/>
      <c r="E289" s="240"/>
      <c r="F289" s="235" t="str">
        <f t="shared" si="51"/>
        <v/>
      </c>
      <c r="G289" s="235" t="str">
        <f t="shared" si="52"/>
        <v/>
      </c>
      <c r="H289" s="234">
        <f t="shared" si="53"/>
        <v>0</v>
      </c>
      <c r="I289" s="209"/>
      <c r="J289" s="209"/>
      <c r="K289" s="209"/>
      <c r="L289" s="235" t="str">
        <f t="shared" si="54"/>
        <v/>
      </c>
      <c r="M289" s="241" t="str">
        <f t="shared" si="55"/>
        <v/>
      </c>
    </row>
    <row r="290" spans="1:13" s="166" customFormat="1" x14ac:dyDescent="0.2">
      <c r="A290" s="129" t="s">
        <v>209</v>
      </c>
      <c r="B290" s="234">
        <f t="shared" si="50"/>
        <v>0</v>
      </c>
      <c r="C290" s="240"/>
      <c r="D290" s="240"/>
      <c r="E290" s="240"/>
      <c r="F290" s="235" t="str">
        <f t="shared" si="51"/>
        <v/>
      </c>
      <c r="G290" s="235" t="str">
        <f t="shared" si="52"/>
        <v/>
      </c>
      <c r="H290" s="234">
        <f t="shared" si="53"/>
        <v>0</v>
      </c>
      <c r="I290" s="209"/>
      <c r="J290" s="209"/>
      <c r="K290" s="209"/>
      <c r="L290" s="235" t="str">
        <f t="shared" si="54"/>
        <v/>
      </c>
      <c r="M290" s="241" t="str">
        <f t="shared" si="55"/>
        <v/>
      </c>
    </row>
    <row r="291" spans="1:13" s="166" customFormat="1" x14ac:dyDescent="0.2">
      <c r="A291" s="129" t="s">
        <v>210</v>
      </c>
      <c r="B291" s="234">
        <f t="shared" si="50"/>
        <v>342</v>
      </c>
      <c r="C291" s="240">
        <v>3100</v>
      </c>
      <c r="D291" s="240">
        <v>4737</v>
      </c>
      <c r="E291" s="240"/>
      <c r="F291" s="235">
        <f t="shared" si="51"/>
        <v>9.064327485380117</v>
      </c>
      <c r="G291" s="235">
        <f t="shared" si="52"/>
        <v>13.850877192982455</v>
      </c>
      <c r="H291" s="234">
        <f t="shared" si="53"/>
        <v>345</v>
      </c>
      <c r="I291" s="209">
        <v>3450</v>
      </c>
      <c r="J291" s="209">
        <v>5225</v>
      </c>
      <c r="K291" s="209"/>
      <c r="L291" s="235">
        <f t="shared" si="54"/>
        <v>10</v>
      </c>
      <c r="M291" s="241">
        <f t="shared" si="55"/>
        <v>15.144927536231885</v>
      </c>
    </row>
    <row r="292" spans="1:13" s="166" customFormat="1" x14ac:dyDescent="0.2">
      <c r="A292" s="129" t="s">
        <v>211</v>
      </c>
      <c r="B292" s="234">
        <f t="shared" si="50"/>
        <v>334</v>
      </c>
      <c r="C292" s="240">
        <v>2990</v>
      </c>
      <c r="D292" s="240">
        <v>3478</v>
      </c>
      <c r="E292" s="240"/>
      <c r="F292" s="235">
        <f t="shared" si="51"/>
        <v>8.952095808383234</v>
      </c>
      <c r="G292" s="235">
        <f t="shared" si="52"/>
        <v>10.41317365269461</v>
      </c>
      <c r="H292" s="234">
        <f t="shared" si="53"/>
        <v>345</v>
      </c>
      <c r="I292" s="209">
        <v>3545</v>
      </c>
      <c r="J292" s="209">
        <v>3765</v>
      </c>
      <c r="K292" s="209"/>
      <c r="L292" s="235">
        <f t="shared" si="54"/>
        <v>10.27536231884058</v>
      </c>
      <c r="M292" s="241">
        <f t="shared" si="55"/>
        <v>10.913043478260869</v>
      </c>
    </row>
    <row r="293" spans="1:13" s="166" customFormat="1" x14ac:dyDescent="0.2">
      <c r="A293" s="204" t="s">
        <v>212</v>
      </c>
      <c r="B293" s="236">
        <f t="shared" si="50"/>
        <v>0</v>
      </c>
      <c r="C293" s="242"/>
      <c r="D293" s="242"/>
      <c r="E293" s="242"/>
      <c r="F293" s="211" t="str">
        <f t="shared" si="51"/>
        <v/>
      </c>
      <c r="G293" s="211" t="str">
        <f t="shared" si="52"/>
        <v/>
      </c>
      <c r="H293" s="243">
        <f t="shared" si="53"/>
        <v>0</v>
      </c>
      <c r="I293" s="244"/>
      <c r="J293" s="244"/>
      <c r="K293" s="244"/>
      <c r="L293" s="245" t="str">
        <f t="shared" si="54"/>
        <v/>
      </c>
      <c r="M293" s="246" t="str">
        <f t="shared" si="55"/>
        <v/>
      </c>
    </row>
    <row r="294" spans="1:13" x14ac:dyDescent="0.3">
      <c r="A294" s="574" t="s">
        <v>196</v>
      </c>
      <c r="B294" s="588">
        <v>2017</v>
      </c>
      <c r="C294" s="588"/>
      <c r="D294" s="588"/>
      <c r="E294" s="588"/>
      <c r="F294" s="588"/>
      <c r="G294" s="588"/>
      <c r="H294" s="589">
        <v>2018</v>
      </c>
      <c r="I294" s="589"/>
      <c r="J294" s="589"/>
      <c r="K294" s="589"/>
      <c r="L294" s="589"/>
      <c r="M294" s="589"/>
    </row>
    <row r="295" spans="1:13" ht="53.25" x14ac:dyDescent="0.3">
      <c r="A295" s="574"/>
      <c r="B295" s="229" t="s">
        <v>17</v>
      </c>
      <c r="C295" s="229" t="s">
        <v>197</v>
      </c>
      <c r="D295" s="229" t="s">
        <v>198</v>
      </c>
      <c r="E295" s="230" t="s">
        <v>199</v>
      </c>
      <c r="F295" s="229" t="s">
        <v>200</v>
      </c>
      <c r="G295" s="229" t="s">
        <v>201</v>
      </c>
      <c r="H295" s="229" t="s">
        <v>17</v>
      </c>
      <c r="I295" s="229" t="s">
        <v>197</v>
      </c>
      <c r="J295" s="229" t="s">
        <v>198</v>
      </c>
      <c r="K295" s="230" t="s">
        <v>199</v>
      </c>
      <c r="L295" s="229" t="s">
        <v>200</v>
      </c>
      <c r="M295" s="229" t="s">
        <v>201</v>
      </c>
    </row>
    <row r="296" spans="1:13" x14ac:dyDescent="0.3">
      <c r="A296" s="575"/>
      <c r="B296" s="372" t="s">
        <v>202</v>
      </c>
      <c r="C296" s="372" t="s">
        <v>203</v>
      </c>
      <c r="D296" s="372" t="s">
        <v>204</v>
      </c>
      <c r="E296" s="230"/>
      <c r="F296" s="229"/>
      <c r="G296" s="229"/>
      <c r="H296" s="372" t="s">
        <v>202</v>
      </c>
      <c r="I296" s="372" t="s">
        <v>203</v>
      </c>
      <c r="J296" s="372" t="s">
        <v>204</v>
      </c>
      <c r="K296" s="230"/>
      <c r="L296" s="229"/>
      <c r="M296" s="229"/>
    </row>
    <row r="297" spans="1:13" s="166" customFormat="1" x14ac:dyDescent="0.2">
      <c r="A297" s="150" t="s">
        <v>205</v>
      </c>
      <c r="B297" s="231">
        <f t="shared" ref="B297:B304" si="56">+F82+L82+R82</f>
        <v>0</v>
      </c>
      <c r="C297" s="232"/>
      <c r="D297" s="232"/>
      <c r="E297" s="232"/>
      <c r="F297" s="233" t="str">
        <f t="shared" ref="F297:F304" si="57">IF(C297=0,"",C297/B297)</f>
        <v/>
      </c>
      <c r="G297" s="233" t="str">
        <f t="shared" ref="G297:G304" si="58">IF(D297=0,"",D297/B297)</f>
        <v/>
      </c>
      <c r="H297" s="231">
        <f t="shared" ref="H297:H304" si="59">+G82+M82+S82</f>
        <v>0</v>
      </c>
      <c r="I297" s="232"/>
      <c r="J297" s="232"/>
      <c r="K297" s="232"/>
      <c r="L297" s="233" t="str">
        <f t="shared" ref="L297:L304" si="60">IF(I297=0,"",I297/H297)</f>
        <v/>
      </c>
      <c r="M297" s="239" t="str">
        <f t="shared" ref="M297:M304" si="61">IF(J297=0,"",J297/H297)</f>
        <v/>
      </c>
    </row>
    <row r="298" spans="1:13" s="166" customFormat="1" x14ac:dyDescent="0.2">
      <c r="A298" s="129" t="s">
        <v>206</v>
      </c>
      <c r="B298" s="234">
        <f t="shared" si="56"/>
        <v>175</v>
      </c>
      <c r="C298" s="209">
        <v>854</v>
      </c>
      <c r="D298" s="209">
        <v>3785</v>
      </c>
      <c r="E298" s="209"/>
      <c r="F298" s="235">
        <f t="shared" si="57"/>
        <v>4.88</v>
      </c>
      <c r="G298" s="235">
        <f t="shared" si="58"/>
        <v>21.62857142857143</v>
      </c>
      <c r="H298" s="234">
        <f t="shared" si="59"/>
        <v>175</v>
      </c>
      <c r="I298" s="209">
        <v>906</v>
      </c>
      <c r="J298" s="209">
        <v>4121</v>
      </c>
      <c r="K298" s="209"/>
      <c r="L298" s="235">
        <f t="shared" si="60"/>
        <v>5.177142857142857</v>
      </c>
      <c r="M298" s="241">
        <f t="shared" si="61"/>
        <v>23.548571428571428</v>
      </c>
    </row>
    <row r="299" spans="1:13" s="166" customFormat="1" x14ac:dyDescent="0.2">
      <c r="A299" s="129" t="s">
        <v>207</v>
      </c>
      <c r="B299" s="234">
        <f t="shared" si="56"/>
        <v>843</v>
      </c>
      <c r="C299" s="209">
        <v>7354</v>
      </c>
      <c r="D299" s="209">
        <v>16854</v>
      </c>
      <c r="E299" s="209"/>
      <c r="F299" s="235">
        <f t="shared" si="57"/>
        <v>8.7236061684460253</v>
      </c>
      <c r="G299" s="235">
        <f t="shared" si="58"/>
        <v>19.992882562277579</v>
      </c>
      <c r="H299" s="234">
        <f t="shared" si="59"/>
        <v>893</v>
      </c>
      <c r="I299" s="209">
        <v>7540</v>
      </c>
      <c r="J299" s="209">
        <v>17234</v>
      </c>
      <c r="K299" s="209"/>
      <c r="L299" s="235">
        <f t="shared" si="60"/>
        <v>8.4434490481522957</v>
      </c>
      <c r="M299" s="241">
        <f t="shared" si="61"/>
        <v>19.298992161254198</v>
      </c>
    </row>
    <row r="300" spans="1:13" s="166" customFormat="1" x14ac:dyDescent="0.2">
      <c r="A300" s="123" t="s">
        <v>208</v>
      </c>
      <c r="B300" s="234">
        <f t="shared" si="56"/>
        <v>0</v>
      </c>
      <c r="C300" s="209"/>
      <c r="D300" s="209"/>
      <c r="E300" s="209"/>
      <c r="F300" s="235" t="str">
        <f t="shared" si="57"/>
        <v/>
      </c>
      <c r="G300" s="235" t="str">
        <f t="shared" si="58"/>
        <v/>
      </c>
      <c r="H300" s="234">
        <f t="shared" si="59"/>
        <v>0</v>
      </c>
      <c r="I300" s="209"/>
      <c r="J300" s="209"/>
      <c r="K300" s="209"/>
      <c r="L300" s="235" t="str">
        <f t="shared" si="60"/>
        <v/>
      </c>
      <c r="M300" s="241" t="str">
        <f t="shared" si="61"/>
        <v/>
      </c>
    </row>
    <row r="301" spans="1:13" s="166" customFormat="1" x14ac:dyDescent="0.2">
      <c r="A301" s="129" t="s">
        <v>209</v>
      </c>
      <c r="B301" s="234">
        <f t="shared" si="56"/>
        <v>0</v>
      </c>
      <c r="C301" s="209"/>
      <c r="D301" s="209"/>
      <c r="E301" s="209"/>
      <c r="F301" s="235" t="str">
        <f t="shared" si="57"/>
        <v/>
      </c>
      <c r="G301" s="235" t="str">
        <f t="shared" si="58"/>
        <v/>
      </c>
      <c r="H301" s="234">
        <f t="shared" si="59"/>
        <v>0</v>
      </c>
      <c r="I301" s="209"/>
      <c r="J301" s="209"/>
      <c r="K301" s="209"/>
      <c r="L301" s="235" t="str">
        <f t="shared" si="60"/>
        <v/>
      </c>
      <c r="M301" s="241" t="str">
        <f t="shared" si="61"/>
        <v/>
      </c>
    </row>
    <row r="302" spans="1:13" s="166" customFormat="1" x14ac:dyDescent="0.2">
      <c r="A302" s="129" t="s">
        <v>210</v>
      </c>
      <c r="B302" s="234">
        <f t="shared" si="56"/>
        <v>352</v>
      </c>
      <c r="C302" s="209">
        <v>3987</v>
      </c>
      <c r="D302" s="209">
        <v>5987</v>
      </c>
      <c r="E302" s="209"/>
      <c r="F302" s="235">
        <f t="shared" si="57"/>
        <v>11.326704545454545</v>
      </c>
      <c r="G302" s="235">
        <f t="shared" si="58"/>
        <v>17.008522727272727</v>
      </c>
      <c r="H302" s="234">
        <f t="shared" si="59"/>
        <v>358</v>
      </c>
      <c r="I302" s="209">
        <v>4121</v>
      </c>
      <c r="J302" s="209">
        <v>6320</v>
      </c>
      <c r="K302" s="209"/>
      <c r="L302" s="235">
        <f t="shared" si="60"/>
        <v>11.511173184357542</v>
      </c>
      <c r="M302" s="241">
        <f t="shared" si="61"/>
        <v>17.653631284916202</v>
      </c>
    </row>
    <row r="303" spans="1:13" s="166" customFormat="1" x14ac:dyDescent="0.2">
      <c r="A303" s="129" t="s">
        <v>211</v>
      </c>
      <c r="B303" s="234">
        <f t="shared" si="56"/>
        <v>352</v>
      </c>
      <c r="C303" s="209">
        <v>3735</v>
      </c>
      <c r="D303" s="209">
        <v>4205</v>
      </c>
      <c r="E303" s="209"/>
      <c r="F303" s="235">
        <f t="shared" si="57"/>
        <v>10.610795454545455</v>
      </c>
      <c r="G303" s="235">
        <f t="shared" si="58"/>
        <v>11.946022727272727</v>
      </c>
      <c r="H303" s="234">
        <f t="shared" si="59"/>
        <v>358</v>
      </c>
      <c r="I303" s="209">
        <v>3898</v>
      </c>
      <c r="J303" s="209">
        <v>4620</v>
      </c>
      <c r="K303" s="209"/>
      <c r="L303" s="235">
        <f t="shared" si="60"/>
        <v>10.888268156424582</v>
      </c>
      <c r="M303" s="241">
        <f t="shared" si="61"/>
        <v>12.905027932960893</v>
      </c>
    </row>
    <row r="304" spans="1:13" s="166" customFormat="1" x14ac:dyDescent="0.2">
      <c r="A304" s="204" t="s">
        <v>212</v>
      </c>
      <c r="B304" s="236">
        <f t="shared" si="56"/>
        <v>0</v>
      </c>
      <c r="C304" s="237"/>
      <c r="D304" s="237"/>
      <c r="E304" s="237"/>
      <c r="F304" s="211" t="str">
        <f t="shared" si="57"/>
        <v/>
      </c>
      <c r="G304" s="211" t="str">
        <f t="shared" si="58"/>
        <v/>
      </c>
      <c r="H304" s="236">
        <f t="shared" si="59"/>
        <v>0</v>
      </c>
      <c r="I304" s="237"/>
      <c r="J304" s="237"/>
      <c r="K304" s="237"/>
      <c r="L304" s="211" t="str">
        <f t="shared" si="60"/>
        <v/>
      </c>
      <c r="M304" s="212" t="str">
        <f t="shared" si="61"/>
        <v/>
      </c>
    </row>
    <row r="305" spans="1:13" x14ac:dyDescent="0.3">
      <c r="A305" s="112" t="s">
        <v>50</v>
      </c>
    </row>
    <row r="308" spans="1:13" x14ac:dyDescent="0.3">
      <c r="A308" s="590" t="s">
        <v>98</v>
      </c>
      <c r="B308" s="591">
        <v>2013</v>
      </c>
      <c r="C308" s="592"/>
      <c r="D308" s="591">
        <v>2014</v>
      </c>
      <c r="E308" s="592"/>
      <c r="F308" s="593">
        <v>2015</v>
      </c>
      <c r="G308" s="594"/>
      <c r="H308" s="594">
        <v>2016</v>
      </c>
      <c r="I308" s="595"/>
      <c r="J308" s="591">
        <v>2017</v>
      </c>
      <c r="K308" s="592"/>
      <c r="L308" s="591">
        <v>2018</v>
      </c>
      <c r="M308" s="592"/>
    </row>
    <row r="309" spans="1:13" x14ac:dyDescent="0.3">
      <c r="A309" s="590"/>
      <c r="B309" s="247" t="s">
        <v>99</v>
      </c>
      <c r="C309" s="247" t="s">
        <v>85</v>
      </c>
      <c r="D309" s="247" t="s">
        <v>99</v>
      </c>
      <c r="E309" s="247" t="s">
        <v>85</v>
      </c>
      <c r="F309" s="247" t="s">
        <v>99</v>
      </c>
      <c r="G309" s="247" t="s">
        <v>85</v>
      </c>
      <c r="H309" s="247" t="s">
        <v>99</v>
      </c>
      <c r="I309" s="247" t="s">
        <v>85</v>
      </c>
      <c r="J309" s="247" t="s">
        <v>99</v>
      </c>
      <c r="K309" s="247" t="s">
        <v>85</v>
      </c>
      <c r="L309" s="247" t="s">
        <v>99</v>
      </c>
      <c r="M309" s="247" t="s">
        <v>85</v>
      </c>
    </row>
    <row r="310" spans="1:13" ht="33" x14ac:dyDescent="0.3">
      <c r="A310" s="248" t="s">
        <v>213</v>
      </c>
      <c r="B310" s="249">
        <v>25</v>
      </c>
      <c r="C310" s="250">
        <f>IF(B310=0,"",B310*100/D96)</f>
        <v>100</v>
      </c>
      <c r="D310" s="249">
        <v>26</v>
      </c>
      <c r="E310" s="250">
        <f>IF(D310=0,"",D310*100/G96)</f>
        <v>100</v>
      </c>
      <c r="F310" s="251">
        <v>31</v>
      </c>
      <c r="G310" s="250">
        <f>IF(F310=0,"",F310*100/J96)</f>
        <v>100</v>
      </c>
      <c r="H310" s="249">
        <v>31</v>
      </c>
      <c r="I310" s="250">
        <f>IF(H310=0,"",H310*100/M96)</f>
        <v>100</v>
      </c>
      <c r="J310" s="249">
        <v>37</v>
      </c>
      <c r="K310" s="250">
        <f>IF(J310=0,"",J310*100/P96)</f>
        <v>100</v>
      </c>
      <c r="L310" s="249">
        <v>37</v>
      </c>
      <c r="M310" s="252">
        <f>IF(L310=0,"",L310*100/S96)</f>
        <v>100</v>
      </c>
    </row>
  </sheetData>
  <mergeCells count="195">
    <mergeCell ref="A15:Q15"/>
    <mergeCell ref="A16:Q16"/>
    <mergeCell ref="A17:Q17"/>
    <mergeCell ref="A18:Q18"/>
    <mergeCell ref="A19:Q19"/>
    <mergeCell ref="A20:Q20"/>
    <mergeCell ref="B3:S3"/>
    <mergeCell ref="C5:G5"/>
    <mergeCell ref="B7:Q7"/>
    <mergeCell ref="B8:Q8"/>
    <mergeCell ref="B9:Q9"/>
    <mergeCell ref="A14:Q14"/>
    <mergeCell ref="S26:S28"/>
    <mergeCell ref="T26:T28"/>
    <mergeCell ref="U26:U28"/>
    <mergeCell ref="Q27:R27"/>
    <mergeCell ref="A21:Q21"/>
    <mergeCell ref="A22:Q22"/>
    <mergeCell ref="A23:Q23"/>
    <mergeCell ref="A24:T24"/>
    <mergeCell ref="A26:A28"/>
    <mergeCell ref="B26:B28"/>
    <mergeCell ref="C26:C28"/>
    <mergeCell ref="D26:D28"/>
    <mergeCell ref="E26:I26"/>
    <mergeCell ref="J26:J28"/>
    <mergeCell ref="E27:E28"/>
    <mergeCell ref="F27:F28"/>
    <mergeCell ref="G27:G28"/>
    <mergeCell ref="H27:H28"/>
    <mergeCell ref="I27:I28"/>
    <mergeCell ref="O27:P27"/>
    <mergeCell ref="K26:M27"/>
    <mergeCell ref="N26:N28"/>
    <mergeCell ref="O26:R26"/>
    <mergeCell ref="A52:S52"/>
    <mergeCell ref="B53:G53"/>
    <mergeCell ref="H53:M53"/>
    <mergeCell ref="N53:S53"/>
    <mergeCell ref="B59:G59"/>
    <mergeCell ref="H59:M59"/>
    <mergeCell ref="N59:S59"/>
    <mergeCell ref="A38:N38"/>
    <mergeCell ref="B41:F41"/>
    <mergeCell ref="H41:M41"/>
    <mergeCell ref="N41:S41"/>
    <mergeCell ref="B47:F47"/>
    <mergeCell ref="H47:M47"/>
    <mergeCell ref="N47:S47"/>
    <mergeCell ref="A77:S77"/>
    <mergeCell ref="A79:A81"/>
    <mergeCell ref="B79:S79"/>
    <mergeCell ref="B80:G80"/>
    <mergeCell ref="H80:M80"/>
    <mergeCell ref="N80:S80"/>
    <mergeCell ref="A64:S64"/>
    <mergeCell ref="B65:G65"/>
    <mergeCell ref="H65:M65"/>
    <mergeCell ref="N65:S65"/>
    <mergeCell ref="A70:S70"/>
    <mergeCell ref="B71:G71"/>
    <mergeCell ref="H71:M71"/>
    <mergeCell ref="N71:S71"/>
    <mergeCell ref="A100:V100"/>
    <mergeCell ref="A102:A103"/>
    <mergeCell ref="B102:D102"/>
    <mergeCell ref="E102:G102"/>
    <mergeCell ref="H102:J102"/>
    <mergeCell ref="K102:M102"/>
    <mergeCell ref="N102:P102"/>
    <mergeCell ref="Q102:S102"/>
    <mergeCell ref="B94:D94"/>
    <mergeCell ref="E94:G94"/>
    <mergeCell ref="H94:J94"/>
    <mergeCell ref="K94:M94"/>
    <mergeCell ref="N94:P94"/>
    <mergeCell ref="Q94:S94"/>
    <mergeCell ref="A145:O145"/>
    <mergeCell ref="A146:A147"/>
    <mergeCell ref="B146:C146"/>
    <mergeCell ref="D146:E146"/>
    <mergeCell ref="F146:G146"/>
    <mergeCell ref="H146:I146"/>
    <mergeCell ref="J146:K146"/>
    <mergeCell ref="L146:M146"/>
    <mergeCell ref="Q115:S115"/>
    <mergeCell ref="A129:M129"/>
    <mergeCell ref="A130:A131"/>
    <mergeCell ref="B130:C130"/>
    <mergeCell ref="D130:E130"/>
    <mergeCell ref="F130:G130"/>
    <mergeCell ref="H130:I130"/>
    <mergeCell ref="J130:K130"/>
    <mergeCell ref="L130:M130"/>
    <mergeCell ref="A115:A116"/>
    <mergeCell ref="B115:D115"/>
    <mergeCell ref="E115:G115"/>
    <mergeCell ref="H115:J115"/>
    <mergeCell ref="K115:M115"/>
    <mergeCell ref="N115:P115"/>
    <mergeCell ref="A152:AE152"/>
    <mergeCell ref="A153:AE153"/>
    <mergeCell ref="A157:A158"/>
    <mergeCell ref="B157:C157"/>
    <mergeCell ref="D157:E157"/>
    <mergeCell ref="F157:G157"/>
    <mergeCell ref="H157:I157"/>
    <mergeCell ref="J157:K157"/>
    <mergeCell ref="L157:M157"/>
    <mergeCell ref="A208:A210"/>
    <mergeCell ref="B208:D208"/>
    <mergeCell ref="E208:G208"/>
    <mergeCell ref="H208:J208"/>
    <mergeCell ref="K208:M208"/>
    <mergeCell ref="A182:A183"/>
    <mergeCell ref="B182:C182"/>
    <mergeCell ref="D182:E182"/>
    <mergeCell ref="F182:G182"/>
    <mergeCell ref="H182:I182"/>
    <mergeCell ref="J182:K182"/>
    <mergeCell ref="N208:P208"/>
    <mergeCell ref="Q208:S208"/>
    <mergeCell ref="C209:D209"/>
    <mergeCell ref="F209:G209"/>
    <mergeCell ref="I209:J209"/>
    <mergeCell ref="L209:M209"/>
    <mergeCell ref="O209:P209"/>
    <mergeCell ref="R209:S209"/>
    <mergeCell ref="L182:M182"/>
    <mergeCell ref="A237:A238"/>
    <mergeCell ref="B237:C237"/>
    <mergeCell ref="D237:E237"/>
    <mergeCell ref="F237:G237"/>
    <mergeCell ref="H237:I237"/>
    <mergeCell ref="J237:K237"/>
    <mergeCell ref="A230:AE230"/>
    <mergeCell ref="A231:AE231"/>
    <mergeCell ref="A232:AE232"/>
    <mergeCell ref="A233:Y233"/>
    <mergeCell ref="A234:Y234"/>
    <mergeCell ref="A236:O236"/>
    <mergeCell ref="B243:C243"/>
    <mergeCell ref="D243:E243"/>
    <mergeCell ref="F243:G243"/>
    <mergeCell ref="H243:I243"/>
    <mergeCell ref="J243:K243"/>
    <mergeCell ref="L243:M243"/>
    <mergeCell ref="L237:M237"/>
    <mergeCell ref="B239:C239"/>
    <mergeCell ref="D239:E239"/>
    <mergeCell ref="H239:I239"/>
    <mergeCell ref="J239:K239"/>
    <mergeCell ref="L239:M239"/>
    <mergeCell ref="L245:M245"/>
    <mergeCell ref="N245:O245"/>
    <mergeCell ref="A251:A252"/>
    <mergeCell ref="B251:C251"/>
    <mergeCell ref="D251:E251"/>
    <mergeCell ref="F251:G251"/>
    <mergeCell ref="H251:I251"/>
    <mergeCell ref="J251:K251"/>
    <mergeCell ref="L251:M251"/>
    <mergeCell ref="A245:A246"/>
    <mergeCell ref="B245:C245"/>
    <mergeCell ref="D245:E245"/>
    <mergeCell ref="F245:G245"/>
    <mergeCell ref="H245:I245"/>
    <mergeCell ref="J245:K245"/>
    <mergeCell ref="A268:AB268"/>
    <mergeCell ref="A271:M271"/>
    <mergeCell ref="A272:A274"/>
    <mergeCell ref="B272:G272"/>
    <mergeCell ref="H272:M272"/>
    <mergeCell ref="A283:A285"/>
    <mergeCell ref="B283:G283"/>
    <mergeCell ref="H283:M283"/>
    <mergeCell ref="A259:A260"/>
    <mergeCell ref="A263:T263"/>
    <mergeCell ref="A265:A266"/>
    <mergeCell ref="B265:C265"/>
    <mergeCell ref="D265:E265"/>
    <mergeCell ref="F265:G265"/>
    <mergeCell ref="H265:I265"/>
    <mergeCell ref="J265:K265"/>
    <mergeCell ref="L265:M265"/>
    <mergeCell ref="A294:A296"/>
    <mergeCell ref="B294:G294"/>
    <mergeCell ref="H294:M294"/>
    <mergeCell ref="A308:A309"/>
    <mergeCell ref="B308:C308"/>
    <mergeCell ref="D308:E308"/>
    <mergeCell ref="F308:G308"/>
    <mergeCell ref="H308:I308"/>
    <mergeCell ref="J308:K308"/>
    <mergeCell ref="L308:M308"/>
  </mergeCells>
  <dataValidations count="7">
    <dataValidation type="whole" showInputMessage="1" showErrorMessage="1" errorTitle="Validar" error="Se debe declarar valores numéricos que estén en el rango de 0 a 99999999_x000a__x000a_Es obligatorio declarar el número de profesores que laboran en la institución._x000a_" sqref="N96">
      <formula1>1</formula1>
      <formula2>999999</formula2>
    </dataValidation>
    <dataValidation type="whole" showInputMessage="1" showErrorMessage="1" errorTitle="Validar" error="Se debe declarar valores numéricos que estén en el rango de 0 a 99999999" sqref="B75:H76 B51:T51 B45:W45 B43:S44 B49:M50 B57:W57 B55:S56 B61:M62 B63:W63">
      <formula1>1</formula1>
      <formula2>999999</formula2>
    </dataValidation>
    <dataValidation showInputMessage="1" showErrorMessage="1" errorTitle="Validar" error="Se debe declarar valores numéricos que estén en el rango de 0 a 99999999" sqref="I75:R76 N61:S62 N49:S50 B69:W69 B67:T68 B73:S74"/>
    <dataValidation type="whole" allowBlank="1" showInputMessage="1" showErrorMessage="1" errorTitle="Validar" error="Se debe declarar valores numéricos que estén en el rango de 0 a 99999999" sqref="D240:D242 H240:H242 J240:J242 B240:B242 L240:L242 B239:M239">
      <formula1>0</formula1>
      <formula2>999999</formula2>
    </dataValidation>
    <dataValidation type="whole" showInputMessage="1" showErrorMessage="1" errorTitle="Validar" error="Se debe declarar valores numéricos que estén en el rango de 0 a 99999999" sqref="F143 N97 Q104:R113 E96:F97 K96:L97 O179:O180 N104:O113 K104:L113 H107:I107 M179:M180 H179:H180 F179:F180 D179:D180 B179:B180 Q179:Q180 B96:C97 Q96:R97 O96:O97 B159:B162 D159:D162 F159:F162 H159:H162 J159:J162 B164:B176 D164:D176 F164:F176 H164:H176 J164:J176 L164:L176 L159:L162 H286:K293 B297:E304 B253:M255 L134:L143 D135:D143 J134:J143 H134:H143 B135:B143 E104:F113 B104:C113 B82:S89 B275:E282 H275:K282 H297:K304">
      <formula1>0</formula1>
      <formula2>999999</formula2>
    </dataValidation>
    <dataValidation type="decimal" allowBlank="1" showInputMessage="1" showErrorMessage="1" errorTitle="Validar" error="Se debe declarar valores numéricos que estén en el rango de 0 a 99999999" sqref="L215:L218 L223:L229 H208 F223:F229 N208 Q227:Q229 Q208 B208 E208 C223:C229 F215:F218 N227:N229 B184:B193 F206 C215:C218 T206 D184:D206 L184:L206 H184:H206 P206 R206 B196:B206 J184:J206 V206 K208">
      <formula1>0</formula1>
      <formula2>999999.999999</formula2>
    </dataValidation>
    <dataValidation type="whole" showInputMessage="1" showErrorMessage="1" errorTitle="Validar" error="Se debe declarar valores numéricos que estén en el rango de 0 a 99999999" sqref="F29:F37 M29:M37">
      <formula1>0</formula1>
      <formula2>9999999</formula2>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E310"/>
  <sheetViews>
    <sheetView topLeftCell="A81" workbookViewId="0">
      <selection activeCell="B286" sqref="B286:B293"/>
    </sheetView>
  </sheetViews>
  <sheetFormatPr baseColWidth="10" defaultColWidth="7.625" defaultRowHeight="16.5" x14ac:dyDescent="0.3"/>
  <cols>
    <col min="1" max="1" width="57.625" style="371" customWidth="1"/>
    <col min="2" max="2" width="11" style="371" customWidth="1"/>
    <col min="3" max="3" width="10.25" style="371" customWidth="1"/>
    <col min="4" max="4" width="8.375" style="371" customWidth="1"/>
    <col min="5" max="5" width="9.25" style="371" bestFit="1" customWidth="1"/>
    <col min="6" max="6" width="10.375" style="371" bestFit="1" customWidth="1"/>
    <col min="7" max="7" width="10.75" style="371" bestFit="1" customWidth="1"/>
    <col min="8" max="8" width="8" style="371" bestFit="1" customWidth="1"/>
    <col min="9" max="9" width="9.375" style="371" customWidth="1"/>
    <col min="10" max="10" width="9.75" style="371" customWidth="1"/>
    <col min="11" max="11" width="10.25" style="371" customWidth="1"/>
    <col min="12" max="12" width="9.75" style="371" customWidth="1"/>
    <col min="13" max="13" width="10.5" style="371" customWidth="1"/>
    <col min="14" max="14" width="9.5" style="371" customWidth="1"/>
    <col min="15" max="15" width="8.625" style="371" bestFit="1" customWidth="1"/>
    <col min="16" max="16" width="11.625" style="371" customWidth="1"/>
    <col min="17" max="17" width="10.25" style="371" bestFit="1" customWidth="1"/>
    <col min="18" max="18" width="14.625" style="371" bestFit="1" customWidth="1"/>
    <col min="19" max="19" width="11.375" style="371" bestFit="1" customWidth="1"/>
    <col min="20" max="20" width="13.25" style="371" customWidth="1"/>
    <col min="21" max="21" width="12.25" style="371" customWidth="1"/>
    <col min="22" max="23" width="10.125" style="371" customWidth="1"/>
    <col min="24" max="24" width="9.625" style="371" customWidth="1"/>
    <col min="25" max="25" width="10.625" style="371" customWidth="1"/>
    <col min="26" max="28" width="8.875" style="371" customWidth="1"/>
    <col min="29" max="29" width="5.875" style="371" customWidth="1"/>
    <col min="30" max="30" width="8.625" style="371" customWidth="1"/>
    <col min="31" max="31" width="6.625" style="371" customWidth="1"/>
    <col min="32" max="33" width="5" style="371" customWidth="1"/>
    <col min="34" max="16384" width="7.625" style="371"/>
  </cols>
  <sheetData>
    <row r="3" spans="1:24" x14ac:dyDescent="0.3">
      <c r="B3" s="686" t="s">
        <v>0</v>
      </c>
      <c r="C3" s="686"/>
      <c r="D3" s="686"/>
      <c r="E3" s="686"/>
      <c r="F3" s="686"/>
      <c r="G3" s="686"/>
      <c r="H3" s="686"/>
      <c r="I3" s="686"/>
      <c r="J3" s="686"/>
      <c r="K3" s="686"/>
      <c r="L3" s="686"/>
      <c r="M3" s="686"/>
      <c r="N3" s="686"/>
      <c r="O3" s="686"/>
      <c r="P3" s="686"/>
      <c r="Q3" s="686"/>
      <c r="R3" s="686"/>
      <c r="S3" s="686"/>
    </row>
    <row r="5" spans="1:24" x14ac:dyDescent="0.3">
      <c r="C5" s="687" t="s">
        <v>1</v>
      </c>
      <c r="D5" s="687"/>
      <c r="E5" s="687"/>
      <c r="F5" s="687"/>
      <c r="G5" s="687"/>
      <c r="H5" s="1" t="s">
        <v>214</v>
      </c>
      <c r="I5" s="2"/>
      <c r="J5" s="2"/>
      <c r="K5" s="2"/>
      <c r="L5" s="2"/>
      <c r="M5" s="2"/>
      <c r="N5" s="2"/>
      <c r="O5" s="2"/>
      <c r="P5" s="2"/>
      <c r="Q5" s="2"/>
      <c r="R5" s="2"/>
      <c r="S5" s="2"/>
      <c r="T5" s="2"/>
      <c r="U5" s="2"/>
      <c r="V5" s="3"/>
      <c r="W5" s="3"/>
      <c r="X5" s="3"/>
    </row>
    <row r="6" spans="1:24" ht="17.25" thickBot="1" x14ac:dyDescent="0.35"/>
    <row r="7" spans="1:24" ht="17.25" thickTop="1" x14ac:dyDescent="0.3">
      <c r="A7" s="4" t="s">
        <v>2</v>
      </c>
      <c r="B7" s="688" t="s">
        <v>215</v>
      </c>
      <c r="C7" s="689"/>
      <c r="D7" s="689"/>
      <c r="E7" s="689"/>
      <c r="F7" s="689"/>
      <c r="G7" s="689"/>
      <c r="H7" s="689"/>
      <c r="I7" s="689"/>
      <c r="J7" s="689"/>
      <c r="K7" s="689"/>
      <c r="L7" s="689"/>
      <c r="M7" s="689"/>
      <c r="N7" s="689"/>
      <c r="O7" s="689"/>
      <c r="P7" s="689"/>
      <c r="Q7" s="690"/>
    </row>
    <row r="8" spans="1:24" x14ac:dyDescent="0.3">
      <c r="A8" s="5" t="s">
        <v>3</v>
      </c>
      <c r="B8" s="691" t="s">
        <v>216</v>
      </c>
      <c r="C8" s="692"/>
      <c r="D8" s="692"/>
      <c r="E8" s="692"/>
      <c r="F8" s="692"/>
      <c r="G8" s="692"/>
      <c r="H8" s="692"/>
      <c r="I8" s="692"/>
      <c r="J8" s="692"/>
      <c r="K8" s="692"/>
      <c r="L8" s="692"/>
      <c r="M8" s="692"/>
      <c r="N8" s="692"/>
      <c r="O8" s="692"/>
      <c r="P8" s="692"/>
      <c r="Q8" s="693"/>
    </row>
    <row r="9" spans="1:24" ht="17.25" thickBot="1" x14ac:dyDescent="0.35">
      <c r="A9" s="6" t="s">
        <v>4</v>
      </c>
      <c r="B9" s="694" t="s">
        <v>217</v>
      </c>
      <c r="C9" s="694"/>
      <c r="D9" s="694"/>
      <c r="E9" s="694"/>
      <c r="F9" s="694"/>
      <c r="G9" s="694"/>
      <c r="H9" s="694"/>
      <c r="I9" s="694"/>
      <c r="J9" s="694"/>
      <c r="K9" s="694"/>
      <c r="L9" s="694"/>
      <c r="M9" s="694"/>
      <c r="N9" s="694"/>
      <c r="O9" s="694"/>
      <c r="P9" s="694"/>
      <c r="Q9" s="695"/>
    </row>
    <row r="10" spans="1:24" ht="17.25" thickTop="1" x14ac:dyDescent="0.3">
      <c r="A10" s="7"/>
      <c r="B10" s="8"/>
      <c r="C10" s="8"/>
      <c r="D10" s="8"/>
      <c r="E10" s="8"/>
      <c r="F10" s="8"/>
      <c r="G10" s="8"/>
      <c r="H10" s="8"/>
      <c r="I10" s="8"/>
      <c r="J10" s="8"/>
      <c r="K10" s="8"/>
      <c r="L10" s="8"/>
      <c r="M10" s="8"/>
      <c r="N10" s="8"/>
      <c r="O10" s="8"/>
      <c r="P10" s="8"/>
      <c r="Q10" s="8"/>
    </row>
    <row r="11" spans="1:24" x14ac:dyDescent="0.3">
      <c r="A11" s="9" t="s">
        <v>5</v>
      </c>
      <c r="B11" s="263"/>
      <c r="C11" s="10"/>
      <c r="D11" s="10"/>
      <c r="E11" s="10"/>
      <c r="F11" s="10"/>
      <c r="G11" s="10"/>
      <c r="H11" s="10"/>
      <c r="I11" s="10"/>
      <c r="J11" s="10"/>
      <c r="K11" s="10"/>
      <c r="L11" s="10"/>
      <c r="M11" s="10"/>
      <c r="N11" s="10"/>
      <c r="O11" s="10"/>
      <c r="P11" s="10"/>
      <c r="Q11" s="10"/>
    </row>
    <row r="12" spans="1:24" ht="33" x14ac:dyDescent="0.3">
      <c r="A12" s="9" t="s">
        <v>6</v>
      </c>
      <c r="B12" s="263"/>
      <c r="C12" s="10"/>
      <c r="D12" s="10"/>
      <c r="E12" s="10"/>
      <c r="F12" s="10"/>
      <c r="G12" s="10"/>
      <c r="H12" s="10"/>
      <c r="I12" s="10"/>
      <c r="J12" s="10"/>
      <c r="K12" s="10"/>
      <c r="L12" s="10"/>
      <c r="M12" s="10"/>
      <c r="N12" s="10"/>
      <c r="O12" s="10"/>
      <c r="P12" s="10"/>
      <c r="Q12" s="10"/>
    </row>
    <row r="13" spans="1:24" ht="17.25" thickBot="1" x14ac:dyDescent="0.35">
      <c r="A13" s="11"/>
      <c r="B13" s="10"/>
      <c r="C13" s="10"/>
      <c r="D13" s="10"/>
      <c r="E13" s="10"/>
      <c r="F13" s="10"/>
      <c r="G13" s="10"/>
      <c r="H13" s="10"/>
      <c r="I13" s="10"/>
      <c r="J13" s="10"/>
      <c r="K13" s="10"/>
      <c r="L13" s="10"/>
      <c r="M13" s="10"/>
      <c r="N13" s="10"/>
      <c r="O13" s="10"/>
      <c r="P13" s="10"/>
      <c r="Q13" s="10"/>
    </row>
    <row r="14" spans="1:24" ht="50.25" thickBot="1" x14ac:dyDescent="0.35">
      <c r="A14" s="696" t="s">
        <v>7</v>
      </c>
      <c r="B14" s="697"/>
      <c r="C14" s="697"/>
      <c r="D14" s="697"/>
      <c r="E14" s="697"/>
      <c r="F14" s="697"/>
      <c r="G14" s="697"/>
      <c r="H14" s="697"/>
      <c r="I14" s="697"/>
      <c r="J14" s="697"/>
      <c r="K14" s="697"/>
      <c r="L14" s="697"/>
      <c r="M14" s="697"/>
      <c r="N14" s="697"/>
      <c r="O14" s="697"/>
      <c r="P14" s="697"/>
      <c r="Q14" s="698"/>
      <c r="R14" s="12" t="s">
        <v>8</v>
      </c>
      <c r="S14" s="12" t="s">
        <v>9</v>
      </c>
      <c r="T14" s="13" t="s">
        <v>10</v>
      </c>
    </row>
    <row r="15" spans="1:24" x14ac:dyDescent="0.3">
      <c r="A15" s="716"/>
      <c r="B15" s="717"/>
      <c r="C15" s="717"/>
      <c r="D15" s="717"/>
      <c r="E15" s="717"/>
      <c r="F15" s="717"/>
      <c r="G15" s="717"/>
      <c r="H15" s="717"/>
      <c r="I15" s="717"/>
      <c r="J15" s="717"/>
      <c r="K15" s="717"/>
      <c r="L15" s="717"/>
      <c r="M15" s="717"/>
      <c r="N15" s="717"/>
      <c r="O15" s="717"/>
      <c r="P15" s="717"/>
      <c r="Q15" s="717"/>
      <c r="R15" s="386"/>
      <c r="S15" s="386"/>
      <c r="T15" s="387"/>
    </row>
    <row r="16" spans="1:24" x14ac:dyDescent="0.3">
      <c r="A16" s="712"/>
      <c r="B16" s="713"/>
      <c r="C16" s="713"/>
      <c r="D16" s="713"/>
      <c r="E16" s="713"/>
      <c r="F16" s="713"/>
      <c r="G16" s="713"/>
      <c r="H16" s="713"/>
      <c r="I16" s="713"/>
      <c r="J16" s="713"/>
      <c r="K16" s="713"/>
      <c r="L16" s="713"/>
      <c r="M16" s="713"/>
      <c r="N16" s="713"/>
      <c r="O16" s="713"/>
      <c r="P16" s="713"/>
      <c r="Q16" s="713"/>
      <c r="R16" s="14"/>
      <c r="S16" s="14"/>
      <c r="T16" s="388"/>
    </row>
    <row r="17" spans="1:21" x14ac:dyDescent="0.3">
      <c r="A17" s="712"/>
      <c r="B17" s="713"/>
      <c r="C17" s="713"/>
      <c r="D17" s="713"/>
      <c r="E17" s="713"/>
      <c r="F17" s="713"/>
      <c r="G17" s="713"/>
      <c r="H17" s="713"/>
      <c r="I17" s="713"/>
      <c r="J17" s="713"/>
      <c r="K17" s="713"/>
      <c r="L17" s="713"/>
      <c r="M17" s="713"/>
      <c r="N17" s="713"/>
      <c r="O17" s="713"/>
      <c r="P17" s="713"/>
      <c r="Q17" s="713"/>
      <c r="R17" s="14"/>
      <c r="S17" s="14"/>
      <c r="T17" s="388"/>
    </row>
    <row r="18" spans="1:21" x14ac:dyDescent="0.3">
      <c r="A18" s="712"/>
      <c r="B18" s="713"/>
      <c r="C18" s="713"/>
      <c r="D18" s="713"/>
      <c r="E18" s="713"/>
      <c r="F18" s="713"/>
      <c r="G18" s="713"/>
      <c r="H18" s="713"/>
      <c r="I18" s="713"/>
      <c r="J18" s="713"/>
      <c r="K18" s="713"/>
      <c r="L18" s="713"/>
      <c r="M18" s="713"/>
      <c r="N18" s="713"/>
      <c r="O18" s="713"/>
      <c r="P18" s="713"/>
      <c r="Q18" s="713"/>
      <c r="R18" s="14"/>
      <c r="S18" s="14"/>
      <c r="T18" s="388"/>
    </row>
    <row r="19" spans="1:21" x14ac:dyDescent="0.3">
      <c r="A19" s="712"/>
      <c r="B19" s="713"/>
      <c r="C19" s="713"/>
      <c r="D19" s="713"/>
      <c r="E19" s="713"/>
      <c r="F19" s="713"/>
      <c r="G19" s="713"/>
      <c r="H19" s="713"/>
      <c r="I19" s="713"/>
      <c r="J19" s="713"/>
      <c r="K19" s="713"/>
      <c r="L19" s="713"/>
      <c r="M19" s="713"/>
      <c r="N19" s="713"/>
      <c r="O19" s="713"/>
      <c r="P19" s="713"/>
      <c r="Q19" s="713"/>
      <c r="R19" s="14"/>
      <c r="S19" s="14"/>
      <c r="T19" s="388"/>
    </row>
    <row r="20" spans="1:21" x14ac:dyDescent="0.3">
      <c r="A20" s="712"/>
      <c r="B20" s="713"/>
      <c r="C20" s="713"/>
      <c r="D20" s="713"/>
      <c r="E20" s="713"/>
      <c r="F20" s="713"/>
      <c r="G20" s="713"/>
      <c r="H20" s="713"/>
      <c r="I20" s="713"/>
      <c r="J20" s="713"/>
      <c r="K20" s="713"/>
      <c r="L20" s="713"/>
      <c r="M20" s="713"/>
      <c r="N20" s="713"/>
      <c r="O20" s="713"/>
      <c r="P20" s="713"/>
      <c r="Q20" s="713"/>
      <c r="R20" s="14"/>
      <c r="S20" s="14"/>
      <c r="T20" s="388"/>
    </row>
    <row r="21" spans="1:21" x14ac:dyDescent="0.3">
      <c r="A21" s="712"/>
      <c r="B21" s="713"/>
      <c r="C21" s="713"/>
      <c r="D21" s="713"/>
      <c r="E21" s="713"/>
      <c r="F21" s="713"/>
      <c r="G21" s="713"/>
      <c r="H21" s="713"/>
      <c r="I21" s="713"/>
      <c r="J21" s="713"/>
      <c r="K21" s="713"/>
      <c r="L21" s="713"/>
      <c r="M21" s="713"/>
      <c r="N21" s="713"/>
      <c r="O21" s="713"/>
      <c r="P21" s="713"/>
      <c r="Q21" s="713"/>
      <c r="R21" s="14"/>
      <c r="S21" s="14"/>
      <c r="T21" s="388"/>
    </row>
    <row r="22" spans="1:21" x14ac:dyDescent="0.3">
      <c r="A22" s="712"/>
      <c r="B22" s="713"/>
      <c r="C22" s="713"/>
      <c r="D22" s="713"/>
      <c r="E22" s="713"/>
      <c r="F22" s="713"/>
      <c r="G22" s="713"/>
      <c r="H22" s="713"/>
      <c r="I22" s="713"/>
      <c r="J22" s="713"/>
      <c r="K22" s="713"/>
      <c r="L22" s="713"/>
      <c r="M22" s="713"/>
      <c r="N22" s="713"/>
      <c r="O22" s="713"/>
      <c r="P22" s="713"/>
      <c r="Q22" s="713"/>
      <c r="R22" s="14"/>
      <c r="S22" s="14"/>
      <c r="T22" s="388"/>
    </row>
    <row r="23" spans="1:21" ht="17.25" thickBot="1" x14ac:dyDescent="0.35">
      <c r="A23" s="714"/>
      <c r="B23" s="715"/>
      <c r="C23" s="715"/>
      <c r="D23" s="715"/>
      <c r="E23" s="715"/>
      <c r="F23" s="715"/>
      <c r="G23" s="715"/>
      <c r="H23" s="715"/>
      <c r="I23" s="715"/>
      <c r="J23" s="715"/>
      <c r="K23" s="715"/>
      <c r="L23" s="715"/>
      <c r="M23" s="715"/>
      <c r="N23" s="715"/>
      <c r="O23" s="715"/>
      <c r="P23" s="715"/>
      <c r="Q23" s="715"/>
      <c r="R23" s="15"/>
      <c r="S23" s="15"/>
      <c r="T23" s="16"/>
    </row>
    <row r="24" spans="1:21" x14ac:dyDescent="0.3">
      <c r="A24" s="680" t="s">
        <v>11</v>
      </c>
      <c r="B24" s="680"/>
      <c r="C24" s="680"/>
      <c r="D24" s="680"/>
      <c r="E24" s="680"/>
      <c r="F24" s="680"/>
      <c r="G24" s="680"/>
      <c r="H24" s="680"/>
      <c r="I24" s="680"/>
      <c r="J24" s="680"/>
      <c r="K24" s="680"/>
      <c r="L24" s="680"/>
      <c r="M24" s="680"/>
      <c r="N24" s="680"/>
      <c r="O24" s="680"/>
      <c r="P24" s="680"/>
      <c r="Q24" s="680"/>
      <c r="R24" s="680"/>
      <c r="S24" s="680"/>
      <c r="T24" s="680"/>
    </row>
    <row r="26" spans="1:21" x14ac:dyDescent="0.3">
      <c r="A26" s="678" t="s">
        <v>12</v>
      </c>
      <c r="B26" s="678" t="s">
        <v>13</v>
      </c>
      <c r="C26" s="678" t="s">
        <v>14</v>
      </c>
      <c r="D26" s="678" t="s">
        <v>15</v>
      </c>
      <c r="E26" s="681" t="s">
        <v>16</v>
      </c>
      <c r="F26" s="681"/>
      <c r="G26" s="681"/>
      <c r="H26" s="681"/>
      <c r="I26" s="681"/>
      <c r="J26" s="678" t="s">
        <v>17</v>
      </c>
      <c r="K26" s="637" t="s">
        <v>18</v>
      </c>
      <c r="L26" s="637"/>
      <c r="M26" s="637"/>
      <c r="N26" s="678" t="s">
        <v>19</v>
      </c>
      <c r="O26" s="679" t="s">
        <v>20</v>
      </c>
      <c r="P26" s="679"/>
      <c r="Q26" s="679"/>
      <c r="R26" s="679"/>
      <c r="S26" s="678" t="s">
        <v>21</v>
      </c>
      <c r="T26" s="678" t="s">
        <v>22</v>
      </c>
      <c r="U26" s="678" t="s">
        <v>10</v>
      </c>
    </row>
    <row r="27" spans="1:21" x14ac:dyDescent="0.3">
      <c r="A27" s="678"/>
      <c r="B27" s="678"/>
      <c r="C27" s="678"/>
      <c r="D27" s="678"/>
      <c r="E27" s="678" t="s">
        <v>23</v>
      </c>
      <c r="F27" s="678" t="s">
        <v>24</v>
      </c>
      <c r="G27" s="678" t="s">
        <v>25</v>
      </c>
      <c r="H27" s="678" t="s">
        <v>26</v>
      </c>
      <c r="I27" s="678" t="s">
        <v>27</v>
      </c>
      <c r="J27" s="678"/>
      <c r="K27" s="637"/>
      <c r="L27" s="637"/>
      <c r="M27" s="637"/>
      <c r="N27" s="678"/>
      <c r="O27" s="679" t="s">
        <v>28</v>
      </c>
      <c r="P27" s="679"/>
      <c r="Q27" s="679" t="s">
        <v>29</v>
      </c>
      <c r="R27" s="679"/>
      <c r="S27" s="678"/>
      <c r="T27" s="678"/>
      <c r="U27" s="678"/>
    </row>
    <row r="28" spans="1:21" ht="49.5" x14ac:dyDescent="0.3">
      <c r="A28" s="678"/>
      <c r="B28" s="678"/>
      <c r="C28" s="678"/>
      <c r="D28" s="678"/>
      <c r="E28" s="678" t="s">
        <v>23</v>
      </c>
      <c r="F28" s="678" t="s">
        <v>24</v>
      </c>
      <c r="G28" s="678" t="s">
        <v>25</v>
      </c>
      <c r="H28" s="678" t="s">
        <v>30</v>
      </c>
      <c r="I28" s="678" t="s">
        <v>27</v>
      </c>
      <c r="J28" s="678"/>
      <c r="K28" s="382" t="s">
        <v>31</v>
      </c>
      <c r="L28" s="382" t="s">
        <v>32</v>
      </c>
      <c r="M28" s="382" t="s">
        <v>33</v>
      </c>
      <c r="N28" s="678"/>
      <c r="O28" s="17" t="s">
        <v>34</v>
      </c>
      <c r="P28" s="17" t="s">
        <v>35</v>
      </c>
      <c r="Q28" s="17" t="s">
        <v>36</v>
      </c>
      <c r="R28" s="17" t="s">
        <v>37</v>
      </c>
      <c r="S28" s="678"/>
      <c r="T28" s="678"/>
      <c r="U28" s="678"/>
    </row>
    <row r="29" spans="1:21" x14ac:dyDescent="0.3">
      <c r="A29" s="389"/>
      <c r="B29" s="390"/>
      <c r="C29" s="18"/>
      <c r="D29" s="18"/>
      <c r="E29" s="18"/>
      <c r="F29" s="19"/>
      <c r="G29" s="19"/>
      <c r="H29" s="19"/>
      <c r="I29" s="19"/>
      <c r="J29" s="19"/>
      <c r="K29" s="19"/>
      <c r="L29" s="19"/>
      <c r="M29" s="19"/>
      <c r="N29" s="19"/>
      <c r="O29" s="18"/>
      <c r="P29" s="18"/>
      <c r="Q29" s="18"/>
      <c r="R29" s="18"/>
      <c r="S29" s="18"/>
      <c r="T29" s="18"/>
      <c r="U29" s="20"/>
    </row>
    <row r="30" spans="1:21" x14ac:dyDescent="0.3">
      <c r="A30" s="21"/>
      <c r="B30" s="264"/>
      <c r="C30" s="14"/>
      <c r="D30" s="14"/>
      <c r="E30" s="14"/>
      <c r="F30" s="22"/>
      <c r="G30" s="22"/>
      <c r="H30" s="22"/>
      <c r="I30" s="22"/>
      <c r="J30" s="22"/>
      <c r="K30" s="22"/>
      <c r="L30" s="22"/>
      <c r="M30" s="22"/>
      <c r="N30" s="22"/>
      <c r="O30" s="14"/>
      <c r="P30" s="14"/>
      <c r="Q30" s="14"/>
      <c r="R30" s="14"/>
      <c r="S30" s="14"/>
      <c r="T30" s="14"/>
      <c r="U30" s="23"/>
    </row>
    <row r="31" spans="1:21" x14ac:dyDescent="0.3">
      <c r="A31" s="21"/>
      <c r="B31" s="264"/>
      <c r="C31" s="14"/>
      <c r="D31" s="14"/>
      <c r="E31" s="14"/>
      <c r="F31" s="22"/>
      <c r="G31" s="22"/>
      <c r="H31" s="22"/>
      <c r="I31" s="22"/>
      <c r="J31" s="22"/>
      <c r="K31" s="22"/>
      <c r="L31" s="22"/>
      <c r="M31" s="22"/>
      <c r="N31" s="22"/>
      <c r="O31" s="14"/>
      <c r="P31" s="14"/>
      <c r="Q31" s="14"/>
      <c r="R31" s="14"/>
      <c r="S31" s="14"/>
      <c r="T31" s="14"/>
      <c r="U31" s="23"/>
    </row>
    <row r="32" spans="1:21" x14ac:dyDescent="0.3">
      <c r="A32" s="21"/>
      <c r="B32" s="264"/>
      <c r="C32" s="14"/>
      <c r="D32" s="14"/>
      <c r="E32" s="14"/>
      <c r="F32" s="22"/>
      <c r="G32" s="22"/>
      <c r="H32" s="22"/>
      <c r="I32" s="22"/>
      <c r="J32" s="22"/>
      <c r="K32" s="22"/>
      <c r="L32" s="22"/>
      <c r="M32" s="22"/>
      <c r="N32" s="22"/>
      <c r="O32" s="14"/>
      <c r="P32" s="14"/>
      <c r="Q32" s="14"/>
      <c r="R32" s="14"/>
      <c r="S32" s="14"/>
      <c r="T32" s="14"/>
      <c r="U32" s="23"/>
    </row>
    <row r="33" spans="1:23" x14ac:dyDescent="0.3">
      <c r="A33" s="21"/>
      <c r="B33" s="264"/>
      <c r="C33" s="14"/>
      <c r="D33" s="14"/>
      <c r="E33" s="14"/>
      <c r="F33" s="22"/>
      <c r="G33" s="22"/>
      <c r="H33" s="22"/>
      <c r="I33" s="22"/>
      <c r="J33" s="22"/>
      <c r="K33" s="22"/>
      <c r="L33" s="22"/>
      <c r="M33" s="22"/>
      <c r="N33" s="22"/>
      <c r="O33" s="14"/>
      <c r="P33" s="14"/>
      <c r="Q33" s="14"/>
      <c r="R33" s="14"/>
      <c r="S33" s="14"/>
      <c r="T33" s="14"/>
      <c r="U33" s="23"/>
    </row>
    <row r="34" spans="1:23" x14ac:dyDescent="0.3">
      <c r="A34" s="21"/>
      <c r="B34" s="264"/>
      <c r="C34" s="14"/>
      <c r="D34" s="14"/>
      <c r="E34" s="14"/>
      <c r="F34" s="22"/>
      <c r="G34" s="22"/>
      <c r="H34" s="22"/>
      <c r="I34" s="22"/>
      <c r="J34" s="22"/>
      <c r="K34" s="22"/>
      <c r="L34" s="22"/>
      <c r="M34" s="22"/>
      <c r="N34" s="22"/>
      <c r="O34" s="14"/>
      <c r="P34" s="14"/>
      <c r="Q34" s="14"/>
      <c r="R34" s="14"/>
      <c r="S34" s="14"/>
      <c r="T34" s="14"/>
      <c r="U34" s="23"/>
    </row>
    <row r="35" spans="1:23" x14ac:dyDescent="0.3">
      <c r="A35" s="21"/>
      <c r="B35" s="264"/>
      <c r="C35" s="14"/>
      <c r="D35" s="14"/>
      <c r="E35" s="14"/>
      <c r="F35" s="22"/>
      <c r="G35" s="22"/>
      <c r="H35" s="22"/>
      <c r="I35" s="22"/>
      <c r="J35" s="22"/>
      <c r="K35" s="22"/>
      <c r="L35" s="22"/>
      <c r="M35" s="22"/>
      <c r="N35" s="22"/>
      <c r="O35" s="14"/>
      <c r="P35" s="14"/>
      <c r="Q35" s="14"/>
      <c r="R35" s="14"/>
      <c r="S35" s="14"/>
      <c r="T35" s="14"/>
      <c r="U35" s="23"/>
    </row>
    <row r="36" spans="1:23" x14ac:dyDescent="0.3">
      <c r="A36" s="21"/>
      <c r="B36" s="264"/>
      <c r="C36" s="14"/>
      <c r="D36" s="14"/>
      <c r="E36" s="14"/>
      <c r="F36" s="22"/>
      <c r="G36" s="22"/>
      <c r="H36" s="22"/>
      <c r="I36" s="22"/>
      <c r="J36" s="22"/>
      <c r="K36" s="22"/>
      <c r="L36" s="22"/>
      <c r="M36" s="22"/>
      <c r="N36" s="22"/>
      <c r="O36" s="14"/>
      <c r="P36" s="14"/>
      <c r="Q36" s="14"/>
      <c r="R36" s="14"/>
      <c r="S36" s="14"/>
      <c r="T36" s="14"/>
      <c r="U36" s="23"/>
    </row>
    <row r="37" spans="1:23" x14ac:dyDescent="0.3">
      <c r="A37" s="393"/>
      <c r="B37" s="394"/>
      <c r="C37" s="395"/>
      <c r="D37" s="395"/>
      <c r="E37" s="395"/>
      <c r="F37" s="396"/>
      <c r="G37" s="396"/>
      <c r="H37" s="396"/>
      <c r="I37" s="396"/>
      <c r="J37" s="396"/>
      <c r="K37" s="396"/>
      <c r="L37" s="396"/>
      <c r="M37" s="396"/>
      <c r="N37" s="396"/>
      <c r="O37" s="395"/>
      <c r="P37" s="395"/>
      <c r="Q37" s="395"/>
      <c r="R37" s="395"/>
      <c r="S37" s="395"/>
      <c r="T37" s="395"/>
      <c r="U37" s="397"/>
    </row>
    <row r="38" spans="1:23" x14ac:dyDescent="0.3">
      <c r="A38" s="677" t="s">
        <v>38</v>
      </c>
      <c r="B38" s="677"/>
      <c r="C38" s="677"/>
      <c r="D38" s="677"/>
      <c r="E38" s="677"/>
      <c r="F38" s="677"/>
      <c r="G38" s="677"/>
      <c r="H38" s="677"/>
      <c r="I38" s="677"/>
      <c r="J38" s="677"/>
      <c r="K38" s="677"/>
      <c r="L38" s="677"/>
      <c r="M38" s="677"/>
      <c r="N38" s="677"/>
    </row>
    <row r="39" spans="1:23" x14ac:dyDescent="0.3">
      <c r="A39" s="24"/>
    </row>
    <row r="40" spans="1:23" x14ac:dyDescent="0.3">
      <c r="A40" s="25" t="s">
        <v>39</v>
      </c>
      <c r="B40" s="25"/>
      <c r="C40" s="25"/>
      <c r="D40" s="25"/>
      <c r="E40" s="25"/>
      <c r="F40" s="25"/>
      <c r="G40" s="25"/>
      <c r="H40" s="25"/>
      <c r="I40" s="25"/>
      <c r="J40" s="25"/>
      <c r="K40" s="25"/>
      <c r="L40" s="25"/>
      <c r="M40" s="25"/>
      <c r="N40" s="25"/>
      <c r="O40" s="25"/>
      <c r="P40" s="25"/>
      <c r="Q40" s="25"/>
      <c r="R40" s="25"/>
      <c r="S40" s="25"/>
    </row>
    <row r="41" spans="1:23" x14ac:dyDescent="0.3">
      <c r="A41" s="26" t="s">
        <v>40</v>
      </c>
      <c r="B41" s="659" t="s">
        <v>23</v>
      </c>
      <c r="C41" s="660"/>
      <c r="D41" s="660"/>
      <c r="E41" s="660"/>
      <c r="F41" s="615"/>
      <c r="G41" s="25"/>
      <c r="H41" s="659" t="s">
        <v>41</v>
      </c>
      <c r="I41" s="660"/>
      <c r="J41" s="660"/>
      <c r="K41" s="660"/>
      <c r="L41" s="660"/>
      <c r="M41" s="615"/>
      <c r="N41" s="659" t="s">
        <v>42</v>
      </c>
      <c r="O41" s="660"/>
      <c r="P41" s="660"/>
      <c r="Q41" s="660"/>
      <c r="R41" s="660"/>
      <c r="S41" s="615"/>
    </row>
    <row r="42" spans="1:23" s="29" customFormat="1" x14ac:dyDescent="0.3">
      <c r="A42" s="27" t="s">
        <v>43</v>
      </c>
      <c r="B42" s="28">
        <v>2013</v>
      </c>
      <c r="C42" s="28">
        <v>2014</v>
      </c>
      <c r="D42" s="28">
        <v>2015</v>
      </c>
      <c r="E42" s="28">
        <v>2016</v>
      </c>
      <c r="F42" s="28">
        <v>2017</v>
      </c>
      <c r="G42" s="28">
        <v>2018</v>
      </c>
      <c r="H42" s="28">
        <v>2013</v>
      </c>
      <c r="I42" s="28">
        <v>2014</v>
      </c>
      <c r="J42" s="28">
        <v>2015</v>
      </c>
      <c r="K42" s="28">
        <v>2016</v>
      </c>
      <c r="L42" s="28">
        <v>2017</v>
      </c>
      <c r="M42" s="28">
        <v>2018</v>
      </c>
      <c r="N42" s="28">
        <v>2013</v>
      </c>
      <c r="O42" s="28">
        <v>2014</v>
      </c>
      <c r="P42" s="28">
        <v>2015</v>
      </c>
      <c r="Q42" s="28">
        <v>2016</v>
      </c>
      <c r="R42" s="28">
        <v>2017</v>
      </c>
      <c r="S42" s="28">
        <v>2018</v>
      </c>
    </row>
    <row r="43" spans="1:23" x14ac:dyDescent="0.3">
      <c r="A43" s="30" t="s">
        <v>44</v>
      </c>
      <c r="B43" s="31"/>
      <c r="C43" s="31"/>
      <c r="D43" s="31"/>
      <c r="E43" s="31"/>
      <c r="F43" s="31"/>
      <c r="G43" s="31"/>
      <c r="H43" s="398">
        <v>8</v>
      </c>
      <c r="I43" s="398">
        <v>8</v>
      </c>
      <c r="J43" s="398">
        <v>8</v>
      </c>
      <c r="K43" s="398">
        <v>8</v>
      </c>
      <c r="L43" s="398">
        <v>9</v>
      </c>
      <c r="M43" s="398">
        <v>9</v>
      </c>
      <c r="N43" s="31"/>
      <c r="O43" s="31"/>
      <c r="P43" s="31"/>
      <c r="Q43" s="31"/>
      <c r="R43" s="31"/>
      <c r="S43" s="32"/>
    </row>
    <row r="44" spans="1:23" x14ac:dyDescent="0.3">
      <c r="A44" s="33" t="s">
        <v>17</v>
      </c>
      <c r="B44" s="34"/>
      <c r="C44" s="34"/>
      <c r="D44" s="34"/>
      <c r="E44" s="34"/>
      <c r="F44" s="34"/>
      <c r="G44" s="34"/>
      <c r="H44" s="399">
        <v>2860</v>
      </c>
      <c r="I44" s="399">
        <v>2942</v>
      </c>
      <c r="J44" s="399">
        <v>3254</v>
      </c>
      <c r="K44" s="399">
        <v>3454</v>
      </c>
      <c r="L44" s="399">
        <v>3700</v>
      </c>
      <c r="M44" s="399">
        <v>3854</v>
      </c>
      <c r="N44" s="34"/>
      <c r="O44" s="34"/>
      <c r="P44" s="34"/>
      <c r="Q44" s="34"/>
      <c r="R44" s="34"/>
      <c r="S44" s="35"/>
    </row>
    <row r="45" spans="1:23" x14ac:dyDescent="0.3">
      <c r="A45" s="36"/>
      <c r="B45" s="37"/>
      <c r="C45" s="37"/>
      <c r="D45" s="37"/>
      <c r="E45" s="37"/>
      <c r="F45" s="37"/>
      <c r="G45" s="37"/>
      <c r="H45" s="37"/>
      <c r="I45" s="37"/>
      <c r="J45" s="37"/>
      <c r="K45" s="37"/>
      <c r="L45" s="37"/>
      <c r="M45" s="37"/>
      <c r="N45" s="37"/>
      <c r="O45" s="37"/>
      <c r="P45" s="3"/>
      <c r="Q45" s="3"/>
      <c r="R45" s="3"/>
      <c r="S45" s="3"/>
      <c r="T45" s="3"/>
      <c r="U45" s="3"/>
      <c r="V45" s="3"/>
      <c r="W45" s="3"/>
    </row>
    <row r="46" spans="1:23" x14ac:dyDescent="0.3">
      <c r="A46" s="25" t="s">
        <v>39</v>
      </c>
      <c r="B46" s="25"/>
      <c r="C46" s="25"/>
      <c r="D46" s="25"/>
      <c r="E46" s="25"/>
      <c r="F46" s="25"/>
      <c r="G46" s="25"/>
      <c r="H46" s="25"/>
      <c r="I46" s="25"/>
      <c r="J46" s="25"/>
      <c r="K46" s="25"/>
      <c r="L46" s="25"/>
      <c r="M46" s="25"/>
      <c r="N46" s="25"/>
      <c r="O46" s="25"/>
      <c r="P46" s="25"/>
      <c r="Q46" s="25"/>
      <c r="R46" s="25"/>
      <c r="S46" s="25"/>
    </row>
    <row r="47" spans="1:23" x14ac:dyDescent="0.3">
      <c r="A47" s="26" t="s">
        <v>40</v>
      </c>
      <c r="B47" s="659" t="s">
        <v>45</v>
      </c>
      <c r="C47" s="660"/>
      <c r="D47" s="660"/>
      <c r="E47" s="660"/>
      <c r="F47" s="615"/>
      <c r="G47" s="25"/>
      <c r="H47" s="659" t="s">
        <v>46</v>
      </c>
      <c r="I47" s="660"/>
      <c r="J47" s="660"/>
      <c r="K47" s="660"/>
      <c r="L47" s="660"/>
      <c r="M47" s="615"/>
      <c r="N47" s="659" t="s">
        <v>47</v>
      </c>
      <c r="O47" s="660"/>
      <c r="P47" s="660"/>
      <c r="Q47" s="660"/>
      <c r="R47" s="660"/>
      <c r="S47" s="615"/>
    </row>
    <row r="48" spans="1:23" s="29" customFormat="1" x14ac:dyDescent="0.3">
      <c r="A48" s="27" t="s">
        <v>43</v>
      </c>
      <c r="B48" s="28">
        <v>2013</v>
      </c>
      <c r="C48" s="28">
        <v>2014</v>
      </c>
      <c r="D48" s="28">
        <v>2015</v>
      </c>
      <c r="E48" s="28">
        <v>2016</v>
      </c>
      <c r="F48" s="28">
        <v>2017</v>
      </c>
      <c r="G48" s="28">
        <v>2018</v>
      </c>
      <c r="H48" s="28">
        <v>2013</v>
      </c>
      <c r="I48" s="28">
        <v>2014</v>
      </c>
      <c r="J48" s="28">
        <v>2015</v>
      </c>
      <c r="K48" s="28">
        <v>2016</v>
      </c>
      <c r="L48" s="28">
        <v>2017</v>
      </c>
      <c r="M48" s="28">
        <v>2018</v>
      </c>
      <c r="N48" s="28">
        <v>2013</v>
      </c>
      <c r="O48" s="28">
        <v>2014</v>
      </c>
      <c r="P48" s="28">
        <v>2015</v>
      </c>
      <c r="Q48" s="28">
        <v>2016</v>
      </c>
      <c r="R48" s="28">
        <v>2017</v>
      </c>
      <c r="S48" s="28">
        <v>2018</v>
      </c>
    </row>
    <row r="49" spans="1:23" x14ac:dyDescent="0.3">
      <c r="A49" s="30" t="s">
        <v>44</v>
      </c>
      <c r="B49" s="398">
        <v>3</v>
      </c>
      <c r="C49" s="398">
        <v>3</v>
      </c>
      <c r="D49" s="398">
        <v>3</v>
      </c>
      <c r="E49" s="398">
        <v>4</v>
      </c>
      <c r="F49" s="398">
        <v>4</v>
      </c>
      <c r="G49" s="398">
        <v>4</v>
      </c>
      <c r="H49" s="38"/>
      <c r="I49" s="38"/>
      <c r="J49" s="38"/>
      <c r="K49" s="38"/>
      <c r="L49" s="38"/>
      <c r="M49" s="38"/>
      <c r="N49" s="39">
        <f t="shared" ref="N49:S50" si="0">SUM(B43,H43,N43,B49,H49)</f>
        <v>11</v>
      </c>
      <c r="O49" s="39">
        <f t="shared" si="0"/>
        <v>11</v>
      </c>
      <c r="P49" s="39">
        <f t="shared" si="0"/>
        <v>11</v>
      </c>
      <c r="Q49" s="39">
        <f t="shared" si="0"/>
        <v>12</v>
      </c>
      <c r="R49" s="39">
        <f t="shared" si="0"/>
        <v>13</v>
      </c>
      <c r="S49" s="40">
        <f t="shared" si="0"/>
        <v>13</v>
      </c>
    </row>
    <row r="50" spans="1:23" x14ac:dyDescent="0.3">
      <c r="A50" s="33" t="s">
        <v>17</v>
      </c>
      <c r="B50" s="399">
        <v>49</v>
      </c>
      <c r="C50" s="399">
        <v>50</v>
      </c>
      <c r="D50" s="399">
        <v>42</v>
      </c>
      <c r="E50" s="399">
        <v>58</v>
      </c>
      <c r="F50" s="399">
        <v>65</v>
      </c>
      <c r="G50" s="399">
        <v>65</v>
      </c>
      <c r="H50" s="41"/>
      <c r="I50" s="41"/>
      <c r="J50" s="41"/>
      <c r="K50" s="41"/>
      <c r="L50" s="41"/>
      <c r="M50" s="41"/>
      <c r="N50" s="42">
        <f t="shared" si="0"/>
        <v>2909</v>
      </c>
      <c r="O50" s="42">
        <f t="shared" si="0"/>
        <v>2992</v>
      </c>
      <c r="P50" s="42">
        <f t="shared" si="0"/>
        <v>3296</v>
      </c>
      <c r="Q50" s="42">
        <f t="shared" si="0"/>
        <v>3512</v>
      </c>
      <c r="R50" s="42">
        <f t="shared" si="0"/>
        <v>3765</v>
      </c>
      <c r="S50" s="43">
        <f t="shared" si="0"/>
        <v>3919</v>
      </c>
    </row>
    <row r="51" spans="1:23" x14ac:dyDescent="0.3">
      <c r="A51" s="36"/>
      <c r="B51" s="37"/>
      <c r="C51" s="37"/>
      <c r="D51" s="37"/>
      <c r="E51" s="37"/>
      <c r="F51" s="37"/>
      <c r="G51" s="37"/>
      <c r="H51" s="37"/>
      <c r="I51" s="37"/>
      <c r="J51" s="37"/>
      <c r="K51" s="3"/>
      <c r="L51" s="3"/>
      <c r="M51" s="3"/>
      <c r="N51" s="3"/>
      <c r="O51" s="3"/>
      <c r="P51" s="3"/>
      <c r="Q51" s="3"/>
      <c r="R51" s="3"/>
      <c r="S51" s="3"/>
      <c r="T51" s="3"/>
    </row>
    <row r="52" spans="1:23" x14ac:dyDescent="0.3">
      <c r="A52" s="670" t="s">
        <v>48</v>
      </c>
      <c r="B52" s="671"/>
      <c r="C52" s="671"/>
      <c r="D52" s="671"/>
      <c r="E52" s="671"/>
      <c r="F52" s="671"/>
      <c r="G52" s="671"/>
      <c r="H52" s="671"/>
      <c r="I52" s="671"/>
      <c r="J52" s="671"/>
      <c r="K52" s="671"/>
      <c r="L52" s="671"/>
      <c r="M52" s="671"/>
      <c r="N52" s="671"/>
      <c r="O52" s="671"/>
      <c r="P52" s="671"/>
      <c r="Q52" s="671"/>
      <c r="R52" s="671"/>
      <c r="S52" s="672"/>
    </row>
    <row r="53" spans="1:23" x14ac:dyDescent="0.3">
      <c r="A53" s="44" t="s">
        <v>40</v>
      </c>
      <c r="B53" s="673" t="s">
        <v>23</v>
      </c>
      <c r="C53" s="674"/>
      <c r="D53" s="674"/>
      <c r="E53" s="674"/>
      <c r="F53" s="674"/>
      <c r="G53" s="675"/>
      <c r="H53" s="673" t="s">
        <v>41</v>
      </c>
      <c r="I53" s="674"/>
      <c r="J53" s="674"/>
      <c r="K53" s="674"/>
      <c r="L53" s="674"/>
      <c r="M53" s="675"/>
      <c r="N53" s="673" t="s">
        <v>42</v>
      </c>
      <c r="O53" s="674"/>
      <c r="P53" s="674"/>
      <c r="Q53" s="674"/>
      <c r="R53" s="674"/>
      <c r="S53" s="675"/>
    </row>
    <row r="54" spans="1:23" s="29" customFormat="1" x14ac:dyDescent="0.3">
      <c r="A54" s="45" t="s">
        <v>43</v>
      </c>
      <c r="B54" s="46">
        <v>2013</v>
      </c>
      <c r="C54" s="46">
        <v>2014</v>
      </c>
      <c r="D54" s="47">
        <v>2015</v>
      </c>
      <c r="E54" s="47">
        <v>2016</v>
      </c>
      <c r="F54" s="46">
        <v>2017</v>
      </c>
      <c r="G54" s="46">
        <v>2018</v>
      </c>
      <c r="H54" s="46">
        <v>2013</v>
      </c>
      <c r="I54" s="46">
        <v>2014</v>
      </c>
      <c r="J54" s="47">
        <v>2015</v>
      </c>
      <c r="K54" s="47">
        <v>2016</v>
      </c>
      <c r="L54" s="46">
        <v>2017</v>
      </c>
      <c r="M54" s="46">
        <v>2018</v>
      </c>
      <c r="N54" s="46">
        <v>2013</v>
      </c>
      <c r="O54" s="46">
        <v>2014</v>
      </c>
      <c r="P54" s="47">
        <v>2015</v>
      </c>
      <c r="Q54" s="47">
        <v>2016</v>
      </c>
      <c r="R54" s="46">
        <v>2017</v>
      </c>
      <c r="S54" s="46">
        <v>2018</v>
      </c>
    </row>
    <row r="55" spans="1:23" x14ac:dyDescent="0.3">
      <c r="A55" s="30" t="s">
        <v>44</v>
      </c>
      <c r="B55" s="31"/>
      <c r="C55" s="31"/>
      <c r="D55" s="31"/>
      <c r="E55" s="31"/>
      <c r="F55" s="31"/>
      <c r="G55" s="31"/>
      <c r="H55" s="398">
        <v>1</v>
      </c>
      <c r="I55" s="398">
        <v>1</v>
      </c>
      <c r="J55" s="398">
        <v>1</v>
      </c>
      <c r="K55" s="398">
        <v>1</v>
      </c>
      <c r="L55" s="376"/>
      <c r="M55" s="376"/>
      <c r="N55" s="31"/>
      <c r="O55" s="31"/>
      <c r="P55" s="31"/>
      <c r="Q55" s="31"/>
      <c r="R55" s="31"/>
      <c r="S55" s="32"/>
    </row>
    <row r="56" spans="1:23" x14ac:dyDescent="0.3">
      <c r="A56" s="33" t="s">
        <v>17</v>
      </c>
      <c r="B56" s="34"/>
      <c r="C56" s="34"/>
      <c r="D56" s="34"/>
      <c r="E56" s="34"/>
      <c r="F56" s="34"/>
      <c r="G56" s="34"/>
      <c r="H56" s="399">
        <v>217</v>
      </c>
      <c r="I56" s="399">
        <v>284</v>
      </c>
      <c r="J56" s="399">
        <v>358</v>
      </c>
      <c r="K56" s="399">
        <v>400</v>
      </c>
      <c r="L56" s="303"/>
      <c r="M56" s="303"/>
      <c r="N56" s="34"/>
      <c r="O56" s="34"/>
      <c r="P56" s="34"/>
      <c r="Q56" s="34"/>
      <c r="R56" s="34"/>
      <c r="S56" s="35"/>
    </row>
    <row r="57" spans="1:23" x14ac:dyDescent="0.3">
      <c r="A57" s="48"/>
      <c r="B57" s="37"/>
      <c r="C57" s="37"/>
      <c r="D57" s="37"/>
      <c r="E57" s="37"/>
      <c r="F57" s="37"/>
      <c r="G57" s="37"/>
      <c r="H57" s="37"/>
      <c r="I57" s="37"/>
      <c r="J57" s="37"/>
      <c r="K57" s="37"/>
      <c r="L57" s="37"/>
      <c r="M57" s="37"/>
      <c r="N57" s="37"/>
      <c r="O57" s="37"/>
      <c r="P57" s="3"/>
      <c r="Q57" s="3"/>
      <c r="R57" s="3"/>
      <c r="S57" s="3"/>
      <c r="T57" s="3"/>
      <c r="U57" s="3"/>
      <c r="V57" s="3"/>
      <c r="W57" s="3"/>
    </row>
    <row r="58" spans="1:23" x14ac:dyDescent="0.3">
      <c r="A58" s="49" t="s">
        <v>48</v>
      </c>
      <c r="B58" s="49"/>
      <c r="C58" s="49"/>
      <c r="D58" s="49"/>
      <c r="E58" s="49"/>
      <c r="F58" s="49"/>
      <c r="G58" s="49"/>
      <c r="H58" s="49"/>
      <c r="I58" s="49"/>
      <c r="J58" s="49"/>
      <c r="K58" s="49"/>
      <c r="L58" s="49"/>
      <c r="M58" s="49"/>
      <c r="N58" s="49"/>
      <c r="O58" s="49"/>
      <c r="P58" s="49"/>
      <c r="Q58" s="49"/>
      <c r="R58" s="49"/>
      <c r="S58" s="49"/>
    </row>
    <row r="59" spans="1:23" x14ac:dyDescent="0.3">
      <c r="A59" s="44" t="s">
        <v>40</v>
      </c>
      <c r="B59" s="673" t="s">
        <v>45</v>
      </c>
      <c r="C59" s="674"/>
      <c r="D59" s="674"/>
      <c r="E59" s="674"/>
      <c r="F59" s="674"/>
      <c r="G59" s="675"/>
      <c r="H59" s="673" t="s">
        <v>46</v>
      </c>
      <c r="I59" s="674"/>
      <c r="J59" s="674"/>
      <c r="K59" s="674"/>
      <c r="L59" s="674"/>
      <c r="M59" s="675"/>
      <c r="N59" s="673" t="s">
        <v>47</v>
      </c>
      <c r="O59" s="674"/>
      <c r="P59" s="674"/>
      <c r="Q59" s="674"/>
      <c r="R59" s="674"/>
      <c r="S59" s="675"/>
    </row>
    <row r="60" spans="1:23" s="29" customFormat="1" x14ac:dyDescent="0.3">
      <c r="A60" s="50" t="s">
        <v>43</v>
      </c>
      <c r="B60" s="46">
        <v>2013</v>
      </c>
      <c r="C60" s="47">
        <v>2014</v>
      </c>
      <c r="D60" s="47">
        <v>2015</v>
      </c>
      <c r="E60" s="47">
        <v>2016</v>
      </c>
      <c r="F60" s="46">
        <v>2017</v>
      </c>
      <c r="G60" s="46">
        <v>2018</v>
      </c>
      <c r="H60" s="46">
        <v>2013</v>
      </c>
      <c r="I60" s="47">
        <v>2014</v>
      </c>
      <c r="J60" s="47">
        <v>2015</v>
      </c>
      <c r="K60" s="47">
        <v>2016</v>
      </c>
      <c r="L60" s="46">
        <v>2017</v>
      </c>
      <c r="M60" s="46">
        <v>2018</v>
      </c>
      <c r="N60" s="46">
        <v>2013</v>
      </c>
      <c r="O60" s="47">
        <v>2014</v>
      </c>
      <c r="P60" s="47">
        <v>2015</v>
      </c>
      <c r="Q60" s="47">
        <v>2016</v>
      </c>
      <c r="R60" s="46">
        <v>2017</v>
      </c>
      <c r="S60" s="46">
        <v>2018</v>
      </c>
    </row>
    <row r="61" spans="1:23" x14ac:dyDescent="0.3">
      <c r="A61" s="30" t="s">
        <v>44</v>
      </c>
      <c r="B61" s="31"/>
      <c r="C61" s="31"/>
      <c r="D61" s="31"/>
      <c r="E61" s="31"/>
      <c r="F61" s="31"/>
      <c r="G61" s="31"/>
      <c r="H61" s="38"/>
      <c r="I61" s="38"/>
      <c r="J61" s="38"/>
      <c r="K61" s="38"/>
      <c r="L61" s="38"/>
      <c r="M61" s="38"/>
      <c r="N61" s="39">
        <f t="shared" ref="N61:S62" si="1">SUM(B55,H55,N55,B61,H61)</f>
        <v>1</v>
      </c>
      <c r="O61" s="39">
        <f t="shared" si="1"/>
        <v>1</v>
      </c>
      <c r="P61" s="39">
        <f t="shared" si="1"/>
        <v>1</v>
      </c>
      <c r="Q61" s="39">
        <f t="shared" si="1"/>
        <v>1</v>
      </c>
      <c r="R61" s="39">
        <f t="shared" si="1"/>
        <v>0</v>
      </c>
      <c r="S61" s="40">
        <f t="shared" si="1"/>
        <v>0</v>
      </c>
    </row>
    <row r="62" spans="1:23" x14ac:dyDescent="0.3">
      <c r="A62" s="33" t="s">
        <v>17</v>
      </c>
      <c r="B62" s="34"/>
      <c r="C62" s="34"/>
      <c r="D62" s="34"/>
      <c r="E62" s="34"/>
      <c r="F62" s="34"/>
      <c r="G62" s="34"/>
      <c r="H62" s="41"/>
      <c r="I62" s="41"/>
      <c r="J62" s="41"/>
      <c r="K62" s="41"/>
      <c r="L62" s="41"/>
      <c r="M62" s="41"/>
      <c r="N62" s="42">
        <f t="shared" si="1"/>
        <v>217</v>
      </c>
      <c r="O62" s="42">
        <f t="shared" si="1"/>
        <v>284</v>
      </c>
      <c r="P62" s="42">
        <f t="shared" si="1"/>
        <v>358</v>
      </c>
      <c r="Q62" s="42">
        <f t="shared" si="1"/>
        <v>400</v>
      </c>
      <c r="R62" s="42">
        <f t="shared" si="1"/>
        <v>0</v>
      </c>
      <c r="S62" s="43">
        <f t="shared" si="1"/>
        <v>0</v>
      </c>
    </row>
    <row r="63" spans="1:23" x14ac:dyDescent="0.3">
      <c r="A63" s="51"/>
      <c r="B63" s="52"/>
      <c r="C63" s="52"/>
      <c r="D63" s="52"/>
      <c r="E63" s="52"/>
      <c r="F63" s="52"/>
      <c r="G63" s="52"/>
      <c r="H63" s="52"/>
      <c r="I63" s="52"/>
      <c r="J63" s="52"/>
      <c r="K63" s="52"/>
      <c r="L63" s="52"/>
      <c r="M63" s="52"/>
      <c r="N63" s="52"/>
      <c r="O63" s="52"/>
      <c r="P63" s="29"/>
      <c r="Q63" s="29"/>
      <c r="R63" s="3"/>
      <c r="S63" s="3"/>
      <c r="T63" s="3"/>
      <c r="U63" s="3"/>
      <c r="V63" s="3"/>
      <c r="W63" s="3"/>
    </row>
    <row r="64" spans="1:23" x14ac:dyDescent="0.3">
      <c r="A64" s="661" t="s">
        <v>49</v>
      </c>
      <c r="B64" s="662"/>
      <c r="C64" s="662"/>
      <c r="D64" s="662"/>
      <c r="E64" s="662"/>
      <c r="F64" s="662"/>
      <c r="G64" s="662"/>
      <c r="H64" s="662"/>
      <c r="I64" s="662"/>
      <c r="J64" s="662"/>
      <c r="K64" s="662"/>
      <c r="L64" s="662"/>
      <c r="M64" s="662"/>
      <c r="N64" s="662"/>
      <c r="O64" s="662"/>
      <c r="P64" s="662"/>
      <c r="Q64" s="662"/>
      <c r="R64" s="662"/>
      <c r="S64" s="663"/>
    </row>
    <row r="65" spans="1:22" x14ac:dyDescent="0.3">
      <c r="A65" s="53" t="s">
        <v>40</v>
      </c>
      <c r="B65" s="664" t="s">
        <v>23</v>
      </c>
      <c r="C65" s="665"/>
      <c r="D65" s="665"/>
      <c r="E65" s="665"/>
      <c r="F65" s="665"/>
      <c r="G65" s="666"/>
      <c r="H65" s="664" t="s">
        <v>41</v>
      </c>
      <c r="I65" s="665"/>
      <c r="J65" s="665"/>
      <c r="K65" s="665"/>
      <c r="L65" s="665"/>
      <c r="M65" s="666"/>
      <c r="N65" s="664" t="s">
        <v>42</v>
      </c>
      <c r="O65" s="665"/>
      <c r="P65" s="665"/>
      <c r="Q65" s="665"/>
      <c r="R65" s="665"/>
      <c r="S65" s="666"/>
    </row>
    <row r="66" spans="1:22" s="29" customFormat="1" x14ac:dyDescent="0.3">
      <c r="A66" s="54" t="s">
        <v>43</v>
      </c>
      <c r="B66" s="55">
        <v>2013</v>
      </c>
      <c r="C66" s="55">
        <v>2014</v>
      </c>
      <c r="D66" s="55">
        <v>2015</v>
      </c>
      <c r="E66" s="55">
        <v>2016</v>
      </c>
      <c r="F66" s="55">
        <v>2017</v>
      </c>
      <c r="G66" s="55">
        <v>2018</v>
      </c>
      <c r="H66" s="55">
        <v>2013</v>
      </c>
      <c r="I66" s="55">
        <v>2014</v>
      </c>
      <c r="J66" s="55">
        <v>2015</v>
      </c>
      <c r="K66" s="55">
        <v>2016</v>
      </c>
      <c r="L66" s="55">
        <v>2017</v>
      </c>
      <c r="M66" s="55">
        <v>2018</v>
      </c>
      <c r="N66" s="55">
        <v>2013</v>
      </c>
      <c r="O66" s="55">
        <v>2014</v>
      </c>
      <c r="P66" s="55">
        <v>2015</v>
      </c>
      <c r="Q66" s="55">
        <v>2016</v>
      </c>
      <c r="R66" s="55">
        <v>2017</v>
      </c>
      <c r="S66" s="55">
        <v>2018</v>
      </c>
    </row>
    <row r="67" spans="1:22" x14ac:dyDescent="0.3">
      <c r="A67" s="30" t="s">
        <v>44</v>
      </c>
      <c r="B67" s="56">
        <f t="shared" ref="B67:S68" si="2">SUM(B43,B55)</f>
        <v>0</v>
      </c>
      <c r="C67" s="56">
        <f t="shared" si="2"/>
        <v>0</v>
      </c>
      <c r="D67" s="56">
        <f t="shared" si="2"/>
        <v>0</v>
      </c>
      <c r="E67" s="56">
        <f t="shared" si="2"/>
        <v>0</v>
      </c>
      <c r="F67" s="56">
        <f t="shared" si="2"/>
        <v>0</v>
      </c>
      <c r="G67" s="56">
        <f t="shared" si="2"/>
        <v>0</v>
      </c>
      <c r="H67" s="56">
        <f t="shared" si="2"/>
        <v>9</v>
      </c>
      <c r="I67" s="56">
        <f t="shared" si="2"/>
        <v>9</v>
      </c>
      <c r="J67" s="56">
        <f t="shared" si="2"/>
        <v>9</v>
      </c>
      <c r="K67" s="56">
        <v>9</v>
      </c>
      <c r="L67" s="56">
        <f t="shared" si="2"/>
        <v>9</v>
      </c>
      <c r="M67" s="56">
        <f t="shared" si="2"/>
        <v>9</v>
      </c>
      <c r="N67" s="56">
        <f t="shared" si="2"/>
        <v>0</v>
      </c>
      <c r="O67" s="56">
        <f t="shared" si="2"/>
        <v>0</v>
      </c>
      <c r="P67" s="56">
        <f t="shared" si="2"/>
        <v>0</v>
      </c>
      <c r="Q67" s="56">
        <f t="shared" si="2"/>
        <v>0</v>
      </c>
      <c r="R67" s="56">
        <f t="shared" si="2"/>
        <v>0</v>
      </c>
      <c r="S67" s="57">
        <f t="shared" si="2"/>
        <v>0</v>
      </c>
    </row>
    <row r="68" spans="1:22" x14ac:dyDescent="0.3">
      <c r="A68" s="33" t="s">
        <v>17</v>
      </c>
      <c r="B68" s="58">
        <f t="shared" si="2"/>
        <v>0</v>
      </c>
      <c r="C68" s="58">
        <f t="shared" si="2"/>
        <v>0</v>
      </c>
      <c r="D68" s="58">
        <f t="shared" si="2"/>
        <v>0</v>
      </c>
      <c r="E68" s="58">
        <f t="shared" si="2"/>
        <v>0</v>
      </c>
      <c r="F68" s="58">
        <f t="shared" si="2"/>
        <v>0</v>
      </c>
      <c r="G68" s="58">
        <f t="shared" si="2"/>
        <v>0</v>
      </c>
      <c r="H68" s="58">
        <f t="shared" si="2"/>
        <v>3077</v>
      </c>
      <c r="I68" s="58">
        <f t="shared" si="2"/>
        <v>3226</v>
      </c>
      <c r="J68" s="58">
        <f t="shared" si="2"/>
        <v>3612</v>
      </c>
      <c r="K68" s="58">
        <v>3854</v>
      </c>
      <c r="L68" s="58">
        <f t="shared" si="2"/>
        <v>3700</v>
      </c>
      <c r="M68" s="58">
        <f t="shared" si="2"/>
        <v>3854</v>
      </c>
      <c r="N68" s="58">
        <f t="shared" si="2"/>
        <v>0</v>
      </c>
      <c r="O68" s="58">
        <f t="shared" si="2"/>
        <v>0</v>
      </c>
      <c r="P68" s="58">
        <f t="shared" si="2"/>
        <v>0</v>
      </c>
      <c r="Q68" s="58">
        <f t="shared" si="2"/>
        <v>0</v>
      </c>
      <c r="R68" s="58">
        <f t="shared" si="2"/>
        <v>0</v>
      </c>
      <c r="S68" s="59">
        <f t="shared" si="2"/>
        <v>0</v>
      </c>
    </row>
    <row r="69" spans="1:22" x14ac:dyDescent="0.3">
      <c r="A69" s="48"/>
      <c r="B69" s="60"/>
      <c r="C69" s="60"/>
      <c r="D69" s="60"/>
      <c r="E69" s="60"/>
      <c r="F69" s="60"/>
      <c r="G69" s="60"/>
      <c r="H69" s="60"/>
      <c r="I69" s="60"/>
      <c r="J69" s="60"/>
    </row>
    <row r="70" spans="1:22" x14ac:dyDescent="0.3">
      <c r="A70" s="661" t="s">
        <v>49</v>
      </c>
      <c r="B70" s="662"/>
      <c r="C70" s="662"/>
      <c r="D70" s="662"/>
      <c r="E70" s="662"/>
      <c r="F70" s="662"/>
      <c r="G70" s="662"/>
      <c r="H70" s="662"/>
      <c r="I70" s="662"/>
      <c r="J70" s="662"/>
      <c r="K70" s="662"/>
      <c r="L70" s="662"/>
      <c r="M70" s="662"/>
      <c r="N70" s="662"/>
      <c r="O70" s="662"/>
      <c r="P70" s="662"/>
      <c r="Q70" s="662"/>
      <c r="R70" s="662"/>
      <c r="S70" s="663"/>
    </row>
    <row r="71" spans="1:22" x14ac:dyDescent="0.3">
      <c r="A71" s="53" t="s">
        <v>40</v>
      </c>
      <c r="B71" s="667" t="s">
        <v>45</v>
      </c>
      <c r="C71" s="668"/>
      <c r="D71" s="668"/>
      <c r="E71" s="668"/>
      <c r="F71" s="668"/>
      <c r="G71" s="669"/>
      <c r="H71" s="664" t="s">
        <v>46</v>
      </c>
      <c r="I71" s="665"/>
      <c r="J71" s="665"/>
      <c r="K71" s="665"/>
      <c r="L71" s="665"/>
      <c r="M71" s="666"/>
      <c r="N71" s="667" t="s">
        <v>47</v>
      </c>
      <c r="O71" s="668"/>
      <c r="P71" s="668"/>
      <c r="Q71" s="668"/>
      <c r="R71" s="668"/>
      <c r="S71" s="669"/>
    </row>
    <row r="72" spans="1:22" s="29" customFormat="1" x14ac:dyDescent="0.3">
      <c r="A72" s="54" t="s">
        <v>43</v>
      </c>
      <c r="B72" s="55">
        <v>2013</v>
      </c>
      <c r="C72" s="55">
        <v>2014</v>
      </c>
      <c r="D72" s="55">
        <v>2015</v>
      </c>
      <c r="E72" s="55">
        <v>2016</v>
      </c>
      <c r="F72" s="55">
        <v>2017</v>
      </c>
      <c r="G72" s="55">
        <v>2018</v>
      </c>
      <c r="H72" s="55">
        <v>2013</v>
      </c>
      <c r="I72" s="55">
        <v>2014</v>
      </c>
      <c r="J72" s="55">
        <v>2015</v>
      </c>
      <c r="K72" s="55">
        <v>2016</v>
      </c>
      <c r="L72" s="55">
        <v>2017</v>
      </c>
      <c r="M72" s="55">
        <v>2018</v>
      </c>
      <c r="N72" s="55">
        <v>2013</v>
      </c>
      <c r="O72" s="55">
        <v>2014</v>
      </c>
      <c r="P72" s="55">
        <v>2015</v>
      </c>
      <c r="Q72" s="55">
        <v>2016</v>
      </c>
      <c r="R72" s="55">
        <v>2017</v>
      </c>
      <c r="S72" s="55">
        <v>2018</v>
      </c>
    </row>
    <row r="73" spans="1:22" x14ac:dyDescent="0.3">
      <c r="A73" s="30" t="s">
        <v>44</v>
      </c>
      <c r="B73" s="56">
        <f t="shared" ref="B73:M74" si="3">SUM(B49,B61)</f>
        <v>3</v>
      </c>
      <c r="C73" s="56">
        <f t="shared" si="3"/>
        <v>3</v>
      </c>
      <c r="D73" s="56">
        <f t="shared" si="3"/>
        <v>3</v>
      </c>
      <c r="E73" s="56">
        <f t="shared" si="3"/>
        <v>4</v>
      </c>
      <c r="F73" s="56">
        <f t="shared" si="3"/>
        <v>4</v>
      </c>
      <c r="G73" s="56">
        <f t="shared" si="3"/>
        <v>4</v>
      </c>
      <c r="H73" s="56">
        <f t="shared" si="3"/>
        <v>0</v>
      </c>
      <c r="I73" s="56">
        <f t="shared" si="3"/>
        <v>0</v>
      </c>
      <c r="J73" s="56">
        <f t="shared" si="3"/>
        <v>0</v>
      </c>
      <c r="K73" s="56">
        <f t="shared" si="3"/>
        <v>0</v>
      </c>
      <c r="L73" s="56">
        <f t="shared" si="3"/>
        <v>0</v>
      </c>
      <c r="M73" s="56">
        <f t="shared" si="3"/>
        <v>0</v>
      </c>
      <c r="N73" s="56">
        <f t="shared" ref="N73:S74" si="4">SUM(B67,H67,N67,B73,H73)</f>
        <v>12</v>
      </c>
      <c r="O73" s="56">
        <f t="shared" si="4"/>
        <v>12</v>
      </c>
      <c r="P73" s="56">
        <f t="shared" si="4"/>
        <v>12</v>
      </c>
      <c r="Q73" s="56">
        <f t="shared" si="4"/>
        <v>13</v>
      </c>
      <c r="R73" s="56">
        <f t="shared" si="4"/>
        <v>13</v>
      </c>
      <c r="S73" s="57">
        <f t="shared" si="4"/>
        <v>13</v>
      </c>
    </row>
    <row r="74" spans="1:22" x14ac:dyDescent="0.3">
      <c r="A74" s="33" t="s">
        <v>17</v>
      </c>
      <c r="B74" s="58">
        <f t="shared" si="3"/>
        <v>49</v>
      </c>
      <c r="C74" s="58">
        <f t="shared" si="3"/>
        <v>50</v>
      </c>
      <c r="D74" s="58">
        <f t="shared" si="3"/>
        <v>42</v>
      </c>
      <c r="E74" s="58">
        <f t="shared" si="3"/>
        <v>58</v>
      </c>
      <c r="F74" s="58">
        <f t="shared" si="3"/>
        <v>65</v>
      </c>
      <c r="G74" s="58">
        <f t="shared" si="3"/>
        <v>65</v>
      </c>
      <c r="H74" s="58">
        <f t="shared" si="3"/>
        <v>0</v>
      </c>
      <c r="I74" s="58">
        <f t="shared" si="3"/>
        <v>0</v>
      </c>
      <c r="J74" s="58">
        <f t="shared" si="3"/>
        <v>0</v>
      </c>
      <c r="K74" s="58">
        <f t="shared" si="3"/>
        <v>0</v>
      </c>
      <c r="L74" s="58">
        <f t="shared" si="3"/>
        <v>0</v>
      </c>
      <c r="M74" s="58">
        <f t="shared" si="3"/>
        <v>0</v>
      </c>
      <c r="N74" s="58">
        <f t="shared" si="4"/>
        <v>3126</v>
      </c>
      <c r="O74" s="58">
        <f t="shared" si="4"/>
        <v>3276</v>
      </c>
      <c r="P74" s="58">
        <f t="shared" si="4"/>
        <v>3654</v>
      </c>
      <c r="Q74" s="58">
        <f t="shared" si="4"/>
        <v>3912</v>
      </c>
      <c r="R74" s="58">
        <f t="shared" si="4"/>
        <v>3765</v>
      </c>
      <c r="S74" s="59">
        <f t="shared" si="4"/>
        <v>3919</v>
      </c>
    </row>
    <row r="75" spans="1:22" x14ac:dyDescent="0.3">
      <c r="A75" s="61" t="s">
        <v>50</v>
      </c>
      <c r="B75" s="60"/>
      <c r="C75" s="60"/>
      <c r="D75" s="60"/>
      <c r="E75" s="60"/>
      <c r="F75" s="60"/>
      <c r="G75" s="60"/>
      <c r="H75" s="60"/>
      <c r="I75" s="60"/>
      <c r="J75" s="60"/>
      <c r="K75" s="60"/>
      <c r="L75" s="60"/>
      <c r="M75" s="60"/>
      <c r="N75" s="60"/>
      <c r="O75" s="60"/>
      <c r="P75" s="60"/>
      <c r="Q75" s="60"/>
      <c r="R75" s="60"/>
    </row>
    <row r="76" spans="1:22" x14ac:dyDescent="0.3">
      <c r="A76" s="61"/>
      <c r="B76" s="60"/>
      <c r="C76" s="60"/>
      <c r="D76" s="60"/>
      <c r="E76" s="60"/>
      <c r="F76" s="60"/>
      <c r="G76" s="60"/>
      <c r="H76" s="60"/>
      <c r="I76" s="60"/>
      <c r="J76" s="60"/>
      <c r="K76" s="60"/>
      <c r="L76" s="60"/>
      <c r="M76" s="60"/>
      <c r="N76" s="60"/>
      <c r="O76" s="60"/>
      <c r="P76" s="60"/>
      <c r="Q76" s="60"/>
      <c r="R76" s="60"/>
    </row>
    <row r="77" spans="1:22" s="62" customFormat="1" x14ac:dyDescent="0.2">
      <c r="A77" s="656" t="s">
        <v>51</v>
      </c>
      <c r="B77" s="657"/>
      <c r="C77" s="657"/>
      <c r="D77" s="657"/>
      <c r="E77" s="657"/>
      <c r="F77" s="657"/>
      <c r="G77" s="657"/>
      <c r="H77" s="657"/>
      <c r="I77" s="657"/>
      <c r="J77" s="657"/>
      <c r="K77" s="657"/>
      <c r="L77" s="657"/>
      <c r="M77" s="657"/>
      <c r="N77" s="657"/>
      <c r="O77" s="657"/>
      <c r="P77" s="657"/>
      <c r="Q77" s="657"/>
      <c r="R77" s="657"/>
      <c r="S77" s="608"/>
    </row>
    <row r="78" spans="1:22" s="62" customFormat="1" x14ac:dyDescent="0.2">
      <c r="A78" s="63"/>
      <c r="B78" s="64"/>
      <c r="C78" s="64"/>
      <c r="D78" s="64"/>
      <c r="E78" s="64"/>
      <c r="F78" s="64"/>
      <c r="G78" s="64"/>
      <c r="H78" s="64"/>
      <c r="I78" s="64"/>
      <c r="J78" s="64"/>
      <c r="K78" s="64"/>
      <c r="L78" s="64"/>
      <c r="M78" s="64"/>
      <c r="N78" s="64"/>
      <c r="O78" s="64"/>
      <c r="P78" s="64"/>
      <c r="Q78" s="64"/>
      <c r="R78" s="64"/>
      <c r="S78" s="64"/>
      <c r="T78" s="64"/>
      <c r="U78" s="64"/>
      <c r="V78" s="64"/>
    </row>
    <row r="79" spans="1:22" s="62" customFormat="1" x14ac:dyDescent="0.3">
      <c r="A79" s="658" t="s">
        <v>52</v>
      </c>
      <c r="B79" s="659" t="s">
        <v>53</v>
      </c>
      <c r="C79" s="660"/>
      <c r="D79" s="660"/>
      <c r="E79" s="660"/>
      <c r="F79" s="660"/>
      <c r="G79" s="660"/>
      <c r="H79" s="660"/>
      <c r="I79" s="660"/>
      <c r="J79" s="660"/>
      <c r="K79" s="660"/>
      <c r="L79" s="660"/>
      <c r="M79" s="660"/>
      <c r="N79" s="660"/>
      <c r="O79" s="660"/>
      <c r="P79" s="660"/>
      <c r="Q79" s="660"/>
      <c r="R79" s="660"/>
      <c r="S79" s="615"/>
    </row>
    <row r="80" spans="1:22" s="62" customFormat="1" x14ac:dyDescent="0.3">
      <c r="A80" s="574"/>
      <c r="B80" s="659" t="s">
        <v>23</v>
      </c>
      <c r="C80" s="660"/>
      <c r="D80" s="660"/>
      <c r="E80" s="660"/>
      <c r="F80" s="660"/>
      <c r="G80" s="615"/>
      <c r="H80" s="659" t="s">
        <v>24</v>
      </c>
      <c r="I80" s="660"/>
      <c r="J80" s="660"/>
      <c r="K80" s="660"/>
      <c r="L80" s="660"/>
      <c r="M80" s="615"/>
      <c r="N80" s="659" t="s">
        <v>54</v>
      </c>
      <c r="O80" s="660"/>
      <c r="P80" s="660"/>
      <c r="Q80" s="660"/>
      <c r="R80" s="660"/>
      <c r="S80" s="615"/>
    </row>
    <row r="81" spans="1:26" s="62" customFormat="1" x14ac:dyDescent="0.2">
      <c r="A81" s="574"/>
      <c r="B81" s="375">
        <v>2013</v>
      </c>
      <c r="C81" s="375">
        <v>2014</v>
      </c>
      <c r="D81" s="65">
        <v>2015</v>
      </c>
      <c r="E81" s="65">
        <v>2016</v>
      </c>
      <c r="F81" s="375">
        <v>2017</v>
      </c>
      <c r="G81" s="375">
        <v>2018</v>
      </c>
      <c r="H81" s="375">
        <v>2013</v>
      </c>
      <c r="I81" s="375">
        <v>2014</v>
      </c>
      <c r="J81" s="65">
        <v>2015</v>
      </c>
      <c r="K81" s="65">
        <v>2016</v>
      </c>
      <c r="L81" s="375">
        <v>2017</v>
      </c>
      <c r="M81" s="375">
        <v>2018</v>
      </c>
      <c r="N81" s="375">
        <v>2013</v>
      </c>
      <c r="O81" s="375">
        <v>2014</v>
      </c>
      <c r="P81" s="65">
        <v>2015</v>
      </c>
      <c r="Q81" s="65">
        <v>2016</v>
      </c>
      <c r="R81" s="375">
        <v>2017</v>
      </c>
      <c r="S81" s="375">
        <v>2018</v>
      </c>
    </row>
    <row r="82" spans="1:26" s="62" customFormat="1" x14ac:dyDescent="0.3">
      <c r="A82" s="66" t="s">
        <v>55</v>
      </c>
      <c r="B82" s="31"/>
      <c r="C82" s="31"/>
      <c r="D82" s="31"/>
      <c r="E82" s="31"/>
      <c r="F82" s="31"/>
      <c r="G82" s="31"/>
      <c r="H82" s="398">
        <v>217</v>
      </c>
      <c r="I82" s="398">
        <v>284</v>
      </c>
      <c r="J82" s="398">
        <v>358</v>
      </c>
      <c r="K82" s="398">
        <v>400</v>
      </c>
      <c r="L82" s="398">
        <v>400</v>
      </c>
      <c r="M82" s="398">
        <v>400</v>
      </c>
      <c r="N82" s="31"/>
      <c r="O82" s="31"/>
      <c r="P82" s="31"/>
      <c r="Q82" s="31"/>
      <c r="R82" s="31"/>
      <c r="S82" s="32"/>
    </row>
    <row r="83" spans="1:26" s="62" customFormat="1" x14ac:dyDescent="0.3">
      <c r="A83" s="67" t="s">
        <v>56</v>
      </c>
      <c r="B83" s="68"/>
      <c r="C83" s="68"/>
      <c r="D83" s="68"/>
      <c r="E83" s="68"/>
      <c r="F83" s="68"/>
      <c r="G83" s="68"/>
      <c r="H83" s="400"/>
      <c r="I83" s="400"/>
      <c r="J83" s="400"/>
      <c r="K83" s="400"/>
      <c r="L83" s="401"/>
      <c r="M83" s="401"/>
      <c r="N83" s="68"/>
      <c r="O83" s="68"/>
      <c r="P83" s="68"/>
      <c r="Q83" s="68"/>
      <c r="R83" s="68"/>
      <c r="S83" s="69"/>
    </row>
    <row r="84" spans="1:26" s="62" customFormat="1" x14ac:dyDescent="0.3">
      <c r="A84" s="67" t="s">
        <v>57</v>
      </c>
      <c r="B84" s="68"/>
      <c r="C84" s="68"/>
      <c r="D84" s="68"/>
      <c r="E84" s="68"/>
      <c r="F84" s="68"/>
      <c r="G84" s="68"/>
      <c r="H84" s="401">
        <v>2440</v>
      </c>
      <c r="I84" s="401">
        <v>2465</v>
      </c>
      <c r="J84" s="401">
        <v>2702</v>
      </c>
      <c r="K84" s="401">
        <v>2782</v>
      </c>
      <c r="L84" s="401">
        <v>2862</v>
      </c>
      <c r="M84" s="401">
        <v>2900</v>
      </c>
      <c r="N84" s="68"/>
      <c r="O84" s="68"/>
      <c r="P84" s="68">
        <v>31</v>
      </c>
      <c r="Q84" s="68"/>
      <c r="R84" s="68"/>
      <c r="S84" s="69"/>
    </row>
    <row r="85" spans="1:26" s="62" customFormat="1" x14ac:dyDescent="0.3">
      <c r="A85" s="67" t="s">
        <v>58</v>
      </c>
      <c r="B85" s="68"/>
      <c r="C85" s="68"/>
      <c r="D85" s="68"/>
      <c r="E85" s="68"/>
      <c r="F85" s="68"/>
      <c r="G85" s="68"/>
      <c r="H85" s="401">
        <v>420</v>
      </c>
      <c r="I85" s="401">
        <v>477</v>
      </c>
      <c r="J85" s="401">
        <v>552</v>
      </c>
      <c r="K85" s="401">
        <v>612</v>
      </c>
      <c r="L85" s="401">
        <v>662</v>
      </c>
      <c r="M85" s="401">
        <v>712</v>
      </c>
      <c r="N85" s="68"/>
      <c r="O85" s="68"/>
      <c r="P85" s="68">
        <v>11</v>
      </c>
      <c r="Q85" s="68"/>
      <c r="R85" s="68"/>
      <c r="S85" s="69"/>
    </row>
    <row r="86" spans="1:26" s="62" customFormat="1" x14ac:dyDescent="0.3">
      <c r="A86" s="67" t="s">
        <v>59</v>
      </c>
      <c r="B86" s="68"/>
      <c r="C86" s="68"/>
      <c r="D86" s="68"/>
      <c r="E86" s="68"/>
      <c r="F86" s="68"/>
      <c r="G86" s="68"/>
      <c r="H86" s="304"/>
      <c r="I86" s="304"/>
      <c r="J86" s="304"/>
      <c r="K86" s="304"/>
      <c r="L86" s="304"/>
      <c r="M86" s="304"/>
      <c r="N86" s="68"/>
      <c r="O86" s="68"/>
      <c r="P86" s="68"/>
      <c r="Q86" s="68"/>
      <c r="R86" s="68"/>
      <c r="S86" s="69"/>
    </row>
    <row r="87" spans="1:26" s="62" customFormat="1" x14ac:dyDescent="0.3">
      <c r="A87" s="67" t="s">
        <v>60</v>
      </c>
      <c r="B87" s="68"/>
      <c r="C87" s="68"/>
      <c r="D87" s="68"/>
      <c r="E87" s="68"/>
      <c r="F87" s="68"/>
      <c r="G87" s="68"/>
      <c r="H87" s="304"/>
      <c r="I87" s="304"/>
      <c r="J87" s="304"/>
      <c r="K87" s="304"/>
      <c r="L87" s="304"/>
      <c r="M87" s="304"/>
      <c r="N87" s="68"/>
      <c r="O87" s="68"/>
      <c r="P87" s="68"/>
      <c r="Q87" s="68"/>
      <c r="R87" s="68"/>
      <c r="S87" s="69"/>
    </row>
    <row r="88" spans="1:26" s="62" customFormat="1" x14ac:dyDescent="0.3">
      <c r="A88" s="70" t="s">
        <v>61</v>
      </c>
      <c r="B88" s="68"/>
      <c r="C88" s="68"/>
      <c r="D88" s="68"/>
      <c r="E88" s="68"/>
      <c r="F88" s="68"/>
      <c r="G88" s="68"/>
      <c r="H88" s="304"/>
      <c r="I88" s="304"/>
      <c r="J88" s="304"/>
      <c r="K88" s="304"/>
      <c r="L88" s="304"/>
      <c r="M88" s="304"/>
      <c r="N88" s="68"/>
      <c r="O88" s="68"/>
      <c r="P88" s="68"/>
      <c r="Q88" s="68"/>
      <c r="R88" s="68"/>
      <c r="S88" s="69"/>
    </row>
    <row r="89" spans="1:26" s="62" customFormat="1" x14ac:dyDescent="0.3">
      <c r="A89" s="70" t="s">
        <v>62</v>
      </c>
      <c r="B89" s="68"/>
      <c r="C89" s="68"/>
      <c r="D89" s="68"/>
      <c r="E89" s="68"/>
      <c r="F89" s="68"/>
      <c r="G89" s="68"/>
      <c r="H89" s="304"/>
      <c r="I89" s="304"/>
      <c r="J89" s="304"/>
      <c r="K89" s="304"/>
      <c r="L89" s="304"/>
      <c r="M89" s="304"/>
      <c r="N89" s="68"/>
      <c r="O89" s="68"/>
      <c r="P89" s="68"/>
      <c r="Q89" s="68"/>
      <c r="R89" s="68"/>
      <c r="S89" s="69"/>
    </row>
    <row r="90" spans="1:26" s="62" customFormat="1" x14ac:dyDescent="0.3">
      <c r="A90" s="71" t="s">
        <v>47</v>
      </c>
      <c r="B90" s="58">
        <f t="shared" ref="B90:S90" si="5">SUM(B82:B89)</f>
        <v>0</v>
      </c>
      <c r="C90" s="58">
        <f t="shared" si="5"/>
        <v>0</v>
      </c>
      <c r="D90" s="58">
        <f t="shared" si="5"/>
        <v>0</v>
      </c>
      <c r="E90" s="58">
        <f t="shared" si="5"/>
        <v>0</v>
      </c>
      <c r="F90" s="58">
        <f t="shared" si="5"/>
        <v>0</v>
      </c>
      <c r="G90" s="58">
        <f t="shared" si="5"/>
        <v>0</v>
      </c>
      <c r="H90" s="58">
        <f t="shared" si="5"/>
        <v>3077</v>
      </c>
      <c r="I90" s="42">
        <f t="shared" si="5"/>
        <v>3226</v>
      </c>
      <c r="J90" s="42">
        <f t="shared" si="5"/>
        <v>3612</v>
      </c>
      <c r="K90" s="58">
        <f t="shared" si="5"/>
        <v>3794</v>
      </c>
      <c r="L90" s="58">
        <f t="shared" si="5"/>
        <v>3924</v>
      </c>
      <c r="M90" s="58">
        <f t="shared" si="5"/>
        <v>4012</v>
      </c>
      <c r="N90" s="58">
        <f t="shared" si="5"/>
        <v>0</v>
      </c>
      <c r="O90" s="58">
        <f t="shared" si="5"/>
        <v>0</v>
      </c>
      <c r="P90" s="58">
        <f t="shared" si="5"/>
        <v>42</v>
      </c>
      <c r="Q90" s="58">
        <f t="shared" si="5"/>
        <v>0</v>
      </c>
      <c r="R90" s="58">
        <f t="shared" si="5"/>
        <v>0</v>
      </c>
      <c r="S90" s="59">
        <f t="shared" si="5"/>
        <v>0</v>
      </c>
      <c r="T90" s="72"/>
    </row>
    <row r="91" spans="1:26" s="62" customFormat="1" x14ac:dyDescent="0.3">
      <c r="A91" s="73" t="s">
        <v>50</v>
      </c>
      <c r="B91" s="73"/>
      <c r="C91" s="73"/>
      <c r="D91" s="73"/>
      <c r="E91" s="73"/>
      <c r="F91" s="73"/>
      <c r="G91" s="73"/>
      <c r="H91" s="73"/>
      <c r="I91" s="73"/>
      <c r="J91" s="73"/>
      <c r="K91" s="73"/>
      <c r="L91" s="73"/>
      <c r="M91" s="73"/>
      <c r="N91" s="73"/>
      <c r="O91" s="73"/>
      <c r="P91" s="73"/>
      <c r="Q91" s="73"/>
      <c r="R91" s="73"/>
      <c r="S91" s="73"/>
      <c r="T91" s="73"/>
      <c r="U91" s="73"/>
      <c r="V91" s="73"/>
      <c r="W91" s="72"/>
      <c r="X91" s="72"/>
      <c r="Y91" s="72"/>
      <c r="Z91" s="72"/>
    </row>
    <row r="92" spans="1:26" s="62" customFormat="1" x14ac:dyDescent="0.3">
      <c r="A92" s="74"/>
      <c r="B92" s="74"/>
      <c r="C92" s="74"/>
      <c r="D92" s="74"/>
      <c r="E92" s="74"/>
      <c r="F92" s="74"/>
      <c r="G92" s="74"/>
      <c r="H92" s="74"/>
      <c r="I92" s="74"/>
      <c r="J92" s="74"/>
      <c r="K92" s="74"/>
      <c r="L92" s="74"/>
      <c r="M92" s="74"/>
      <c r="N92" s="74"/>
      <c r="O92" s="74"/>
      <c r="P92" s="74"/>
      <c r="Q92" s="74"/>
      <c r="R92" s="74"/>
      <c r="S92" s="74"/>
      <c r="T92" s="74"/>
      <c r="U92" s="74"/>
      <c r="V92" s="74"/>
      <c r="W92" s="74"/>
      <c r="X92" s="72"/>
      <c r="Y92" s="72"/>
    </row>
    <row r="93" spans="1:26" s="62" customFormat="1" x14ac:dyDescent="0.2">
      <c r="A93" s="75" t="s">
        <v>63</v>
      </c>
      <c r="B93" s="76"/>
      <c r="C93" s="76"/>
      <c r="D93" s="76"/>
      <c r="E93" s="76"/>
      <c r="F93" s="76"/>
      <c r="G93" s="76"/>
      <c r="H93" s="76"/>
      <c r="I93" s="76"/>
      <c r="J93" s="76"/>
      <c r="K93" s="76"/>
      <c r="L93" s="76"/>
      <c r="M93" s="76"/>
      <c r="N93" s="76"/>
      <c r="O93" s="76"/>
      <c r="P93" s="76"/>
      <c r="Q93" s="76"/>
      <c r="R93" s="76"/>
      <c r="S93" s="76"/>
    </row>
    <row r="94" spans="1:26" s="62" customFormat="1" x14ac:dyDescent="0.2">
      <c r="A94" s="77"/>
      <c r="B94" s="650">
        <v>2013</v>
      </c>
      <c r="C94" s="639"/>
      <c r="D94" s="639"/>
      <c r="E94" s="650">
        <v>2014</v>
      </c>
      <c r="F94" s="639"/>
      <c r="G94" s="639"/>
      <c r="H94" s="655">
        <v>2015</v>
      </c>
      <c r="I94" s="651"/>
      <c r="J94" s="638"/>
      <c r="K94" s="651">
        <v>2016</v>
      </c>
      <c r="L94" s="651"/>
      <c r="M94" s="638"/>
      <c r="N94" s="650">
        <v>2017</v>
      </c>
      <c r="O94" s="639"/>
      <c r="P94" s="639"/>
      <c r="Q94" s="650">
        <v>2018</v>
      </c>
      <c r="R94" s="639"/>
      <c r="S94" s="639"/>
    </row>
    <row r="95" spans="1:26" s="62" customFormat="1" x14ac:dyDescent="0.3">
      <c r="A95" s="77"/>
      <c r="B95" s="78" t="s">
        <v>64</v>
      </c>
      <c r="C95" s="78" t="s">
        <v>65</v>
      </c>
      <c r="D95" s="78" t="s">
        <v>66</v>
      </c>
      <c r="E95" s="78" t="s">
        <v>64</v>
      </c>
      <c r="F95" s="78" t="s">
        <v>65</v>
      </c>
      <c r="G95" s="78" t="s">
        <v>66</v>
      </c>
      <c r="H95" s="78" t="s">
        <v>64</v>
      </c>
      <c r="I95" s="78" t="s">
        <v>65</v>
      </c>
      <c r="J95" s="78" t="s">
        <v>66</v>
      </c>
      <c r="K95" s="78" t="s">
        <v>64</v>
      </c>
      <c r="L95" s="78" t="s">
        <v>65</v>
      </c>
      <c r="M95" s="78" t="s">
        <v>66</v>
      </c>
      <c r="N95" s="78" t="s">
        <v>64</v>
      </c>
      <c r="O95" s="78" t="s">
        <v>65</v>
      </c>
      <c r="P95" s="78" t="s">
        <v>66</v>
      </c>
      <c r="Q95" s="78" t="s">
        <v>64</v>
      </c>
      <c r="R95" s="78" t="s">
        <v>65</v>
      </c>
      <c r="S95" s="78" t="s">
        <v>66</v>
      </c>
    </row>
    <row r="96" spans="1:26" s="62" customFormat="1" x14ac:dyDescent="0.3">
      <c r="A96" s="66" t="s">
        <v>67</v>
      </c>
      <c r="B96" s="79">
        <v>16</v>
      </c>
      <c r="C96" s="79">
        <v>7</v>
      </c>
      <c r="D96" s="80">
        <f>SUM(B96:C96)</f>
        <v>23</v>
      </c>
      <c r="E96" s="79">
        <v>16</v>
      </c>
      <c r="F96" s="79">
        <v>8</v>
      </c>
      <c r="G96" s="80">
        <f>SUM(E96:F96)</f>
        <v>24</v>
      </c>
      <c r="H96" s="81">
        <v>18</v>
      </c>
      <c r="I96" s="81">
        <v>8</v>
      </c>
      <c r="J96" s="80">
        <f>SUM(H96:I96)</f>
        <v>26</v>
      </c>
      <c r="K96" s="79">
        <v>16</v>
      </c>
      <c r="L96" s="79">
        <v>9</v>
      </c>
      <c r="M96" s="80">
        <f>SUM(K96:L96)</f>
        <v>25</v>
      </c>
      <c r="N96" s="79">
        <v>16</v>
      </c>
      <c r="O96" s="79">
        <v>9</v>
      </c>
      <c r="P96" s="80">
        <f>SUM(N96:O96)</f>
        <v>25</v>
      </c>
      <c r="Q96" s="79">
        <v>17</v>
      </c>
      <c r="R96" s="79">
        <v>10</v>
      </c>
      <c r="S96" s="82">
        <f>SUM(Q96:R96)</f>
        <v>27</v>
      </c>
    </row>
    <row r="97" spans="1:28" s="62" customFormat="1" x14ac:dyDescent="0.3">
      <c r="A97" s="83" t="s">
        <v>68</v>
      </c>
      <c r="B97" s="84">
        <v>118</v>
      </c>
      <c r="C97" s="84">
        <v>92</v>
      </c>
      <c r="D97" s="85">
        <f>SUM(B97:C97)</f>
        <v>210</v>
      </c>
      <c r="E97" s="84">
        <v>118</v>
      </c>
      <c r="F97" s="84">
        <v>93</v>
      </c>
      <c r="G97" s="85">
        <f>SUM(E97:F97)</f>
        <v>211</v>
      </c>
      <c r="H97" s="86">
        <v>119</v>
      </c>
      <c r="I97" s="86">
        <v>96</v>
      </c>
      <c r="J97" s="85">
        <f>SUM(H97:I97)</f>
        <v>215</v>
      </c>
      <c r="K97" s="84">
        <v>119</v>
      </c>
      <c r="L97" s="84">
        <v>96</v>
      </c>
      <c r="M97" s="85">
        <f>SUM(K97:L97)</f>
        <v>215</v>
      </c>
      <c r="N97" s="84"/>
      <c r="O97" s="84"/>
      <c r="P97" s="85">
        <f>SUM(N97:O97)</f>
        <v>0</v>
      </c>
      <c r="Q97" s="84"/>
      <c r="R97" s="84"/>
      <c r="S97" s="87">
        <f>SUM(Q97:R97)</f>
        <v>0</v>
      </c>
    </row>
    <row r="98" spans="1:28" s="62" customFormat="1" x14ac:dyDescent="0.3">
      <c r="A98" s="67" t="s">
        <v>69</v>
      </c>
      <c r="B98" s="85">
        <f>SUM(B96:B97)</f>
        <v>134</v>
      </c>
      <c r="C98" s="85">
        <f>SUM(C96:C97)</f>
        <v>99</v>
      </c>
      <c r="D98" s="85">
        <f>SUM(B98:C98)</f>
        <v>233</v>
      </c>
      <c r="E98" s="85">
        <f>SUM(E96:E97)</f>
        <v>134</v>
      </c>
      <c r="F98" s="85">
        <f>SUM(F96:F97)</f>
        <v>101</v>
      </c>
      <c r="G98" s="85">
        <f>SUM(E98:F98)</f>
        <v>235</v>
      </c>
      <c r="H98" s="85">
        <f>SUM(H96:H97)</f>
        <v>137</v>
      </c>
      <c r="I98" s="85">
        <f>SUM(I96:I97)</f>
        <v>104</v>
      </c>
      <c r="J98" s="85">
        <f>SUM(H98:I98)</f>
        <v>241</v>
      </c>
      <c r="K98" s="85">
        <f>SUM(K96:K97)</f>
        <v>135</v>
      </c>
      <c r="L98" s="85">
        <f>SUM(L96:L97)</f>
        <v>105</v>
      </c>
      <c r="M98" s="85">
        <f>SUM(K98:L98)</f>
        <v>240</v>
      </c>
      <c r="N98" s="85">
        <f>SUM(N96:N97)</f>
        <v>16</v>
      </c>
      <c r="O98" s="85">
        <f>SUM(O96:O97)</f>
        <v>9</v>
      </c>
      <c r="P98" s="85">
        <f>SUM(N98:O98)</f>
        <v>25</v>
      </c>
      <c r="Q98" s="85">
        <f>SUM(Q96:Q97)</f>
        <v>17</v>
      </c>
      <c r="R98" s="85">
        <f>SUM(R96:R97)</f>
        <v>10</v>
      </c>
      <c r="S98" s="87">
        <f>SUM(Q98:R98)</f>
        <v>27</v>
      </c>
    </row>
    <row r="99" spans="1:28" s="62" customFormat="1" x14ac:dyDescent="0.3">
      <c r="A99" s="88" t="s">
        <v>70</v>
      </c>
      <c r="B99" s="89">
        <f t="shared" ref="B99:S99" si="6">IFERROR(B96*100/B98,"")</f>
        <v>11.940298507462687</v>
      </c>
      <c r="C99" s="89">
        <f t="shared" si="6"/>
        <v>7.0707070707070709</v>
      </c>
      <c r="D99" s="89">
        <f t="shared" si="6"/>
        <v>9.8712446351931327</v>
      </c>
      <c r="E99" s="89">
        <f t="shared" si="6"/>
        <v>11.940298507462687</v>
      </c>
      <c r="F99" s="89">
        <f t="shared" si="6"/>
        <v>7.9207920792079207</v>
      </c>
      <c r="G99" s="89">
        <f t="shared" si="6"/>
        <v>10.212765957446809</v>
      </c>
      <c r="H99" s="89">
        <f t="shared" si="6"/>
        <v>13.138686131386862</v>
      </c>
      <c r="I99" s="89">
        <f t="shared" si="6"/>
        <v>7.6923076923076925</v>
      </c>
      <c r="J99" s="89">
        <f t="shared" si="6"/>
        <v>10.78838174273859</v>
      </c>
      <c r="K99" s="89">
        <f t="shared" si="6"/>
        <v>11.851851851851851</v>
      </c>
      <c r="L99" s="89">
        <f t="shared" si="6"/>
        <v>8.5714285714285712</v>
      </c>
      <c r="M99" s="89">
        <f t="shared" si="6"/>
        <v>10.416666666666666</v>
      </c>
      <c r="N99" s="89">
        <f t="shared" si="6"/>
        <v>100</v>
      </c>
      <c r="O99" s="89">
        <f t="shared" si="6"/>
        <v>100</v>
      </c>
      <c r="P99" s="89">
        <f t="shared" si="6"/>
        <v>100</v>
      </c>
      <c r="Q99" s="89">
        <f t="shared" si="6"/>
        <v>100</v>
      </c>
      <c r="R99" s="89">
        <f t="shared" si="6"/>
        <v>100</v>
      </c>
      <c r="S99" s="90">
        <f t="shared" si="6"/>
        <v>100</v>
      </c>
    </row>
    <row r="100" spans="1:28" s="62" customFormat="1" x14ac:dyDescent="0.2">
      <c r="A100" s="652" t="s">
        <v>50</v>
      </c>
      <c r="B100" s="652"/>
      <c r="C100" s="652"/>
      <c r="D100" s="652"/>
      <c r="E100" s="652"/>
      <c r="F100" s="652"/>
      <c r="G100" s="652"/>
      <c r="H100" s="652"/>
      <c r="I100" s="652"/>
      <c r="J100" s="652"/>
      <c r="K100" s="652"/>
      <c r="L100" s="652"/>
      <c r="M100" s="652"/>
      <c r="N100" s="652"/>
      <c r="O100" s="652"/>
      <c r="P100" s="652"/>
      <c r="Q100" s="652"/>
      <c r="R100" s="652"/>
      <c r="S100" s="652"/>
      <c r="T100" s="652"/>
      <c r="U100" s="652"/>
      <c r="V100" s="652"/>
      <c r="Z100" s="91"/>
      <c r="AA100" s="91"/>
      <c r="AB100" s="91"/>
    </row>
    <row r="101" spans="1:28" s="62" customFormat="1" x14ac:dyDescent="0.2">
      <c r="A101" s="370"/>
      <c r="B101" s="370"/>
      <c r="C101" s="370"/>
      <c r="D101" s="370"/>
      <c r="E101" s="370"/>
      <c r="F101" s="370"/>
      <c r="G101" s="370"/>
      <c r="H101" s="370"/>
      <c r="I101" s="370"/>
      <c r="J101" s="370"/>
      <c r="K101" s="370"/>
      <c r="L101" s="370"/>
      <c r="M101" s="370"/>
      <c r="N101" s="370"/>
      <c r="O101" s="370"/>
      <c r="P101" s="370"/>
      <c r="Q101" s="370"/>
      <c r="R101" s="370"/>
      <c r="S101" s="370"/>
      <c r="T101" s="370"/>
      <c r="U101" s="370"/>
      <c r="V101" s="370"/>
      <c r="W101" s="370"/>
      <c r="X101" s="370"/>
      <c r="Y101" s="370"/>
      <c r="Z101" s="370"/>
      <c r="AA101" s="370"/>
      <c r="AB101" s="370"/>
    </row>
    <row r="102" spans="1:28" s="62" customFormat="1" x14ac:dyDescent="0.2">
      <c r="A102" s="653" t="s">
        <v>71</v>
      </c>
      <c r="B102" s="650">
        <v>2013</v>
      </c>
      <c r="C102" s="639"/>
      <c r="D102" s="639"/>
      <c r="E102" s="650">
        <v>2014</v>
      </c>
      <c r="F102" s="639"/>
      <c r="G102" s="639"/>
      <c r="H102" s="655">
        <v>2015</v>
      </c>
      <c r="I102" s="651"/>
      <c r="J102" s="638"/>
      <c r="K102" s="651">
        <v>2016</v>
      </c>
      <c r="L102" s="651"/>
      <c r="M102" s="638"/>
      <c r="N102" s="650">
        <v>2017</v>
      </c>
      <c r="O102" s="639"/>
      <c r="P102" s="639"/>
      <c r="Q102" s="650">
        <v>2018</v>
      </c>
      <c r="R102" s="639"/>
      <c r="S102" s="639"/>
    </row>
    <row r="103" spans="1:28" s="62" customFormat="1" x14ac:dyDescent="0.3">
      <c r="A103" s="711"/>
      <c r="B103" s="78" t="s">
        <v>64</v>
      </c>
      <c r="C103" s="78" t="s">
        <v>65</v>
      </c>
      <c r="D103" s="78" t="s">
        <v>66</v>
      </c>
      <c r="E103" s="78" t="s">
        <v>64</v>
      </c>
      <c r="F103" s="78" t="s">
        <v>65</v>
      </c>
      <c r="G103" s="78" t="s">
        <v>66</v>
      </c>
      <c r="H103" s="78" t="s">
        <v>64</v>
      </c>
      <c r="I103" s="78" t="s">
        <v>65</v>
      </c>
      <c r="J103" s="78" t="s">
        <v>66</v>
      </c>
      <c r="K103" s="78" t="s">
        <v>64</v>
      </c>
      <c r="L103" s="78" t="s">
        <v>65</v>
      </c>
      <c r="M103" s="78" t="s">
        <v>66</v>
      </c>
      <c r="N103" s="78" t="s">
        <v>64</v>
      </c>
      <c r="O103" s="78" t="s">
        <v>65</v>
      </c>
      <c r="P103" s="78" t="s">
        <v>66</v>
      </c>
      <c r="Q103" s="78" t="s">
        <v>64</v>
      </c>
      <c r="R103" s="78" t="s">
        <v>65</v>
      </c>
      <c r="S103" s="78" t="s">
        <v>66</v>
      </c>
    </row>
    <row r="104" spans="1:28" s="62" customFormat="1" x14ac:dyDescent="0.3">
      <c r="A104" s="92" t="s">
        <v>25</v>
      </c>
      <c r="B104" s="402">
        <v>1</v>
      </c>
      <c r="C104" s="402">
        <v>0</v>
      </c>
      <c r="D104" s="403">
        <f t="shared" ref="D104:D113" si="7">+SUM(B104:C104)</f>
        <v>1</v>
      </c>
      <c r="E104" s="402">
        <v>1</v>
      </c>
      <c r="F104" s="402">
        <v>0</v>
      </c>
      <c r="G104" s="403">
        <f t="shared" ref="G104:G106" si="8">+SUM(E104:F104)</f>
        <v>1</v>
      </c>
      <c r="H104" s="404">
        <v>1</v>
      </c>
      <c r="I104" s="404">
        <v>0</v>
      </c>
      <c r="J104" s="403">
        <f>SUM(H104:I104)</f>
        <v>1</v>
      </c>
      <c r="K104" s="402">
        <v>1</v>
      </c>
      <c r="L104" s="402">
        <v>0</v>
      </c>
      <c r="M104" s="403">
        <f t="shared" ref="M104:M113" si="9">+SUM(K104:L104)</f>
        <v>1</v>
      </c>
      <c r="N104" s="402">
        <v>1</v>
      </c>
      <c r="O104" s="402">
        <v>0</v>
      </c>
      <c r="P104" s="403">
        <f t="shared" ref="P104:P106" si="10">+SUM(N104:O104)</f>
        <v>1</v>
      </c>
      <c r="Q104" s="402">
        <v>1</v>
      </c>
      <c r="R104" s="402">
        <v>0</v>
      </c>
      <c r="S104" s="82">
        <f>+SUM(Q104:R104)</f>
        <v>1</v>
      </c>
    </row>
    <row r="105" spans="1:28" s="62" customFormat="1" x14ac:dyDescent="0.3">
      <c r="A105" s="93" t="s">
        <v>26</v>
      </c>
      <c r="B105" s="405">
        <v>1</v>
      </c>
      <c r="C105" s="405">
        <v>2</v>
      </c>
      <c r="D105" s="406">
        <f t="shared" si="7"/>
        <v>3</v>
      </c>
      <c r="E105" s="405">
        <v>1</v>
      </c>
      <c r="F105" s="405">
        <v>3</v>
      </c>
      <c r="G105" s="406">
        <f t="shared" si="8"/>
        <v>4</v>
      </c>
      <c r="H105" s="407">
        <v>1</v>
      </c>
      <c r="I105" s="407">
        <v>3</v>
      </c>
      <c r="J105" s="406">
        <f t="shared" ref="J105:J106" si="11">SUM(H105:I105)</f>
        <v>4</v>
      </c>
      <c r="K105" s="405">
        <v>0</v>
      </c>
      <c r="L105" s="405">
        <v>2</v>
      </c>
      <c r="M105" s="406">
        <f t="shared" si="9"/>
        <v>2</v>
      </c>
      <c r="N105" s="405">
        <v>0</v>
      </c>
      <c r="O105" s="405">
        <v>2</v>
      </c>
      <c r="P105" s="406">
        <f t="shared" si="10"/>
        <v>2</v>
      </c>
      <c r="Q105" s="405">
        <v>0</v>
      </c>
      <c r="R105" s="405">
        <v>1</v>
      </c>
      <c r="S105" s="87">
        <f t="shared" ref="S105:S106" si="12">+SUM(Q105:R105)</f>
        <v>1</v>
      </c>
    </row>
    <row r="106" spans="1:28" s="62" customFormat="1" x14ac:dyDescent="0.3">
      <c r="A106" s="93" t="s">
        <v>27</v>
      </c>
      <c r="B106" s="405">
        <v>14</v>
      </c>
      <c r="C106" s="405">
        <v>5</v>
      </c>
      <c r="D106" s="406">
        <f t="shared" si="7"/>
        <v>19</v>
      </c>
      <c r="E106" s="405">
        <v>14</v>
      </c>
      <c r="F106" s="405">
        <v>5</v>
      </c>
      <c r="G106" s="406">
        <f t="shared" si="8"/>
        <v>19</v>
      </c>
      <c r="H106" s="407">
        <v>16</v>
      </c>
      <c r="I106" s="407">
        <v>5</v>
      </c>
      <c r="J106" s="406">
        <f t="shared" si="11"/>
        <v>21</v>
      </c>
      <c r="K106" s="405">
        <v>16</v>
      </c>
      <c r="L106" s="405">
        <v>6</v>
      </c>
      <c r="M106" s="406">
        <f t="shared" si="9"/>
        <v>22</v>
      </c>
      <c r="N106" s="405">
        <v>16</v>
      </c>
      <c r="O106" s="405">
        <v>6</v>
      </c>
      <c r="P106" s="406">
        <f t="shared" si="10"/>
        <v>22</v>
      </c>
      <c r="Q106" s="405">
        <v>16</v>
      </c>
      <c r="R106" s="405">
        <v>7</v>
      </c>
      <c r="S106" s="87">
        <f t="shared" si="12"/>
        <v>23</v>
      </c>
    </row>
    <row r="107" spans="1:28" s="62" customFormat="1" x14ac:dyDescent="0.3">
      <c r="A107" s="94" t="s">
        <v>54</v>
      </c>
      <c r="B107" s="408">
        <f t="shared" ref="B107:M107" si="13">SUM(B104:B106)</f>
        <v>16</v>
      </c>
      <c r="C107" s="408">
        <f t="shared" si="13"/>
        <v>7</v>
      </c>
      <c r="D107" s="408">
        <f t="shared" si="13"/>
        <v>23</v>
      </c>
      <c r="E107" s="408">
        <f t="shared" si="13"/>
        <v>16</v>
      </c>
      <c r="F107" s="408">
        <f>SUM(F104:F106)</f>
        <v>8</v>
      </c>
      <c r="G107" s="408">
        <f t="shared" si="13"/>
        <v>24</v>
      </c>
      <c r="H107" s="408">
        <f>SUM(H104:H106)</f>
        <v>18</v>
      </c>
      <c r="I107" s="408">
        <f>SUM(I104:I106)</f>
        <v>8</v>
      </c>
      <c r="J107" s="408">
        <f t="shared" si="13"/>
        <v>26</v>
      </c>
      <c r="K107" s="408">
        <f t="shared" si="13"/>
        <v>17</v>
      </c>
      <c r="L107" s="408">
        <f t="shared" si="13"/>
        <v>8</v>
      </c>
      <c r="M107" s="408">
        <f t="shared" si="13"/>
        <v>25</v>
      </c>
      <c r="N107" s="408">
        <f>SUM(N104:N106)</f>
        <v>17</v>
      </c>
      <c r="O107" s="408">
        <f>SUM(O104:O106)</f>
        <v>8</v>
      </c>
      <c r="P107" s="408">
        <f t="shared" ref="P107:S107" si="14">SUM(P104:P106)</f>
        <v>25</v>
      </c>
      <c r="Q107" s="408">
        <f t="shared" si="14"/>
        <v>17</v>
      </c>
      <c r="R107" s="408">
        <f t="shared" si="14"/>
        <v>8</v>
      </c>
      <c r="S107" s="96">
        <f t="shared" si="14"/>
        <v>25</v>
      </c>
    </row>
    <row r="108" spans="1:28" s="62" customFormat="1" x14ac:dyDescent="0.3">
      <c r="A108" s="94" t="s">
        <v>72</v>
      </c>
      <c r="B108" s="405">
        <v>15</v>
      </c>
      <c r="C108" s="405">
        <v>7</v>
      </c>
      <c r="D108" s="406">
        <f>SUM(B108:C108)</f>
        <v>22</v>
      </c>
      <c r="E108" s="405">
        <v>15</v>
      </c>
      <c r="F108" s="405">
        <v>8</v>
      </c>
      <c r="G108" s="406">
        <f>SUM(E108:F108)</f>
        <v>23</v>
      </c>
      <c r="H108" s="407">
        <v>17</v>
      </c>
      <c r="I108" s="407">
        <v>8</v>
      </c>
      <c r="J108" s="406">
        <f>SUM(H108:I108)</f>
        <v>25</v>
      </c>
      <c r="K108" s="405">
        <v>16</v>
      </c>
      <c r="L108" s="405">
        <v>8</v>
      </c>
      <c r="M108" s="406">
        <f>SUM(K108:L108)</f>
        <v>24</v>
      </c>
      <c r="N108" s="405">
        <v>16</v>
      </c>
      <c r="O108" s="405">
        <v>8</v>
      </c>
      <c r="P108" s="406">
        <f>SUM(N108:O108)</f>
        <v>24</v>
      </c>
      <c r="Q108" s="405">
        <v>16</v>
      </c>
      <c r="R108" s="405">
        <v>8</v>
      </c>
      <c r="S108" s="87">
        <f>SUM(Q108:R108)</f>
        <v>24</v>
      </c>
    </row>
    <row r="109" spans="1:28" s="62" customFormat="1" x14ac:dyDescent="0.3">
      <c r="A109" s="94" t="s">
        <v>73</v>
      </c>
      <c r="B109" s="405">
        <v>14</v>
      </c>
      <c r="C109" s="405">
        <v>5</v>
      </c>
      <c r="D109" s="406">
        <v>0</v>
      </c>
      <c r="E109" s="405">
        <v>14</v>
      </c>
      <c r="F109" s="405">
        <v>5</v>
      </c>
      <c r="G109" s="406">
        <f>SUM(E109:F109)</f>
        <v>19</v>
      </c>
      <c r="H109" s="407">
        <v>16</v>
      </c>
      <c r="I109" s="407">
        <v>5</v>
      </c>
      <c r="J109" s="406">
        <f>SUM(H109:I109)</f>
        <v>21</v>
      </c>
      <c r="K109" s="405">
        <v>16</v>
      </c>
      <c r="L109" s="405">
        <v>6</v>
      </c>
      <c r="M109" s="406">
        <f>SUM(K109:L109)</f>
        <v>22</v>
      </c>
      <c r="N109" s="405">
        <v>16</v>
      </c>
      <c r="O109" s="405">
        <v>6</v>
      </c>
      <c r="P109" s="406">
        <f>SUM(N109:O109)</f>
        <v>22</v>
      </c>
      <c r="Q109" s="405">
        <v>16</v>
      </c>
      <c r="R109" s="405">
        <v>7</v>
      </c>
      <c r="S109" s="87">
        <f>SUM(Q109:R109)</f>
        <v>23</v>
      </c>
    </row>
    <row r="110" spans="1:28" s="62" customFormat="1" x14ac:dyDescent="0.3">
      <c r="A110" s="93" t="s">
        <v>74</v>
      </c>
      <c r="B110" s="405">
        <v>7</v>
      </c>
      <c r="C110" s="405">
        <v>3</v>
      </c>
      <c r="D110" s="406">
        <f t="shared" si="7"/>
        <v>10</v>
      </c>
      <c r="E110" s="405">
        <v>8</v>
      </c>
      <c r="F110" s="405">
        <v>3</v>
      </c>
      <c r="G110" s="406">
        <f t="shared" ref="G110:G113" si="15">+SUM(E110:F110)</f>
        <v>11</v>
      </c>
      <c r="H110" s="407">
        <v>10</v>
      </c>
      <c r="I110" s="407">
        <v>3</v>
      </c>
      <c r="J110" s="406">
        <f>+SUM(H110:I110)</f>
        <v>13</v>
      </c>
      <c r="K110" s="405">
        <v>10</v>
      </c>
      <c r="L110" s="405">
        <v>3</v>
      </c>
      <c r="M110" s="406">
        <f t="shared" si="9"/>
        <v>13</v>
      </c>
      <c r="N110" s="405">
        <v>10</v>
      </c>
      <c r="O110" s="405">
        <v>3</v>
      </c>
      <c r="P110" s="406">
        <f t="shared" ref="P110:P113" si="16">+SUM(N110:O110)</f>
        <v>13</v>
      </c>
      <c r="Q110" s="405">
        <v>10</v>
      </c>
      <c r="R110" s="405">
        <v>4</v>
      </c>
      <c r="S110" s="87">
        <f t="shared" ref="S110:S113" si="17">+SUM(Q110:R110)</f>
        <v>14</v>
      </c>
    </row>
    <row r="111" spans="1:28" s="62" customFormat="1" x14ac:dyDescent="0.3">
      <c r="A111" s="93" t="s">
        <v>75</v>
      </c>
      <c r="B111" s="405">
        <v>11</v>
      </c>
      <c r="C111" s="405">
        <v>5</v>
      </c>
      <c r="D111" s="406">
        <f t="shared" si="7"/>
        <v>16</v>
      </c>
      <c r="E111" s="405">
        <v>14</v>
      </c>
      <c r="F111" s="405">
        <v>6</v>
      </c>
      <c r="G111" s="406">
        <f t="shared" si="15"/>
        <v>20</v>
      </c>
      <c r="H111" s="407">
        <v>16</v>
      </c>
      <c r="I111" s="407">
        <v>6</v>
      </c>
      <c r="J111" s="406">
        <f>+SUM(H111:I111)</f>
        <v>22</v>
      </c>
      <c r="K111" s="405">
        <v>16</v>
      </c>
      <c r="L111" s="405">
        <v>6</v>
      </c>
      <c r="M111" s="406">
        <f t="shared" si="9"/>
        <v>22</v>
      </c>
      <c r="N111" s="405">
        <v>16</v>
      </c>
      <c r="O111" s="405">
        <v>6</v>
      </c>
      <c r="P111" s="406">
        <f t="shared" si="16"/>
        <v>22</v>
      </c>
      <c r="Q111" s="405">
        <v>16</v>
      </c>
      <c r="R111" s="405">
        <v>7</v>
      </c>
      <c r="S111" s="87">
        <f t="shared" si="17"/>
        <v>23</v>
      </c>
    </row>
    <row r="112" spans="1:28" s="62" customFormat="1" x14ac:dyDescent="0.3">
      <c r="A112" s="94" t="s">
        <v>76</v>
      </c>
      <c r="B112" s="405">
        <v>11</v>
      </c>
      <c r="C112" s="405">
        <v>5</v>
      </c>
      <c r="D112" s="406">
        <f t="shared" si="7"/>
        <v>16</v>
      </c>
      <c r="E112" s="405">
        <v>14</v>
      </c>
      <c r="F112" s="405">
        <v>6</v>
      </c>
      <c r="G112" s="406">
        <f t="shared" si="15"/>
        <v>20</v>
      </c>
      <c r="H112" s="407">
        <v>17</v>
      </c>
      <c r="I112" s="407">
        <v>8</v>
      </c>
      <c r="J112" s="406">
        <f>+SUM(H112:I112)</f>
        <v>25</v>
      </c>
      <c r="K112" s="405">
        <v>16</v>
      </c>
      <c r="L112" s="405">
        <v>6</v>
      </c>
      <c r="M112" s="406">
        <f t="shared" si="9"/>
        <v>22</v>
      </c>
      <c r="N112" s="405">
        <v>16</v>
      </c>
      <c r="O112" s="405">
        <v>6</v>
      </c>
      <c r="P112" s="406">
        <f t="shared" si="16"/>
        <v>22</v>
      </c>
      <c r="Q112" s="405">
        <v>16</v>
      </c>
      <c r="R112" s="405">
        <v>7</v>
      </c>
      <c r="S112" s="87">
        <f t="shared" si="17"/>
        <v>23</v>
      </c>
    </row>
    <row r="113" spans="1:19" s="62" customFormat="1" ht="33" x14ac:dyDescent="0.3">
      <c r="A113" s="97" t="s">
        <v>77</v>
      </c>
      <c r="B113" s="409">
        <v>10</v>
      </c>
      <c r="C113" s="409">
        <v>3</v>
      </c>
      <c r="D113" s="410">
        <f t="shared" si="7"/>
        <v>13</v>
      </c>
      <c r="E113" s="409">
        <v>10</v>
      </c>
      <c r="F113" s="409">
        <v>3</v>
      </c>
      <c r="G113" s="410">
        <f t="shared" si="15"/>
        <v>13</v>
      </c>
      <c r="H113" s="411">
        <v>10</v>
      </c>
      <c r="I113" s="411">
        <v>5</v>
      </c>
      <c r="J113" s="410">
        <f>+SUM(H113:I113)</f>
        <v>15</v>
      </c>
      <c r="K113" s="409">
        <v>11</v>
      </c>
      <c r="L113" s="409">
        <v>6</v>
      </c>
      <c r="M113" s="410">
        <f t="shared" si="9"/>
        <v>17</v>
      </c>
      <c r="N113" s="409">
        <v>11</v>
      </c>
      <c r="O113" s="409">
        <v>11</v>
      </c>
      <c r="P113" s="410">
        <f t="shared" si="16"/>
        <v>22</v>
      </c>
      <c r="Q113" s="409">
        <v>11</v>
      </c>
      <c r="R113" s="409">
        <v>12</v>
      </c>
      <c r="S113" s="90">
        <f t="shared" si="17"/>
        <v>23</v>
      </c>
    </row>
    <row r="114" spans="1:19" s="62" customFormat="1" ht="14.25" x14ac:dyDescent="0.2">
      <c r="A114" s="100"/>
    </row>
    <row r="115" spans="1:19" s="62" customFormat="1" x14ac:dyDescent="0.2">
      <c r="A115" s="648" t="s">
        <v>78</v>
      </c>
      <c r="B115" s="650">
        <v>2013</v>
      </c>
      <c r="C115" s="639"/>
      <c r="D115" s="639"/>
      <c r="E115" s="650">
        <v>2014</v>
      </c>
      <c r="F115" s="639"/>
      <c r="G115" s="639"/>
      <c r="H115" s="655">
        <v>2015</v>
      </c>
      <c r="I115" s="651"/>
      <c r="J115" s="638"/>
      <c r="K115" s="651">
        <v>2016</v>
      </c>
      <c r="L115" s="651"/>
      <c r="M115" s="638"/>
      <c r="N115" s="650">
        <v>2017</v>
      </c>
      <c r="O115" s="639"/>
      <c r="P115" s="639"/>
      <c r="Q115" s="650">
        <v>2018</v>
      </c>
      <c r="R115" s="639"/>
      <c r="S115" s="639"/>
    </row>
    <row r="116" spans="1:19" s="62" customFormat="1" x14ac:dyDescent="0.3">
      <c r="A116" s="649"/>
      <c r="B116" s="101" t="s">
        <v>79</v>
      </c>
      <c r="C116" s="101" t="s">
        <v>80</v>
      </c>
      <c r="D116" s="101" t="s">
        <v>81</v>
      </c>
      <c r="E116" s="101" t="s">
        <v>79</v>
      </c>
      <c r="F116" s="101" t="s">
        <v>80</v>
      </c>
      <c r="G116" s="101" t="s">
        <v>81</v>
      </c>
      <c r="H116" s="101" t="s">
        <v>79</v>
      </c>
      <c r="I116" s="101" t="s">
        <v>80</v>
      </c>
      <c r="J116" s="101" t="s">
        <v>81</v>
      </c>
      <c r="K116" s="101" t="s">
        <v>79</v>
      </c>
      <c r="L116" s="101" t="s">
        <v>80</v>
      </c>
      <c r="M116" s="102" t="s">
        <v>81</v>
      </c>
      <c r="N116" s="101" t="s">
        <v>79</v>
      </c>
      <c r="O116" s="101" t="s">
        <v>80</v>
      </c>
      <c r="P116" s="101" t="s">
        <v>81</v>
      </c>
      <c r="Q116" s="101" t="s">
        <v>79</v>
      </c>
      <c r="R116" s="101" t="s">
        <v>80</v>
      </c>
      <c r="S116" s="103" t="s">
        <v>81</v>
      </c>
    </row>
    <row r="117" spans="1:19" s="62" customFormat="1" x14ac:dyDescent="0.3">
      <c r="A117" s="104" t="s">
        <v>25</v>
      </c>
      <c r="B117" s="105">
        <f t="shared" ref="B117:S120" si="18">IFERROR(B104*100/B$96,"")</f>
        <v>6.25</v>
      </c>
      <c r="C117" s="105">
        <f t="shared" si="18"/>
        <v>0</v>
      </c>
      <c r="D117" s="105">
        <f t="shared" si="18"/>
        <v>4.3478260869565215</v>
      </c>
      <c r="E117" s="105">
        <f t="shared" si="18"/>
        <v>6.25</v>
      </c>
      <c r="F117" s="105">
        <f t="shared" si="18"/>
        <v>0</v>
      </c>
      <c r="G117" s="105">
        <f t="shared" si="18"/>
        <v>4.166666666666667</v>
      </c>
      <c r="H117" s="105">
        <f t="shared" si="18"/>
        <v>5.5555555555555554</v>
      </c>
      <c r="I117" s="105">
        <f t="shared" si="18"/>
        <v>0</v>
      </c>
      <c r="J117" s="105">
        <f t="shared" si="18"/>
        <v>3.8461538461538463</v>
      </c>
      <c r="K117" s="105">
        <f t="shared" si="18"/>
        <v>6.25</v>
      </c>
      <c r="L117" s="105">
        <f t="shared" si="18"/>
        <v>0</v>
      </c>
      <c r="M117" s="105">
        <f t="shared" si="18"/>
        <v>4</v>
      </c>
      <c r="N117" s="105">
        <f t="shared" si="18"/>
        <v>6.25</v>
      </c>
      <c r="O117" s="105">
        <f t="shared" si="18"/>
        <v>0</v>
      </c>
      <c r="P117" s="105">
        <f t="shared" si="18"/>
        <v>4</v>
      </c>
      <c r="Q117" s="105">
        <f t="shared" si="18"/>
        <v>5.882352941176471</v>
      </c>
      <c r="R117" s="105">
        <f t="shared" si="18"/>
        <v>0</v>
      </c>
      <c r="S117" s="106">
        <f t="shared" si="18"/>
        <v>3.7037037037037037</v>
      </c>
    </row>
    <row r="118" spans="1:19" s="62" customFormat="1" x14ac:dyDescent="0.3">
      <c r="A118" s="107" t="s">
        <v>26</v>
      </c>
      <c r="B118" s="108">
        <f t="shared" si="18"/>
        <v>6.25</v>
      </c>
      <c r="C118" s="108">
        <f t="shared" si="18"/>
        <v>28.571428571428573</v>
      </c>
      <c r="D118" s="108">
        <f t="shared" si="18"/>
        <v>13.043478260869565</v>
      </c>
      <c r="E118" s="108">
        <f t="shared" si="18"/>
        <v>6.25</v>
      </c>
      <c r="F118" s="108">
        <f t="shared" si="18"/>
        <v>37.5</v>
      </c>
      <c r="G118" s="108">
        <f t="shared" si="18"/>
        <v>16.666666666666668</v>
      </c>
      <c r="H118" s="108">
        <f t="shared" si="18"/>
        <v>5.5555555555555554</v>
      </c>
      <c r="I118" s="108">
        <f t="shared" si="18"/>
        <v>37.5</v>
      </c>
      <c r="J118" s="108">
        <f t="shared" si="18"/>
        <v>15.384615384615385</v>
      </c>
      <c r="K118" s="108">
        <f t="shared" si="18"/>
        <v>0</v>
      </c>
      <c r="L118" s="108">
        <f t="shared" si="18"/>
        <v>22.222222222222221</v>
      </c>
      <c r="M118" s="108">
        <f t="shared" si="18"/>
        <v>8</v>
      </c>
      <c r="N118" s="108">
        <f t="shared" si="18"/>
        <v>0</v>
      </c>
      <c r="O118" s="108">
        <f t="shared" si="18"/>
        <v>22.222222222222221</v>
      </c>
      <c r="P118" s="108">
        <f t="shared" si="18"/>
        <v>8</v>
      </c>
      <c r="Q118" s="108">
        <f t="shared" si="18"/>
        <v>0</v>
      </c>
      <c r="R118" s="108">
        <f t="shared" si="18"/>
        <v>10</v>
      </c>
      <c r="S118" s="109">
        <f t="shared" si="18"/>
        <v>3.7037037037037037</v>
      </c>
    </row>
    <row r="119" spans="1:19" s="62" customFormat="1" x14ac:dyDescent="0.3">
      <c r="A119" s="107" t="s">
        <v>27</v>
      </c>
      <c r="B119" s="108">
        <f t="shared" si="18"/>
        <v>87.5</v>
      </c>
      <c r="C119" s="108">
        <f t="shared" si="18"/>
        <v>71.428571428571431</v>
      </c>
      <c r="D119" s="108">
        <f t="shared" si="18"/>
        <v>82.608695652173907</v>
      </c>
      <c r="E119" s="108">
        <f t="shared" si="18"/>
        <v>87.5</v>
      </c>
      <c r="F119" s="108">
        <f t="shared" si="18"/>
        <v>62.5</v>
      </c>
      <c r="G119" s="108">
        <f t="shared" si="18"/>
        <v>79.166666666666671</v>
      </c>
      <c r="H119" s="108">
        <f t="shared" si="18"/>
        <v>88.888888888888886</v>
      </c>
      <c r="I119" s="108">
        <f t="shared" si="18"/>
        <v>62.5</v>
      </c>
      <c r="J119" s="108">
        <f t="shared" si="18"/>
        <v>80.769230769230774</v>
      </c>
      <c r="K119" s="108">
        <f t="shared" si="18"/>
        <v>100</v>
      </c>
      <c r="L119" s="108">
        <f t="shared" si="18"/>
        <v>66.666666666666671</v>
      </c>
      <c r="M119" s="108">
        <f t="shared" si="18"/>
        <v>88</v>
      </c>
      <c r="N119" s="108">
        <f t="shared" si="18"/>
        <v>100</v>
      </c>
      <c r="O119" s="108">
        <f t="shared" si="18"/>
        <v>66.666666666666671</v>
      </c>
      <c r="P119" s="108">
        <f t="shared" si="18"/>
        <v>88</v>
      </c>
      <c r="Q119" s="108">
        <f t="shared" si="18"/>
        <v>94.117647058823536</v>
      </c>
      <c r="R119" s="108">
        <f t="shared" si="18"/>
        <v>70</v>
      </c>
      <c r="S119" s="109">
        <f t="shared" si="18"/>
        <v>85.18518518518519</v>
      </c>
    </row>
    <row r="120" spans="1:19" s="62" customFormat="1" x14ac:dyDescent="0.3">
      <c r="A120" s="94" t="s">
        <v>54</v>
      </c>
      <c r="B120" s="108">
        <f t="shared" ref="B120:M120" si="19">IFERROR(B107*100/B96,"")</f>
        <v>100</v>
      </c>
      <c r="C120" s="108">
        <f t="shared" si="19"/>
        <v>100</v>
      </c>
      <c r="D120" s="108">
        <f t="shared" si="19"/>
        <v>100</v>
      </c>
      <c r="E120" s="108">
        <f t="shared" si="19"/>
        <v>100</v>
      </c>
      <c r="F120" s="108">
        <f t="shared" si="19"/>
        <v>100</v>
      </c>
      <c r="G120" s="108">
        <f t="shared" si="19"/>
        <v>100</v>
      </c>
      <c r="H120" s="108">
        <f t="shared" si="19"/>
        <v>100</v>
      </c>
      <c r="I120" s="108">
        <f t="shared" si="19"/>
        <v>100</v>
      </c>
      <c r="J120" s="108">
        <f t="shared" si="19"/>
        <v>100</v>
      </c>
      <c r="K120" s="108">
        <f t="shared" si="19"/>
        <v>106.25</v>
      </c>
      <c r="L120" s="108">
        <f t="shared" si="19"/>
        <v>88.888888888888886</v>
      </c>
      <c r="M120" s="108">
        <f t="shared" si="19"/>
        <v>100</v>
      </c>
      <c r="N120" s="108">
        <f t="shared" si="18"/>
        <v>106.25</v>
      </c>
      <c r="O120" s="108">
        <f t="shared" si="18"/>
        <v>88.888888888888886</v>
      </c>
      <c r="P120" s="108">
        <f t="shared" si="18"/>
        <v>100</v>
      </c>
      <c r="Q120" s="108">
        <f t="shared" si="18"/>
        <v>100</v>
      </c>
      <c r="R120" s="108">
        <f t="shared" si="18"/>
        <v>80</v>
      </c>
      <c r="S120" s="109">
        <f t="shared" si="18"/>
        <v>92.592592592592595</v>
      </c>
    </row>
    <row r="121" spans="1:19" s="62" customFormat="1" x14ac:dyDescent="0.3">
      <c r="A121" s="94" t="s">
        <v>72</v>
      </c>
      <c r="B121" s="108">
        <f t="shared" ref="B121:S121" si="20">IFERROR(B108*100/B107,"")</f>
        <v>93.75</v>
      </c>
      <c r="C121" s="108">
        <f t="shared" si="20"/>
        <v>100</v>
      </c>
      <c r="D121" s="108">
        <f t="shared" si="20"/>
        <v>95.652173913043484</v>
      </c>
      <c r="E121" s="108">
        <f t="shared" si="20"/>
        <v>93.75</v>
      </c>
      <c r="F121" s="108">
        <f t="shared" si="20"/>
        <v>100</v>
      </c>
      <c r="G121" s="108">
        <f t="shared" si="20"/>
        <v>95.833333333333329</v>
      </c>
      <c r="H121" s="108">
        <f t="shared" si="20"/>
        <v>94.444444444444443</v>
      </c>
      <c r="I121" s="108">
        <f t="shared" si="20"/>
        <v>100</v>
      </c>
      <c r="J121" s="108">
        <f t="shared" si="20"/>
        <v>96.15384615384616</v>
      </c>
      <c r="K121" s="108">
        <f t="shared" si="20"/>
        <v>94.117647058823536</v>
      </c>
      <c r="L121" s="108">
        <f t="shared" si="20"/>
        <v>100</v>
      </c>
      <c r="M121" s="108">
        <f t="shared" si="20"/>
        <v>96</v>
      </c>
      <c r="N121" s="108">
        <f t="shared" si="20"/>
        <v>94.117647058823536</v>
      </c>
      <c r="O121" s="108">
        <f t="shared" si="20"/>
        <v>100</v>
      </c>
      <c r="P121" s="108">
        <f t="shared" si="20"/>
        <v>96</v>
      </c>
      <c r="Q121" s="108">
        <f t="shared" si="20"/>
        <v>94.117647058823536</v>
      </c>
      <c r="R121" s="108">
        <f t="shared" si="20"/>
        <v>100</v>
      </c>
      <c r="S121" s="109">
        <f t="shared" si="20"/>
        <v>96</v>
      </c>
    </row>
    <row r="122" spans="1:19" s="62" customFormat="1" x14ac:dyDescent="0.3">
      <c r="A122" s="94" t="s">
        <v>73</v>
      </c>
      <c r="B122" s="108">
        <f t="shared" ref="B122:S122" si="21">IFERROR(B109*100/B106,"")</f>
        <v>100</v>
      </c>
      <c r="C122" s="108">
        <f t="shared" si="21"/>
        <v>100</v>
      </c>
      <c r="D122" s="108">
        <f t="shared" si="21"/>
        <v>0</v>
      </c>
      <c r="E122" s="108">
        <f t="shared" si="21"/>
        <v>100</v>
      </c>
      <c r="F122" s="108">
        <f t="shared" si="21"/>
        <v>100</v>
      </c>
      <c r="G122" s="108">
        <f t="shared" si="21"/>
        <v>100</v>
      </c>
      <c r="H122" s="108">
        <f t="shared" si="21"/>
        <v>100</v>
      </c>
      <c r="I122" s="108">
        <f t="shared" si="21"/>
        <v>100</v>
      </c>
      <c r="J122" s="108">
        <f t="shared" si="21"/>
        <v>100</v>
      </c>
      <c r="K122" s="108">
        <f t="shared" si="21"/>
        <v>100</v>
      </c>
      <c r="L122" s="108">
        <f t="shared" si="21"/>
        <v>100</v>
      </c>
      <c r="M122" s="108">
        <f t="shared" si="21"/>
        <v>100</v>
      </c>
      <c r="N122" s="108">
        <f t="shared" si="21"/>
        <v>100</v>
      </c>
      <c r="O122" s="108">
        <f t="shared" si="21"/>
        <v>100</v>
      </c>
      <c r="P122" s="108">
        <f t="shared" si="21"/>
        <v>100</v>
      </c>
      <c r="Q122" s="108">
        <f t="shared" si="21"/>
        <v>100</v>
      </c>
      <c r="R122" s="108">
        <f t="shared" si="21"/>
        <v>100</v>
      </c>
      <c r="S122" s="109">
        <f t="shared" si="21"/>
        <v>100</v>
      </c>
    </row>
    <row r="123" spans="1:19" s="62" customFormat="1" x14ac:dyDescent="0.3">
      <c r="A123" s="107" t="s">
        <v>74</v>
      </c>
      <c r="B123" s="108">
        <f t="shared" ref="B123:M123" si="22">IFERROR(B110*100/B96,"")</f>
        <v>43.75</v>
      </c>
      <c r="C123" s="108">
        <f t="shared" si="22"/>
        <v>42.857142857142854</v>
      </c>
      <c r="D123" s="108">
        <f t="shared" si="22"/>
        <v>43.478260869565219</v>
      </c>
      <c r="E123" s="108">
        <f t="shared" si="22"/>
        <v>50</v>
      </c>
      <c r="F123" s="108">
        <f t="shared" si="22"/>
        <v>37.5</v>
      </c>
      <c r="G123" s="108">
        <f t="shared" si="22"/>
        <v>45.833333333333336</v>
      </c>
      <c r="H123" s="108">
        <f t="shared" si="22"/>
        <v>55.555555555555557</v>
      </c>
      <c r="I123" s="108">
        <f t="shared" si="22"/>
        <v>37.5</v>
      </c>
      <c r="J123" s="108">
        <f t="shared" si="22"/>
        <v>50</v>
      </c>
      <c r="K123" s="108">
        <f t="shared" si="22"/>
        <v>62.5</v>
      </c>
      <c r="L123" s="108">
        <f t="shared" si="22"/>
        <v>33.333333333333336</v>
      </c>
      <c r="M123" s="108">
        <f t="shared" si="22"/>
        <v>52</v>
      </c>
      <c r="N123" s="108">
        <f t="shared" ref="N123:S125" si="23">IFERROR(N110*100/N$96,"")</f>
        <v>62.5</v>
      </c>
      <c r="O123" s="108">
        <f t="shared" si="23"/>
        <v>33.333333333333336</v>
      </c>
      <c r="P123" s="108">
        <f t="shared" si="23"/>
        <v>52</v>
      </c>
      <c r="Q123" s="108">
        <f t="shared" si="23"/>
        <v>58.823529411764703</v>
      </c>
      <c r="R123" s="108">
        <f t="shared" si="23"/>
        <v>40</v>
      </c>
      <c r="S123" s="109">
        <f t="shared" si="23"/>
        <v>51.851851851851855</v>
      </c>
    </row>
    <row r="124" spans="1:19" s="62" customFormat="1" x14ac:dyDescent="0.3">
      <c r="A124" s="107" t="s">
        <v>75</v>
      </c>
      <c r="B124" s="108">
        <f t="shared" ref="B124:M125" si="24">IFERROR(B111*100/B$96,"")</f>
        <v>68.75</v>
      </c>
      <c r="C124" s="108">
        <f t="shared" si="24"/>
        <v>71.428571428571431</v>
      </c>
      <c r="D124" s="108">
        <f t="shared" si="24"/>
        <v>69.565217391304344</v>
      </c>
      <c r="E124" s="108">
        <f t="shared" si="24"/>
        <v>87.5</v>
      </c>
      <c r="F124" s="108">
        <f t="shared" si="24"/>
        <v>75</v>
      </c>
      <c r="G124" s="108">
        <f t="shared" si="24"/>
        <v>83.333333333333329</v>
      </c>
      <c r="H124" s="108">
        <f t="shared" si="24"/>
        <v>88.888888888888886</v>
      </c>
      <c r="I124" s="108">
        <f t="shared" si="24"/>
        <v>75</v>
      </c>
      <c r="J124" s="108">
        <f t="shared" si="24"/>
        <v>84.615384615384613</v>
      </c>
      <c r="K124" s="108">
        <f t="shared" si="24"/>
        <v>100</v>
      </c>
      <c r="L124" s="108">
        <f t="shared" si="24"/>
        <v>66.666666666666671</v>
      </c>
      <c r="M124" s="108">
        <f t="shared" si="24"/>
        <v>88</v>
      </c>
      <c r="N124" s="108">
        <f t="shared" si="23"/>
        <v>100</v>
      </c>
      <c r="O124" s="108">
        <f t="shared" si="23"/>
        <v>66.666666666666671</v>
      </c>
      <c r="P124" s="108">
        <f t="shared" si="23"/>
        <v>88</v>
      </c>
      <c r="Q124" s="108">
        <f t="shared" si="23"/>
        <v>94.117647058823536</v>
      </c>
      <c r="R124" s="108">
        <f t="shared" si="23"/>
        <v>70</v>
      </c>
      <c r="S124" s="109">
        <f t="shared" si="23"/>
        <v>85.18518518518519</v>
      </c>
    </row>
    <row r="125" spans="1:19" s="62" customFormat="1" x14ac:dyDescent="0.3">
      <c r="A125" s="94" t="s">
        <v>76</v>
      </c>
      <c r="B125" s="108">
        <f t="shared" si="24"/>
        <v>68.75</v>
      </c>
      <c r="C125" s="108">
        <f t="shared" si="24"/>
        <v>71.428571428571431</v>
      </c>
      <c r="D125" s="108">
        <f t="shared" si="24"/>
        <v>69.565217391304344</v>
      </c>
      <c r="E125" s="108">
        <f t="shared" si="24"/>
        <v>87.5</v>
      </c>
      <c r="F125" s="108">
        <f t="shared" si="24"/>
        <v>75</v>
      </c>
      <c r="G125" s="108">
        <f t="shared" si="24"/>
        <v>83.333333333333329</v>
      </c>
      <c r="H125" s="108">
        <f t="shared" si="24"/>
        <v>94.444444444444443</v>
      </c>
      <c r="I125" s="108">
        <f t="shared" si="24"/>
        <v>100</v>
      </c>
      <c r="J125" s="108">
        <f t="shared" si="24"/>
        <v>96.15384615384616</v>
      </c>
      <c r="K125" s="108">
        <f t="shared" si="24"/>
        <v>100</v>
      </c>
      <c r="L125" s="108">
        <f t="shared" si="24"/>
        <v>66.666666666666671</v>
      </c>
      <c r="M125" s="108">
        <f t="shared" si="24"/>
        <v>88</v>
      </c>
      <c r="N125" s="108">
        <f t="shared" si="23"/>
        <v>100</v>
      </c>
      <c r="O125" s="108">
        <f t="shared" si="23"/>
        <v>66.666666666666671</v>
      </c>
      <c r="P125" s="108">
        <f t="shared" si="23"/>
        <v>88</v>
      </c>
      <c r="Q125" s="108">
        <f t="shared" si="23"/>
        <v>94.117647058823536</v>
      </c>
      <c r="R125" s="108">
        <f t="shared" si="23"/>
        <v>70</v>
      </c>
      <c r="S125" s="109">
        <f t="shared" si="23"/>
        <v>85.18518518518519</v>
      </c>
    </row>
    <row r="126" spans="1:19" s="62" customFormat="1" ht="33" x14ac:dyDescent="0.3">
      <c r="A126" s="97" t="s">
        <v>77</v>
      </c>
      <c r="B126" s="110">
        <f t="shared" ref="B126:M126" si="25">IFERROR(B113*100/B$98,"")</f>
        <v>7.4626865671641793</v>
      </c>
      <c r="C126" s="110">
        <f t="shared" si="25"/>
        <v>3.0303030303030303</v>
      </c>
      <c r="D126" s="110">
        <f t="shared" si="25"/>
        <v>5.5793991416309012</v>
      </c>
      <c r="E126" s="110">
        <f t="shared" si="25"/>
        <v>7.4626865671641793</v>
      </c>
      <c r="F126" s="110">
        <f t="shared" si="25"/>
        <v>2.9702970297029703</v>
      </c>
      <c r="G126" s="110">
        <f t="shared" si="25"/>
        <v>5.5319148936170217</v>
      </c>
      <c r="H126" s="110">
        <f t="shared" si="25"/>
        <v>7.2992700729927007</v>
      </c>
      <c r="I126" s="110">
        <f t="shared" si="25"/>
        <v>4.8076923076923075</v>
      </c>
      <c r="J126" s="110">
        <f t="shared" si="25"/>
        <v>6.2240663900414939</v>
      </c>
      <c r="K126" s="110">
        <f t="shared" si="25"/>
        <v>8.1481481481481488</v>
      </c>
      <c r="L126" s="110">
        <f t="shared" si="25"/>
        <v>5.7142857142857144</v>
      </c>
      <c r="M126" s="110">
        <f t="shared" si="25"/>
        <v>7.083333333333333</v>
      </c>
      <c r="N126" s="110">
        <f t="shared" ref="N126:S126" si="26">IFERROR(N113*100/N98,"")</f>
        <v>68.75</v>
      </c>
      <c r="O126" s="110">
        <f t="shared" si="26"/>
        <v>122.22222222222223</v>
      </c>
      <c r="P126" s="110">
        <f t="shared" si="26"/>
        <v>88</v>
      </c>
      <c r="Q126" s="110">
        <f t="shared" si="26"/>
        <v>64.705882352941174</v>
      </c>
      <c r="R126" s="110">
        <f t="shared" si="26"/>
        <v>120</v>
      </c>
      <c r="S126" s="111">
        <f t="shared" si="26"/>
        <v>85.18518518518519</v>
      </c>
    </row>
    <row r="127" spans="1:19" s="62" customFormat="1" x14ac:dyDescent="0.3">
      <c r="A127" s="112" t="s">
        <v>50</v>
      </c>
    </row>
    <row r="128" spans="1:19" x14ac:dyDescent="0.3">
      <c r="A128" s="112"/>
    </row>
    <row r="129" spans="1:13" x14ac:dyDescent="0.3">
      <c r="A129" s="640" t="s">
        <v>82</v>
      </c>
      <c r="B129" s="641"/>
      <c r="C129" s="641"/>
      <c r="D129" s="641"/>
      <c r="E129" s="641"/>
      <c r="F129" s="641"/>
      <c r="G129" s="641"/>
      <c r="H129" s="641"/>
      <c r="I129" s="641"/>
      <c r="J129" s="641"/>
      <c r="K129" s="641"/>
      <c r="L129" s="641"/>
      <c r="M129" s="642"/>
    </row>
    <row r="130" spans="1:13" x14ac:dyDescent="0.3">
      <c r="A130" s="643" t="s">
        <v>83</v>
      </c>
      <c r="B130" s="644">
        <v>2013</v>
      </c>
      <c r="C130" s="645"/>
      <c r="D130" s="644">
        <v>2014</v>
      </c>
      <c r="E130" s="645"/>
      <c r="F130" s="646">
        <v>2015</v>
      </c>
      <c r="G130" s="647"/>
      <c r="H130" s="646">
        <v>2016</v>
      </c>
      <c r="I130" s="647"/>
      <c r="J130" s="644">
        <v>2017</v>
      </c>
      <c r="K130" s="645"/>
      <c r="L130" s="644">
        <v>2018</v>
      </c>
      <c r="M130" s="645"/>
    </row>
    <row r="131" spans="1:13" x14ac:dyDescent="0.3">
      <c r="A131" s="643"/>
      <c r="B131" s="113" t="s">
        <v>84</v>
      </c>
      <c r="C131" s="113" t="s">
        <v>85</v>
      </c>
      <c r="D131" s="113" t="s">
        <v>84</v>
      </c>
      <c r="E131" s="113" t="s">
        <v>85</v>
      </c>
      <c r="F131" s="113" t="s">
        <v>84</v>
      </c>
      <c r="G131" s="113" t="s">
        <v>85</v>
      </c>
      <c r="H131" s="113" t="s">
        <v>84</v>
      </c>
      <c r="I131" s="113" t="s">
        <v>85</v>
      </c>
      <c r="J131" s="113" t="s">
        <v>84</v>
      </c>
      <c r="K131" s="113" t="s">
        <v>85</v>
      </c>
      <c r="L131" s="113" t="s">
        <v>84</v>
      </c>
      <c r="M131" s="113" t="s">
        <v>85</v>
      </c>
    </row>
    <row r="132" spans="1:13" ht="33" x14ac:dyDescent="0.3">
      <c r="A132" s="104" t="s">
        <v>86</v>
      </c>
      <c r="B132" s="189"/>
      <c r="C132" s="412" t="str">
        <f>IF(B132=0,"",B132*100/N73)</f>
        <v/>
      </c>
      <c r="D132" s="189"/>
      <c r="E132" s="412" t="str">
        <f>IF(D132=0,"",D132*100/O73)</f>
        <v/>
      </c>
      <c r="F132" s="189"/>
      <c r="G132" s="412" t="str">
        <f>IF(F132=0,"",F132*100/P73)</f>
        <v/>
      </c>
      <c r="H132" s="189"/>
      <c r="I132" s="412" t="str">
        <f>IF(H132=0,"",H132*100/Q73)</f>
        <v/>
      </c>
      <c r="J132" s="189"/>
      <c r="K132" s="412" t="str">
        <f>IF(J132=0,"",J132*100/R73)</f>
        <v/>
      </c>
      <c r="L132" s="189"/>
      <c r="M132" s="116" t="str">
        <f>IF(L132=0,"",L132*100/S73)</f>
        <v/>
      </c>
    </row>
    <row r="133" spans="1:13" x14ac:dyDescent="0.3">
      <c r="A133" s="117" t="s">
        <v>87</v>
      </c>
      <c r="B133" s="192"/>
      <c r="C133" s="413" t="str">
        <f>IF(B133=0,"",B133*100/N73)</f>
        <v/>
      </c>
      <c r="D133" s="192"/>
      <c r="E133" s="413" t="str">
        <f>IF(D133=0,"",D133*100/O73)</f>
        <v/>
      </c>
      <c r="F133" s="192"/>
      <c r="G133" s="414" t="str">
        <f>IF(F133=0,"",F133*100/$P$73)</f>
        <v/>
      </c>
      <c r="H133" s="192"/>
      <c r="I133" s="414" t="str">
        <f>IF(H133=0,"",H133*100/$Q$73)</f>
        <v/>
      </c>
      <c r="J133" s="192"/>
      <c r="K133" s="414" t="str">
        <f>IF(J133=0,"",J133*100/$R$73)</f>
        <v/>
      </c>
      <c r="L133" s="192"/>
      <c r="M133" s="122" t="str">
        <f>IF(L133=0,"",L133*100/$S$73)</f>
        <v/>
      </c>
    </row>
    <row r="134" spans="1:13" x14ac:dyDescent="0.3">
      <c r="A134" s="123" t="s">
        <v>88</v>
      </c>
      <c r="B134" s="192"/>
      <c r="C134" s="413" t="str">
        <f>IF(B134=0,"",B134*100/N73)</f>
        <v/>
      </c>
      <c r="D134" s="192"/>
      <c r="E134" s="413" t="str">
        <f>IF(D134=0,"",D134*100/O73)</f>
        <v/>
      </c>
      <c r="F134" s="415"/>
      <c r="G134" s="416" t="str">
        <f>IF(F134=0,"",F134*100/$P$73)</f>
        <v/>
      </c>
      <c r="H134" s="417"/>
      <c r="I134" s="416" t="str">
        <f>IF(H134=0,"",H134*100/$Q$73)</f>
        <v/>
      </c>
      <c r="J134" s="417"/>
      <c r="K134" s="416" t="str">
        <f>IF(J134=0,"",J134*100/$R$73)</f>
        <v/>
      </c>
      <c r="L134" s="417"/>
      <c r="M134" s="127" t="str">
        <f>IF(L134=0,"",L134*100/$S$73)</f>
        <v/>
      </c>
    </row>
    <row r="135" spans="1:13" x14ac:dyDescent="0.3">
      <c r="A135" s="107" t="s">
        <v>89</v>
      </c>
      <c r="B135" s="417">
        <v>8</v>
      </c>
      <c r="C135" s="416">
        <f>IF(B135=0,"",B135*100/(B43+H43))</f>
        <v>100</v>
      </c>
      <c r="D135" s="417">
        <v>8</v>
      </c>
      <c r="E135" s="416">
        <f>IF(D135=0,"",D135*100/(C43+I43))</f>
        <v>100</v>
      </c>
      <c r="F135" s="415">
        <v>8</v>
      </c>
      <c r="G135" s="416">
        <f>IF(F135=0,"",F135*100/(D43+J43))</f>
        <v>100</v>
      </c>
      <c r="H135" s="417">
        <v>0</v>
      </c>
      <c r="I135" s="416" t="str">
        <f>IF(H135=0,"",H135*100/(E43+K43))</f>
        <v/>
      </c>
      <c r="J135" s="417">
        <v>9</v>
      </c>
      <c r="K135" s="416">
        <f>IF(J135=0,"",J135*100/(F43+L43))</f>
        <v>100</v>
      </c>
      <c r="L135" s="417">
        <v>9</v>
      </c>
      <c r="M135" s="127">
        <f>IF(L135=0,"",L135*100/(G43+M43))</f>
        <v>100</v>
      </c>
    </row>
    <row r="136" spans="1:13" x14ac:dyDescent="0.3">
      <c r="A136" s="128" t="s">
        <v>90</v>
      </c>
      <c r="B136" s="417">
        <v>8</v>
      </c>
      <c r="C136" s="416">
        <f>IF(B136=0,"",B136*100/(B43+H43))</f>
        <v>100</v>
      </c>
      <c r="D136" s="417">
        <v>8</v>
      </c>
      <c r="E136" s="416">
        <f>IF(D136=0,"",D136*100/(C43+I43))</f>
        <v>100</v>
      </c>
      <c r="F136" s="415">
        <v>8</v>
      </c>
      <c r="G136" s="416">
        <f>IF(F136=0,"",F136*100/(D43+J43))</f>
        <v>100</v>
      </c>
      <c r="H136" s="417">
        <v>0</v>
      </c>
      <c r="I136" s="416" t="str">
        <f>IF(H136=0,"",H136*100/(E43+K43))</f>
        <v/>
      </c>
      <c r="J136" s="417">
        <v>9</v>
      </c>
      <c r="K136" s="416">
        <f>IF(J136=0,"",J136*100/(F43+L43))</f>
        <v>100</v>
      </c>
      <c r="L136" s="417">
        <v>9</v>
      </c>
      <c r="M136" s="127">
        <f>IF(L136=0,"",L136*100/(G43+M43))</f>
        <v>100</v>
      </c>
    </row>
    <row r="137" spans="1:13" x14ac:dyDescent="0.3">
      <c r="A137" s="128" t="s">
        <v>91</v>
      </c>
      <c r="B137" s="417">
        <v>0</v>
      </c>
      <c r="C137" s="416" t="str">
        <f>IF(B137=0,"",B137*100/(B43+H43))</f>
        <v/>
      </c>
      <c r="D137" s="417">
        <v>0</v>
      </c>
      <c r="E137" s="416" t="str">
        <f>IF(D137=0,"",D137*100/(C43+I43))</f>
        <v/>
      </c>
      <c r="F137" s="415">
        <v>0</v>
      </c>
      <c r="G137" s="416" t="str">
        <f>IF(F137=0,"",F137*100/(D43+J43))</f>
        <v/>
      </c>
      <c r="H137" s="417">
        <v>0</v>
      </c>
      <c r="I137" s="416" t="str">
        <f>IF(H137=0,"",H137*100/(E43+K43))</f>
        <v/>
      </c>
      <c r="J137" s="417">
        <v>0</v>
      </c>
      <c r="K137" s="416" t="str">
        <f>IF(J137=0,"",J137*100/(F43+L43))</f>
        <v/>
      </c>
      <c r="L137" s="417">
        <v>0</v>
      </c>
      <c r="M137" s="127" t="str">
        <f>IF(L137=0,"",L137*100/(G43+M43))</f>
        <v/>
      </c>
    </row>
    <row r="138" spans="1:13" x14ac:dyDescent="0.3">
      <c r="A138" s="128" t="s">
        <v>92</v>
      </c>
      <c r="B138" s="417">
        <v>0</v>
      </c>
      <c r="C138" s="416" t="str">
        <f>IF(B138=0,"",B138*100/(B43+H43))</f>
        <v/>
      </c>
      <c r="D138" s="417">
        <v>0</v>
      </c>
      <c r="E138" s="416" t="str">
        <f>IF(D138=0,"",D138*100/(C43+I43))</f>
        <v/>
      </c>
      <c r="F138" s="415">
        <v>0</v>
      </c>
      <c r="G138" s="416" t="str">
        <f>IF(F138=0,"",F138*100/(D43+J43))</f>
        <v/>
      </c>
      <c r="H138" s="417">
        <v>0</v>
      </c>
      <c r="I138" s="416" t="str">
        <f>IF(H138=0,"",H138*100/(E43+K43))</f>
        <v/>
      </c>
      <c r="J138" s="417">
        <v>0</v>
      </c>
      <c r="K138" s="416" t="str">
        <f>IF(J138=0,"",J138*100/(F43+L43))</f>
        <v/>
      </c>
      <c r="L138" s="417">
        <v>0</v>
      </c>
      <c r="M138" s="127" t="str">
        <f>IF(L138=0,"",L138*100/(G43+M43))</f>
        <v/>
      </c>
    </row>
    <row r="139" spans="1:13" x14ac:dyDescent="0.3">
      <c r="A139" s="129" t="s">
        <v>93</v>
      </c>
      <c r="B139" s="417">
        <v>6</v>
      </c>
      <c r="C139" s="416">
        <f>IF(B139=0,"",B139*100/(B43+H43))</f>
        <v>75</v>
      </c>
      <c r="D139" s="417">
        <v>6</v>
      </c>
      <c r="E139" s="416">
        <f>IF(D139=0,"",D139*100/(C43+I43))</f>
        <v>75</v>
      </c>
      <c r="F139" s="415">
        <v>7</v>
      </c>
      <c r="G139" s="416">
        <f>IF(F139=0,"",F139*100/(D43+J43))</f>
        <v>87.5</v>
      </c>
      <c r="H139" s="417">
        <v>7</v>
      </c>
      <c r="I139" s="416">
        <f>IF(H139=0,"",H139*100/(E43+K43))</f>
        <v>87.5</v>
      </c>
      <c r="J139" s="417">
        <v>8</v>
      </c>
      <c r="K139" s="416">
        <f>IF(J139=0,"",J139*100/(F43+L43))</f>
        <v>88.888888888888886</v>
      </c>
      <c r="L139" s="417">
        <v>8</v>
      </c>
      <c r="M139" s="127">
        <f>IF(L139=0,"",L139*100/(G43+M43))</f>
        <v>88.888888888888886</v>
      </c>
    </row>
    <row r="140" spans="1:13" x14ac:dyDescent="0.3">
      <c r="A140" s="130" t="s">
        <v>94</v>
      </c>
      <c r="B140" s="417"/>
      <c r="C140" s="416" t="str">
        <f>IF(B140=0,"",B140*100/(B43+H43))</f>
        <v/>
      </c>
      <c r="D140" s="417"/>
      <c r="E140" s="416" t="str">
        <f>IF(D140=0,"",D140*100/(C43+I43))</f>
        <v/>
      </c>
      <c r="F140" s="415"/>
      <c r="G140" s="416" t="str">
        <f>IF(F140=0,"",F140*100/(D43+J43))</f>
        <v/>
      </c>
      <c r="H140" s="417"/>
      <c r="I140" s="416" t="str">
        <f>IF(H140=0,"",H140*100/(E43+K43))</f>
        <v/>
      </c>
      <c r="J140" s="417"/>
      <c r="K140" s="416" t="str">
        <f>IF(J140=0,"",J140*100/(F43+L43))</f>
        <v/>
      </c>
      <c r="L140" s="417"/>
      <c r="M140" s="127" t="str">
        <f>IF(L140=0,"",L140*100/(G43+M43))</f>
        <v/>
      </c>
    </row>
    <row r="141" spans="1:13" ht="33" x14ac:dyDescent="0.3">
      <c r="A141" s="107" t="s">
        <v>95</v>
      </c>
      <c r="B141" s="417">
        <v>1</v>
      </c>
      <c r="C141" s="416">
        <f>IFERROR(B141*100/B143,"")</f>
        <v>100</v>
      </c>
      <c r="D141" s="417">
        <v>1</v>
      </c>
      <c r="E141" s="416">
        <f>IFERROR(D141*100/D143,"")</f>
        <v>100</v>
      </c>
      <c r="F141" s="415">
        <v>1</v>
      </c>
      <c r="G141" s="416">
        <f>IFERROR(F141*100/F143,"")</f>
        <v>100</v>
      </c>
      <c r="H141" s="417">
        <v>1</v>
      </c>
      <c r="I141" s="416">
        <f>IFERROR(H141*100/H143,"")</f>
        <v>100</v>
      </c>
      <c r="J141" s="417">
        <v>1</v>
      </c>
      <c r="K141" s="416">
        <f>IFERROR(J141*100/J143,"")</f>
        <v>100</v>
      </c>
      <c r="L141" s="417">
        <v>2</v>
      </c>
      <c r="M141" s="127">
        <f>IFERROR(L141*100/L143,"")</f>
        <v>100</v>
      </c>
    </row>
    <row r="142" spans="1:13" ht="33" x14ac:dyDescent="0.3">
      <c r="A142" s="107" t="s">
        <v>96</v>
      </c>
      <c r="B142" s="417">
        <v>0</v>
      </c>
      <c r="C142" s="416">
        <f>IFERROR(B142*100/B143,"")</f>
        <v>0</v>
      </c>
      <c r="D142" s="417">
        <v>0</v>
      </c>
      <c r="E142" s="416">
        <f>IFERROR(D142*100/D143,"")</f>
        <v>0</v>
      </c>
      <c r="F142" s="415">
        <v>0</v>
      </c>
      <c r="G142" s="416">
        <f>IFERROR(F142*100/F143,"")</f>
        <v>0</v>
      </c>
      <c r="H142" s="417">
        <v>0</v>
      </c>
      <c r="I142" s="416">
        <f>IFERROR(H142*100/H143,"")</f>
        <v>0</v>
      </c>
      <c r="J142" s="417">
        <v>0</v>
      </c>
      <c r="K142" s="416">
        <f>IFERROR(J142*100/J143,"")</f>
        <v>0</v>
      </c>
      <c r="L142" s="417">
        <v>0</v>
      </c>
      <c r="M142" s="127">
        <f>IFERROR(L142*100/L143,"")</f>
        <v>0</v>
      </c>
    </row>
    <row r="143" spans="1:13" ht="33" x14ac:dyDescent="0.3">
      <c r="A143" s="131" t="s">
        <v>97</v>
      </c>
      <c r="B143" s="132">
        <f>SUM(B141:B142)</f>
        <v>1</v>
      </c>
      <c r="C143" s="133">
        <f>IFERROR(B143*100/($N$67+$B$73+$H$73),"")</f>
        <v>33.333333333333336</v>
      </c>
      <c r="D143" s="132">
        <f>SUM(D141:D142)</f>
        <v>1</v>
      </c>
      <c r="E143" s="133">
        <f>IFERROR(D143*100/($O$67+$C$73+$I$73),"")</f>
        <v>33.333333333333336</v>
      </c>
      <c r="F143" s="132">
        <f>SUM(F141:F142)</f>
        <v>1</v>
      </c>
      <c r="G143" s="133">
        <f>IFERROR(F143*100/($P$67+$D$73+$J$73),"")</f>
        <v>33.333333333333336</v>
      </c>
      <c r="H143" s="132">
        <f>SUM(H141:H142)</f>
        <v>1</v>
      </c>
      <c r="I143" s="133">
        <f>IFERROR(H143*100/($Q$67+$E$73+$K$73),"")</f>
        <v>25</v>
      </c>
      <c r="J143" s="132">
        <f>SUM(J141:J142)</f>
        <v>1</v>
      </c>
      <c r="K143" s="134">
        <f>IFERROR(J143*100/($R$67+$F$73+$L$73),"")</f>
        <v>25</v>
      </c>
      <c r="L143" s="132">
        <f>SUM(L141:L142)</f>
        <v>2</v>
      </c>
      <c r="M143" s="135">
        <f>IFERROR(L143*100/($S$67+$G$73+$M$73),"")</f>
        <v>50</v>
      </c>
    </row>
    <row r="145" spans="1:31" x14ac:dyDescent="0.3">
      <c r="A145" s="573"/>
      <c r="B145" s="573"/>
      <c r="C145" s="573"/>
      <c r="D145" s="573"/>
      <c r="E145" s="573"/>
      <c r="F145" s="573"/>
      <c r="G145" s="573"/>
      <c r="H145" s="573"/>
      <c r="I145" s="573"/>
      <c r="J145" s="573"/>
      <c r="K145" s="573"/>
      <c r="L145" s="573"/>
      <c r="M145" s="573"/>
      <c r="N145" s="573"/>
      <c r="O145" s="573"/>
    </row>
    <row r="146" spans="1:31" s="62" customFormat="1" x14ac:dyDescent="0.2">
      <c r="A146" s="637" t="s">
        <v>98</v>
      </c>
      <c r="B146" s="637">
        <v>2013</v>
      </c>
      <c r="C146" s="637"/>
      <c r="D146" s="637">
        <v>2014</v>
      </c>
      <c r="E146" s="637"/>
      <c r="F146" s="637">
        <v>2015</v>
      </c>
      <c r="G146" s="637"/>
      <c r="H146" s="637">
        <v>2016</v>
      </c>
      <c r="I146" s="637"/>
      <c r="J146" s="637">
        <v>2017</v>
      </c>
      <c r="K146" s="637"/>
      <c r="L146" s="637">
        <v>2018</v>
      </c>
      <c r="M146" s="637"/>
    </row>
    <row r="147" spans="1:31" s="62" customFormat="1" x14ac:dyDescent="0.3">
      <c r="A147" s="637"/>
      <c r="B147" s="383" t="s">
        <v>99</v>
      </c>
      <c r="C147" s="383" t="s">
        <v>85</v>
      </c>
      <c r="D147" s="383" t="s">
        <v>99</v>
      </c>
      <c r="E147" s="383" t="s">
        <v>85</v>
      </c>
      <c r="F147" s="383" t="s">
        <v>99</v>
      </c>
      <c r="G147" s="383" t="s">
        <v>85</v>
      </c>
      <c r="H147" s="383" t="s">
        <v>99</v>
      </c>
      <c r="I147" s="383" t="s">
        <v>85</v>
      </c>
      <c r="J147" s="383" t="s">
        <v>99</v>
      </c>
      <c r="K147" s="383" t="s">
        <v>85</v>
      </c>
      <c r="L147" s="383" t="s">
        <v>99</v>
      </c>
      <c r="M147" s="383" t="s">
        <v>85</v>
      </c>
    </row>
    <row r="148" spans="1:31" s="62" customFormat="1" x14ac:dyDescent="0.25">
      <c r="A148" s="136" t="s">
        <v>100</v>
      </c>
      <c r="B148" s="418">
        <v>2860</v>
      </c>
      <c r="C148" s="138">
        <f>IF(B148=0,"",B148*100/(B44+H44))</f>
        <v>100</v>
      </c>
      <c r="D148" s="418">
        <v>2942</v>
      </c>
      <c r="E148" s="138">
        <f>IF(D148=0,"",D148*100/(C44+I44))</f>
        <v>100</v>
      </c>
      <c r="F148" s="418">
        <v>3254</v>
      </c>
      <c r="G148" s="138">
        <f>IF(F148=0,"",F148*100/(D44+J44))</f>
        <v>100</v>
      </c>
      <c r="H148" s="418">
        <v>3454</v>
      </c>
      <c r="I148" s="138">
        <f>IF(H148=0,"",H148*100/(E44+K44))</f>
        <v>100</v>
      </c>
      <c r="J148" s="418">
        <v>3924</v>
      </c>
      <c r="K148" s="138">
        <f>IF(J148=0,"",J148*100/(F44+L44))</f>
        <v>106.05405405405405</v>
      </c>
      <c r="L148" s="418">
        <v>4012</v>
      </c>
      <c r="M148" s="139">
        <f>IF(L148=0,"",L148*100/(G44+M44))</f>
        <v>104.09963674104826</v>
      </c>
    </row>
    <row r="149" spans="1:31" s="62" customFormat="1" ht="33" x14ac:dyDescent="0.25">
      <c r="A149" s="140" t="s">
        <v>101</v>
      </c>
      <c r="B149" s="419">
        <v>25</v>
      </c>
      <c r="C149" s="142">
        <f>IFERROR(B149*100/B151,"")</f>
        <v>100</v>
      </c>
      <c r="D149" s="419">
        <v>16</v>
      </c>
      <c r="E149" s="142">
        <f>IFERROR(D149*100/D151,"")</f>
        <v>100</v>
      </c>
      <c r="F149" s="419">
        <v>11</v>
      </c>
      <c r="G149" s="142">
        <f>IFERROR(F149*100/F151,"")</f>
        <v>100</v>
      </c>
      <c r="H149" s="419">
        <v>15</v>
      </c>
      <c r="I149" s="142">
        <f>IFERROR(H149*100/H151,"")</f>
        <v>100</v>
      </c>
      <c r="J149" s="419">
        <v>15</v>
      </c>
      <c r="K149" s="142">
        <f>IFERROR(J149*100/J151,"")</f>
        <v>100</v>
      </c>
      <c r="L149" s="419">
        <v>18</v>
      </c>
      <c r="M149" s="143">
        <f>IFERROR(L149*100/L151,"")</f>
        <v>100</v>
      </c>
    </row>
    <row r="150" spans="1:31" s="62" customFormat="1" ht="33" x14ac:dyDescent="0.25">
      <c r="A150" s="140" t="s">
        <v>102</v>
      </c>
      <c r="B150" s="419">
        <v>0</v>
      </c>
      <c r="C150" s="142">
        <f>IFERROR(B150*100/B151,"")</f>
        <v>0</v>
      </c>
      <c r="D150" s="419">
        <v>0</v>
      </c>
      <c r="E150" s="142">
        <f>IFERROR(D150*100/D151,"")</f>
        <v>0</v>
      </c>
      <c r="F150" s="419">
        <v>0</v>
      </c>
      <c r="G150" s="142">
        <f>IFERROR(F150*100/F151,"")</f>
        <v>0</v>
      </c>
      <c r="H150" s="419">
        <v>0</v>
      </c>
      <c r="I150" s="142">
        <f>IFERROR(H150*100/H151,"")</f>
        <v>0</v>
      </c>
      <c r="J150" s="419">
        <v>0</v>
      </c>
      <c r="K150" s="142">
        <f>IFERROR(J150*100/J151,"")</f>
        <v>0</v>
      </c>
      <c r="L150" s="419">
        <v>0</v>
      </c>
      <c r="M150" s="143">
        <f>IFERROR(L150*100/L151,"")</f>
        <v>0</v>
      </c>
    </row>
    <row r="151" spans="1:31" s="62" customFormat="1" ht="33" x14ac:dyDescent="0.2">
      <c r="A151" s="131" t="s">
        <v>103</v>
      </c>
      <c r="B151" s="144">
        <f>SUM(B149:B150)</f>
        <v>25</v>
      </c>
      <c r="C151" s="145">
        <f>IFERROR(B151*100/($N$68+$B$74+$H$74),"")</f>
        <v>51.020408163265309</v>
      </c>
      <c r="D151" s="144">
        <f>SUM(D149:D150)</f>
        <v>16</v>
      </c>
      <c r="E151" s="145">
        <f>IFERROR(D151*100/($O$68+$C$74+$I$74),"")</f>
        <v>32</v>
      </c>
      <c r="F151" s="144">
        <f>SUM(F149:F150)</f>
        <v>11</v>
      </c>
      <c r="G151" s="145">
        <f>IFERROR(F151*100/($P$68+$D$74+$J$74),"")</f>
        <v>26.19047619047619</v>
      </c>
      <c r="H151" s="144">
        <f>SUM(H149:H150)</f>
        <v>15</v>
      </c>
      <c r="I151" s="145">
        <f>IFERROR(H151*100/($Q$68+$E$74+$K$74),"")</f>
        <v>25.862068965517242</v>
      </c>
      <c r="J151" s="144">
        <f>SUM(J149:J150)</f>
        <v>15</v>
      </c>
      <c r="K151" s="145">
        <f>IFERROR(J151*100/($R$68+$F$74+$L$74),"")</f>
        <v>23.076923076923077</v>
      </c>
      <c r="L151" s="144">
        <f>SUM(L149:L150)</f>
        <v>18</v>
      </c>
      <c r="M151" s="146">
        <f>IFERROR(L151*100/($S$68+$G$74+$M$74),"")</f>
        <v>27.692307692307693</v>
      </c>
    </row>
    <row r="152" spans="1:31" s="62" customFormat="1" x14ac:dyDescent="0.2">
      <c r="A152" s="630" t="s">
        <v>104</v>
      </c>
      <c r="B152" s="631"/>
      <c r="C152" s="631"/>
      <c r="D152" s="631"/>
      <c r="E152" s="631"/>
      <c r="F152" s="631"/>
      <c r="G152" s="631"/>
      <c r="H152" s="631"/>
      <c r="I152" s="631"/>
      <c r="J152" s="631"/>
      <c r="K152" s="631"/>
      <c r="L152" s="631"/>
      <c r="M152" s="631"/>
      <c r="N152" s="631"/>
      <c r="O152" s="631"/>
      <c r="P152" s="631"/>
      <c r="Q152" s="631"/>
      <c r="R152" s="631"/>
      <c r="S152" s="631"/>
      <c r="T152" s="631"/>
      <c r="U152" s="631"/>
      <c r="V152" s="631"/>
      <c r="W152" s="631"/>
      <c r="X152" s="631"/>
      <c r="Y152" s="631"/>
      <c r="Z152" s="631"/>
      <c r="AA152" s="631"/>
      <c r="AB152" s="631"/>
      <c r="AC152" s="631"/>
      <c r="AD152" s="631"/>
      <c r="AE152" s="631"/>
    </row>
    <row r="153" spans="1:31" s="62" customFormat="1" x14ac:dyDescent="0.2">
      <c r="A153" s="631" t="s">
        <v>105</v>
      </c>
      <c r="B153" s="631"/>
      <c r="C153" s="631"/>
      <c r="D153" s="631"/>
      <c r="E153" s="631"/>
      <c r="F153" s="631"/>
      <c r="G153" s="631"/>
      <c r="H153" s="631"/>
      <c r="I153" s="631"/>
      <c r="J153" s="631"/>
      <c r="K153" s="631"/>
      <c r="L153" s="631"/>
      <c r="M153" s="631"/>
      <c r="N153" s="631"/>
      <c r="O153" s="631"/>
      <c r="P153" s="631"/>
      <c r="Q153" s="631"/>
      <c r="R153" s="631"/>
      <c r="S153" s="631"/>
      <c r="T153" s="631"/>
      <c r="U153" s="631"/>
      <c r="V153" s="631"/>
      <c r="W153" s="631"/>
      <c r="X153" s="631"/>
      <c r="Y153" s="631"/>
      <c r="Z153" s="631"/>
      <c r="AA153" s="631"/>
      <c r="AB153" s="631"/>
      <c r="AC153" s="631"/>
      <c r="AD153" s="631"/>
      <c r="AE153" s="631"/>
    </row>
    <row r="154" spans="1:31" x14ac:dyDescent="0.3">
      <c r="A154" s="61" t="s">
        <v>50</v>
      </c>
    </row>
    <row r="155" spans="1:31" x14ac:dyDescent="0.3">
      <c r="A155" s="61"/>
    </row>
    <row r="156" spans="1:31" x14ac:dyDescent="0.3">
      <c r="A156" s="147" t="s">
        <v>106</v>
      </c>
      <c r="B156" s="148"/>
      <c r="C156" s="148"/>
      <c r="D156" s="148"/>
      <c r="E156" s="148"/>
      <c r="F156" s="148"/>
      <c r="G156" s="148"/>
      <c r="H156" s="148"/>
      <c r="I156" s="148"/>
      <c r="J156" s="148"/>
      <c r="K156" s="148"/>
      <c r="L156" s="148"/>
      <c r="M156" s="148"/>
    </row>
    <row r="157" spans="1:31" x14ac:dyDescent="0.3">
      <c r="A157" s="632" t="s">
        <v>83</v>
      </c>
      <c r="B157" s="633">
        <v>2013</v>
      </c>
      <c r="C157" s="634"/>
      <c r="D157" s="633">
        <v>2014</v>
      </c>
      <c r="E157" s="634"/>
      <c r="F157" s="635">
        <v>2015</v>
      </c>
      <c r="G157" s="636"/>
      <c r="H157" s="635">
        <v>2016</v>
      </c>
      <c r="I157" s="636"/>
      <c r="J157" s="633">
        <v>2017</v>
      </c>
      <c r="K157" s="634"/>
      <c r="L157" s="633">
        <v>2018</v>
      </c>
      <c r="M157" s="634"/>
    </row>
    <row r="158" spans="1:31" x14ac:dyDescent="0.3">
      <c r="A158" s="632"/>
      <c r="B158" s="149"/>
      <c r="C158" s="149"/>
      <c r="D158" s="379" t="s">
        <v>99</v>
      </c>
      <c r="E158" s="149" t="s">
        <v>85</v>
      </c>
      <c r="F158" s="379" t="s">
        <v>99</v>
      </c>
      <c r="G158" s="149" t="s">
        <v>85</v>
      </c>
      <c r="H158" s="379" t="s">
        <v>99</v>
      </c>
      <c r="I158" s="149" t="s">
        <v>85</v>
      </c>
      <c r="J158" s="379" t="s">
        <v>99</v>
      </c>
      <c r="K158" s="149" t="s">
        <v>85</v>
      </c>
      <c r="L158" s="379" t="s">
        <v>99</v>
      </c>
      <c r="M158" s="149" t="s">
        <v>85</v>
      </c>
    </row>
    <row r="159" spans="1:31" x14ac:dyDescent="0.3">
      <c r="A159" s="150" t="s">
        <v>107</v>
      </c>
      <c r="B159" s="420">
        <v>2081</v>
      </c>
      <c r="C159" s="56">
        <f>IF(B159=0,"",B159*100/N74)</f>
        <v>66.570697376839405</v>
      </c>
      <c r="D159" s="350">
        <v>748</v>
      </c>
      <c r="E159" s="56">
        <f>IF(D159=0,"",D159*100/O74)</f>
        <v>22.832722832722833</v>
      </c>
      <c r="F159" s="350">
        <v>865</v>
      </c>
      <c r="G159" s="56">
        <f>IF(F159=0,"",F159*100/P74)</f>
        <v>23.672687465790915</v>
      </c>
      <c r="H159" s="350">
        <v>950</v>
      </c>
      <c r="I159" s="56">
        <f>IF(H159=0,"",H159*100/Q74)</f>
        <v>24.284253578732105</v>
      </c>
      <c r="J159" s="350">
        <v>1100</v>
      </c>
      <c r="K159" s="56">
        <f>IF(J159=0,"",J159*100/R74)</f>
        <v>29.216467463479415</v>
      </c>
      <c r="L159" s="350">
        <v>1200</v>
      </c>
      <c r="M159" s="57">
        <f>IF(L159=0,"",L159*100/S74)</f>
        <v>30.620056136769584</v>
      </c>
    </row>
    <row r="160" spans="1:31" x14ac:dyDescent="0.3">
      <c r="A160" s="129" t="s">
        <v>108</v>
      </c>
      <c r="B160" s="421">
        <v>717</v>
      </c>
      <c r="C160" s="153">
        <f>IF(B160=0,"",B160*100/(B68+H68))</f>
        <v>23.301917452063698</v>
      </c>
      <c r="D160" s="352">
        <v>536</v>
      </c>
      <c r="E160" s="153">
        <f>IF(D160=0,"",D160*100/(C68+I68))</f>
        <v>16.615003099814011</v>
      </c>
      <c r="F160" s="352">
        <v>590</v>
      </c>
      <c r="G160" s="153">
        <f>IF(F160=0,"",F160*100/(D68+J68))</f>
        <v>16.334440753045403</v>
      </c>
      <c r="H160" s="352">
        <v>620</v>
      </c>
      <c r="I160" s="153">
        <f>IF(H160=0,"",H160*100/(E68+K68))</f>
        <v>16.087182148417227</v>
      </c>
      <c r="J160" s="352">
        <v>650</v>
      </c>
      <c r="K160" s="153">
        <f>IF(J160=0,"",J160*100/(F68+L68))</f>
        <v>17.567567567567568</v>
      </c>
      <c r="L160" s="352">
        <v>700</v>
      </c>
      <c r="M160" s="154">
        <f>IF(L160=0,"",L160*100/(G68+M68))</f>
        <v>18.162947586922677</v>
      </c>
    </row>
    <row r="161" spans="1:19" x14ac:dyDescent="0.3">
      <c r="A161" s="129" t="s">
        <v>109</v>
      </c>
      <c r="B161" s="421">
        <v>23</v>
      </c>
      <c r="C161" s="153">
        <f>IF(B161=0,"",B161*100/(N68+B74+H74))</f>
        <v>46.938775510204081</v>
      </c>
      <c r="D161" s="352">
        <v>18</v>
      </c>
      <c r="E161" s="153">
        <f>IF(D161=0,"",D161*100/(O68+C74+I74))</f>
        <v>36</v>
      </c>
      <c r="F161" s="352">
        <v>25</v>
      </c>
      <c r="G161" s="153">
        <f>IF(F161=0,"",F161*100/(P68+D74+J74))</f>
        <v>59.523809523809526</v>
      </c>
      <c r="H161" s="352">
        <v>30</v>
      </c>
      <c r="I161" s="153">
        <f>IF(H161=0,"",H161*100/(Q68+E74+K74))</f>
        <v>51.724137931034484</v>
      </c>
      <c r="J161" s="352">
        <v>35</v>
      </c>
      <c r="K161" s="153">
        <f>IF(J161=0,"",J161*100/(R68+F74+L74))</f>
        <v>53.846153846153847</v>
      </c>
      <c r="L161" s="352">
        <v>40</v>
      </c>
      <c r="M161" s="154">
        <f>IF(L161=0,"",L161*100/(S68+G74+M74))</f>
        <v>61.53846153846154</v>
      </c>
    </row>
    <row r="162" spans="1:19" ht="33" x14ac:dyDescent="0.3">
      <c r="A162" s="155" t="s">
        <v>110</v>
      </c>
      <c r="B162" s="421">
        <v>738</v>
      </c>
      <c r="C162" s="153">
        <f>IF(B162=0,"",B162*100/N74)</f>
        <v>23.608445297504797</v>
      </c>
      <c r="D162" s="352">
        <v>750</v>
      </c>
      <c r="E162" s="153">
        <f>IF(D162=0,"",D162*100/O74)</f>
        <v>22.893772893772894</v>
      </c>
      <c r="F162" s="352">
        <v>780</v>
      </c>
      <c r="G162" s="153">
        <f>IF(F162=0,"",F162*100/P74)</f>
        <v>21.346469622331693</v>
      </c>
      <c r="H162" s="352">
        <v>820</v>
      </c>
      <c r="I162" s="153">
        <f>IF(H162=0,"",H162*100/Q74)</f>
        <v>20.961145194274028</v>
      </c>
      <c r="J162" s="352">
        <v>860</v>
      </c>
      <c r="K162" s="153">
        <f>IF(J162=0,"",J162*100/R74)</f>
        <v>22.841965471447544</v>
      </c>
      <c r="L162" s="352">
        <v>860</v>
      </c>
      <c r="M162" s="154">
        <f>IF(L162=0,"",L162*100/S74)</f>
        <v>21.94437356468487</v>
      </c>
    </row>
    <row r="163" spans="1:19" x14ac:dyDescent="0.3">
      <c r="A163" s="129" t="s">
        <v>111</v>
      </c>
      <c r="B163" s="156">
        <f>SUM(B159:B162)</f>
        <v>3559</v>
      </c>
      <c r="C163" s="153">
        <f>IF(B163=0,"",B163*100/N74)</f>
        <v>113.85156749840051</v>
      </c>
      <c r="D163" s="156">
        <f>SUM(D159:D162)</f>
        <v>2052</v>
      </c>
      <c r="E163" s="153">
        <f>IF(D163=0,"",D163*100/O74)</f>
        <v>62.637362637362635</v>
      </c>
      <c r="F163" s="156">
        <f>SUM(F159:F162)</f>
        <v>2260</v>
      </c>
      <c r="G163" s="153">
        <f>IF(F163=0,"",F163*100/P74)</f>
        <v>61.850027367268744</v>
      </c>
      <c r="H163" s="156">
        <f>SUM(H159:H162)</f>
        <v>2420</v>
      </c>
      <c r="I163" s="153">
        <f>IF(H163=0,"",H163*100/Q74)</f>
        <v>61.86094069529652</v>
      </c>
      <c r="J163" s="156">
        <f>SUM(J159:J162)</f>
        <v>2645</v>
      </c>
      <c r="K163" s="153">
        <f>IF(J163=0,"",J163*100/R74)</f>
        <v>70.252324037184593</v>
      </c>
      <c r="L163" s="156">
        <f>SUM(L159:L162)</f>
        <v>2800</v>
      </c>
      <c r="M163" s="154">
        <f>IF(L163=0,"",L163*100/S74)</f>
        <v>71.446797652462365</v>
      </c>
    </row>
    <row r="164" spans="1:19" x14ac:dyDescent="0.3">
      <c r="A164" s="129" t="s">
        <v>112</v>
      </c>
      <c r="B164" s="421">
        <v>2738</v>
      </c>
      <c r="C164" s="153">
        <f>IF(B164=0,"",B164*100/(B68+H68))</f>
        <v>88.98277543061424</v>
      </c>
      <c r="D164" s="421">
        <v>3043</v>
      </c>
      <c r="E164" s="153">
        <f>IF(D164=0,"",D164*100/(C68+I68))</f>
        <v>94.327340359578429</v>
      </c>
      <c r="F164" s="421">
        <v>3500</v>
      </c>
      <c r="G164" s="153">
        <f>IF(F164=0,"",F164*100/(D68+J68))</f>
        <v>96.899224806201545</v>
      </c>
      <c r="H164" s="152">
        <v>3600</v>
      </c>
      <c r="I164" s="153">
        <f>IF(H164=0,"",H164*100/(E68+K68))</f>
        <v>93.4094447327452</v>
      </c>
      <c r="J164" s="152">
        <v>3800</v>
      </c>
      <c r="K164" s="153">
        <f>IF(J164=0,"",J164*100/(F68+L68))</f>
        <v>102.70270270270271</v>
      </c>
      <c r="L164" s="152">
        <v>3900</v>
      </c>
      <c r="M164" s="154">
        <f>IF(L164=0,"",L164*100/(G68+M68))</f>
        <v>101.19356512714063</v>
      </c>
    </row>
    <row r="165" spans="1:19" x14ac:dyDescent="0.3">
      <c r="A165" s="140" t="s">
        <v>113</v>
      </c>
      <c r="B165" s="421">
        <v>3</v>
      </c>
      <c r="C165" s="153">
        <f>IFERROR(B165*100/N74,"")</f>
        <v>9.5969289827255277E-2</v>
      </c>
      <c r="D165" s="421">
        <v>4</v>
      </c>
      <c r="E165" s="153">
        <f>IFERROR(D165*100/O74,"")</f>
        <v>0.1221001221001221</v>
      </c>
      <c r="F165" s="421"/>
      <c r="G165" s="153">
        <f>IFERROR(F165*100/P74,"")</f>
        <v>0</v>
      </c>
      <c r="H165" s="152"/>
      <c r="I165" s="153">
        <f>IFERROR(H165*100/Q74,"")</f>
        <v>0</v>
      </c>
      <c r="J165" s="152"/>
      <c r="K165" s="153">
        <f>IFERROR(J165*100/R74,"")</f>
        <v>0</v>
      </c>
      <c r="L165" s="152"/>
      <c r="M165" s="154">
        <f>IFERROR(L165*100/S74,"")</f>
        <v>0</v>
      </c>
    </row>
    <row r="166" spans="1:19" ht="33" x14ac:dyDescent="0.3">
      <c r="A166" s="140" t="s">
        <v>114</v>
      </c>
      <c r="B166" s="421">
        <v>3</v>
      </c>
      <c r="C166" s="153">
        <f>IFERROR(B166*100/B165,"")</f>
        <v>100</v>
      </c>
      <c r="D166" s="421">
        <v>4</v>
      </c>
      <c r="E166" s="153">
        <f>IFERROR(D166*100/D165,"")</f>
        <v>100</v>
      </c>
      <c r="F166" s="421"/>
      <c r="G166" s="153" t="str">
        <f>IFERROR(F166*100/F165,"")</f>
        <v/>
      </c>
      <c r="H166" s="152"/>
      <c r="I166" s="153" t="str">
        <f>IFERROR(H166*100/H165,"")</f>
        <v/>
      </c>
      <c r="J166" s="152"/>
      <c r="K166" s="153" t="str">
        <f>IFERROR(J166*100/J165,"")</f>
        <v/>
      </c>
      <c r="L166" s="152"/>
      <c r="M166" s="154" t="str">
        <f>IFERROR(L166*100/L165,"")</f>
        <v/>
      </c>
    </row>
    <row r="167" spans="1:19" x14ac:dyDescent="0.3">
      <c r="A167" s="140" t="s">
        <v>115</v>
      </c>
      <c r="B167" s="421">
        <v>10</v>
      </c>
      <c r="C167" s="153">
        <f>IFERROR(B167*100/N74,"")</f>
        <v>0.31989763275751759</v>
      </c>
      <c r="D167" s="421">
        <v>8</v>
      </c>
      <c r="E167" s="153">
        <f>IFERROR(D167*100/O74,"")</f>
        <v>0.24420024420024419</v>
      </c>
      <c r="F167" s="421"/>
      <c r="G167" s="153">
        <f>IFERROR(F167*100/P74,"")</f>
        <v>0</v>
      </c>
      <c r="H167" s="152"/>
      <c r="I167" s="153">
        <f>IFERROR(H167*100/Q74,"")</f>
        <v>0</v>
      </c>
      <c r="J167" s="152"/>
      <c r="K167" s="153">
        <f>IFERROR(J167*100/R74,"")</f>
        <v>0</v>
      </c>
      <c r="L167" s="152"/>
      <c r="M167" s="154">
        <f>IFERROR(L167*100/S74,"")</f>
        <v>0</v>
      </c>
    </row>
    <row r="168" spans="1:19" ht="33" x14ac:dyDescent="0.3">
      <c r="A168" s="140" t="s">
        <v>116</v>
      </c>
      <c r="B168" s="421">
        <v>10</v>
      </c>
      <c r="C168" s="153">
        <f>IFERROR(B168*100/B167,"")</f>
        <v>100</v>
      </c>
      <c r="D168" s="421">
        <v>8</v>
      </c>
      <c r="E168" s="153">
        <f>IFERROR(D168*100/D167,"")</f>
        <v>100</v>
      </c>
      <c r="F168" s="421"/>
      <c r="G168" s="153" t="str">
        <f>IFERROR(F168*100/F167,"")</f>
        <v/>
      </c>
      <c r="H168" s="152"/>
      <c r="I168" s="153" t="str">
        <f>IFERROR(H168*100/H167,"")</f>
        <v/>
      </c>
      <c r="J168" s="152"/>
      <c r="K168" s="153" t="str">
        <f>IFERROR(J168*100/J167,"")</f>
        <v/>
      </c>
      <c r="L168" s="152"/>
      <c r="M168" s="154" t="str">
        <f>IFERROR(L168*100/L167,"")</f>
        <v/>
      </c>
    </row>
    <row r="169" spans="1:19" x14ac:dyDescent="0.3">
      <c r="A169" s="94" t="s">
        <v>117</v>
      </c>
      <c r="B169" s="421">
        <v>924</v>
      </c>
      <c r="C169" s="153">
        <f>IFERROR(B169*100/(N74),"")</f>
        <v>29.558541266794627</v>
      </c>
      <c r="D169" s="421">
        <v>917</v>
      </c>
      <c r="E169" s="153">
        <f>IFERROR(D169*100/(O74),"")</f>
        <v>27.991452991452991</v>
      </c>
      <c r="F169" s="421">
        <v>980</v>
      </c>
      <c r="G169" s="153">
        <f>IFERROR(F169*100/(P74),"")</f>
        <v>26.819923371647509</v>
      </c>
      <c r="H169" s="152">
        <v>1000</v>
      </c>
      <c r="I169" s="153">
        <f>IFERROR(H169*100/(Q74),"")</f>
        <v>25.562372188139058</v>
      </c>
      <c r="J169" s="152">
        <v>1000</v>
      </c>
      <c r="K169" s="153">
        <f>IFERROR(J169*100/(R74),"")</f>
        <v>26.56042496679947</v>
      </c>
      <c r="L169" s="152">
        <v>1000</v>
      </c>
      <c r="M169" s="154">
        <f>IFERROR(L169*100/(S74),"")</f>
        <v>25.516713447307986</v>
      </c>
    </row>
    <row r="170" spans="1:19" ht="33" x14ac:dyDescent="0.3">
      <c r="A170" s="140" t="s">
        <v>118</v>
      </c>
      <c r="B170" s="421">
        <v>924</v>
      </c>
      <c r="C170" s="153">
        <f>IFERROR(B170*100/B169,"")</f>
        <v>100</v>
      </c>
      <c r="D170" s="421">
        <v>917</v>
      </c>
      <c r="E170" s="153">
        <f>IFERROR(D170*100/D169,"")</f>
        <v>100</v>
      </c>
      <c r="F170" s="421">
        <v>980</v>
      </c>
      <c r="G170" s="153">
        <f>IFERROR(F170*100/F169,"")</f>
        <v>100</v>
      </c>
      <c r="H170" s="152">
        <v>1000</v>
      </c>
      <c r="I170" s="153">
        <f>IFERROR(H170*100/H169,"")</f>
        <v>100</v>
      </c>
      <c r="J170" s="152">
        <v>1000</v>
      </c>
      <c r="K170" s="153">
        <f>IFERROR(J170*100/J169,"")</f>
        <v>100</v>
      </c>
      <c r="L170" s="152">
        <v>1000</v>
      </c>
      <c r="M170" s="154">
        <f>IFERROR(L170*100/L169,"")</f>
        <v>100</v>
      </c>
    </row>
    <row r="171" spans="1:19" ht="33" x14ac:dyDescent="0.3">
      <c r="A171" s="140" t="s">
        <v>119</v>
      </c>
      <c r="B171" s="421">
        <v>9</v>
      </c>
      <c r="C171" s="153">
        <f>IFERROR(B171*100/(B67+H67),"")</f>
        <v>100</v>
      </c>
      <c r="D171" s="421">
        <v>9</v>
      </c>
      <c r="E171" s="153">
        <f>IFERROR(D171*100/(B67+I67),"")</f>
        <v>100</v>
      </c>
      <c r="F171" s="421">
        <v>9</v>
      </c>
      <c r="G171" s="153">
        <f>IFERROR(F171*100/(D67+J67),"")</f>
        <v>100</v>
      </c>
      <c r="H171" s="421">
        <v>9</v>
      </c>
      <c r="I171" s="153">
        <f>IFERROR(H171*100/(E67+K67),"")</f>
        <v>100</v>
      </c>
      <c r="J171" s="421">
        <v>9</v>
      </c>
      <c r="K171" s="153">
        <f>IFERROR(J171*100/(F67+L67),"")</f>
        <v>100</v>
      </c>
      <c r="L171" s="421">
        <v>9</v>
      </c>
      <c r="M171" s="154">
        <f>IFERROR(L171*100/(G67+M67),"")</f>
        <v>100</v>
      </c>
    </row>
    <row r="172" spans="1:19" ht="33" x14ac:dyDescent="0.3">
      <c r="A172" s="140" t="s">
        <v>120</v>
      </c>
      <c r="B172" s="421">
        <v>9</v>
      </c>
      <c r="C172" s="153">
        <f>IFERROR(B172*100/(B67+H67),"")</f>
        <v>100</v>
      </c>
      <c r="D172" s="421">
        <v>9</v>
      </c>
      <c r="E172" s="153">
        <f>IFERROR(D172*100/(C67+I67),"")</f>
        <v>100</v>
      </c>
      <c r="F172" s="421">
        <v>9</v>
      </c>
      <c r="G172" s="153">
        <f>IFERROR(F172*100/(D67+J67),"")</f>
        <v>100</v>
      </c>
      <c r="H172" s="421">
        <v>9</v>
      </c>
      <c r="I172" s="153">
        <f>IFERROR(H172*100/(E67+K67),"")</f>
        <v>100</v>
      </c>
      <c r="J172" s="421">
        <v>9</v>
      </c>
      <c r="K172" s="153">
        <f>IFERROR(J172*100/(F67+L67),"")</f>
        <v>100</v>
      </c>
      <c r="L172" s="421">
        <v>9</v>
      </c>
      <c r="M172" s="154">
        <f>IFERROR(L172*100/(G67+M67),"")</f>
        <v>100</v>
      </c>
    </row>
    <row r="173" spans="1:19" x14ac:dyDescent="0.3">
      <c r="A173" s="140" t="s">
        <v>121</v>
      </c>
      <c r="B173" s="421">
        <v>9</v>
      </c>
      <c r="C173" s="153">
        <f>IFERROR(B173*100/N73,"")</f>
        <v>75</v>
      </c>
      <c r="D173" s="421">
        <v>9</v>
      </c>
      <c r="E173" s="153">
        <f>IFERROR(D173*100/O73,"")</f>
        <v>75</v>
      </c>
      <c r="F173" s="421">
        <v>9</v>
      </c>
      <c r="G173" s="153">
        <f>IFERROR(F173*100/P73,"")</f>
        <v>75</v>
      </c>
      <c r="H173" s="421">
        <v>9</v>
      </c>
      <c r="I173" s="153">
        <f>IFERROR(H173*100/Q73,"")</f>
        <v>69.230769230769226</v>
      </c>
      <c r="J173" s="421">
        <v>9</v>
      </c>
      <c r="K173" s="153">
        <f>IFERROR(J173*100/R73,"")</f>
        <v>69.230769230769226</v>
      </c>
      <c r="L173" s="421">
        <v>9</v>
      </c>
      <c r="M173" s="154">
        <f>IFERROR(L173*100/S73,"")</f>
        <v>69.230769230769226</v>
      </c>
    </row>
    <row r="174" spans="1:19" x14ac:dyDescent="0.3">
      <c r="A174" s="129" t="s">
        <v>122</v>
      </c>
      <c r="B174" s="421">
        <v>2</v>
      </c>
      <c r="C174" s="157">
        <f>IFERROR(B174*100/(B43+H43),"")</f>
        <v>25</v>
      </c>
      <c r="D174" s="421">
        <v>3</v>
      </c>
      <c r="E174" s="157">
        <f>IFERROR(D174*100/(C43+I43),"")</f>
        <v>37.5</v>
      </c>
      <c r="F174" s="421">
        <v>3</v>
      </c>
      <c r="G174" s="157">
        <f>IFERROR(F174*100/(D43+J43),"")</f>
        <v>37.5</v>
      </c>
      <c r="H174" s="421"/>
      <c r="I174" s="157">
        <f>IFERROR(H174*100/(E43+K43),"")</f>
        <v>0</v>
      </c>
      <c r="J174" s="152"/>
      <c r="K174" s="157">
        <f>IFERROR(J174*100/(F43+L43),"")</f>
        <v>0</v>
      </c>
      <c r="L174" s="421"/>
      <c r="M174" s="158">
        <f>IFERROR(L174*100/(G43+M43),"")</f>
        <v>0</v>
      </c>
      <c r="N174" s="159"/>
      <c r="O174" s="159"/>
      <c r="P174" s="159"/>
      <c r="Q174" s="159"/>
      <c r="R174" s="159"/>
      <c r="S174" s="159"/>
    </row>
    <row r="175" spans="1:19" ht="33" x14ac:dyDescent="0.3">
      <c r="A175" s="93" t="s">
        <v>123</v>
      </c>
      <c r="B175" s="421"/>
      <c r="C175" s="157">
        <f>IFERROR(B175*100/(B67+H67),"")</f>
        <v>0</v>
      </c>
      <c r="D175" s="421"/>
      <c r="E175" s="157">
        <f>IFERROR(D175*100/(C67+I67),"")</f>
        <v>0</v>
      </c>
      <c r="F175" s="421"/>
      <c r="G175" s="157">
        <f>IFERROR(F175*100/(D67+J67),"")</f>
        <v>0</v>
      </c>
      <c r="H175" s="152"/>
      <c r="I175" s="157">
        <f>IFERROR(H175*100/(E67+K67),"")</f>
        <v>0</v>
      </c>
      <c r="J175" s="152"/>
      <c r="K175" s="157">
        <f>IFERROR(J175*100/(F67+L67),"")</f>
        <v>0</v>
      </c>
      <c r="L175" s="152"/>
      <c r="M175" s="158">
        <f>IFERROR(L175*100/(G67+M67),"")</f>
        <v>0</v>
      </c>
      <c r="N175" s="159"/>
      <c r="O175" s="159"/>
      <c r="P175" s="159"/>
      <c r="Q175" s="159"/>
      <c r="R175" s="159"/>
      <c r="S175" s="159"/>
    </row>
    <row r="176" spans="1:19" x14ac:dyDescent="0.3">
      <c r="A176" s="160" t="s">
        <v>124</v>
      </c>
      <c r="B176" s="348">
        <v>0</v>
      </c>
      <c r="C176" s="34"/>
      <c r="D176" s="161">
        <v>0</v>
      </c>
      <c r="E176" s="34"/>
      <c r="F176" s="161">
        <v>0</v>
      </c>
      <c r="G176" s="34"/>
      <c r="H176" s="161">
        <v>0</v>
      </c>
      <c r="I176" s="34"/>
      <c r="J176" s="161">
        <v>0</v>
      </c>
      <c r="K176" s="34"/>
      <c r="L176" s="161">
        <v>0</v>
      </c>
      <c r="M176" s="35"/>
    </row>
    <row r="177" spans="1:28" s="165" customFormat="1" x14ac:dyDescent="0.3">
      <c r="A177" s="162" t="s">
        <v>125</v>
      </c>
      <c r="B177" s="162"/>
      <c r="C177" s="162"/>
      <c r="D177" s="162"/>
      <c r="E177" s="162"/>
      <c r="F177" s="162"/>
      <c r="G177" s="162"/>
      <c r="H177" s="162"/>
      <c r="I177" s="162"/>
      <c r="J177" s="162"/>
      <c r="K177" s="162"/>
      <c r="L177" s="162"/>
      <c r="M177" s="162"/>
      <c r="N177" s="371"/>
      <c r="O177" s="371"/>
      <c r="P177" s="371"/>
      <c r="Q177" s="371"/>
      <c r="R177" s="371"/>
      <c r="S177" s="371"/>
      <c r="T177" s="371"/>
      <c r="U177" s="371"/>
      <c r="V177" s="163"/>
      <c r="W177" s="163"/>
      <c r="X177" s="163"/>
      <c r="Y177" s="163"/>
      <c r="Z177" s="163"/>
      <c r="AA177" s="164"/>
    </row>
    <row r="178" spans="1:28" s="166" customFormat="1" ht="66" x14ac:dyDescent="0.3">
      <c r="A178" s="159" t="s">
        <v>126</v>
      </c>
      <c r="B178" s="159"/>
      <c r="C178" s="159"/>
      <c r="D178" s="159"/>
      <c r="E178" s="159"/>
      <c r="F178" s="159"/>
      <c r="G178" s="159"/>
      <c r="H178" s="159"/>
      <c r="I178" s="159"/>
      <c r="J178" s="159"/>
      <c r="K178" s="159"/>
      <c r="L178" s="159"/>
      <c r="M178" s="159"/>
      <c r="N178" s="159"/>
      <c r="O178" s="159"/>
      <c r="P178" s="371"/>
      <c r="Q178" s="371"/>
      <c r="R178" s="371"/>
      <c r="S178" s="371"/>
      <c r="T178" s="371"/>
      <c r="U178" s="371"/>
      <c r="V178" s="371"/>
      <c r="W178" s="371"/>
      <c r="X178" s="163"/>
      <c r="Y178" s="163"/>
      <c r="Z178" s="163"/>
      <c r="AA178" s="163"/>
      <c r="AB178" s="163"/>
    </row>
    <row r="179" spans="1:28" s="166" customFormat="1" x14ac:dyDescent="0.2">
      <c r="A179" s="167" t="s">
        <v>50</v>
      </c>
      <c r="B179" s="168"/>
      <c r="C179" s="169"/>
      <c r="D179" s="169"/>
      <c r="E179" s="169"/>
      <c r="F179" s="169"/>
      <c r="G179" s="169"/>
      <c r="H179" s="169"/>
      <c r="I179" s="169"/>
      <c r="J179" s="169"/>
      <c r="K179" s="169"/>
      <c r="L179" s="169"/>
      <c r="M179" s="169"/>
      <c r="N179" s="169"/>
      <c r="O179" s="169"/>
      <c r="P179" s="169"/>
      <c r="Q179" s="169"/>
      <c r="R179" s="169"/>
    </row>
    <row r="180" spans="1:28" x14ac:dyDescent="0.3">
      <c r="A180" s="112"/>
      <c r="B180" s="170"/>
      <c r="C180" s="37"/>
      <c r="D180" s="37"/>
      <c r="E180" s="37"/>
      <c r="F180" s="37"/>
      <c r="G180" s="37"/>
      <c r="H180" s="37"/>
      <c r="I180" s="37"/>
      <c r="J180" s="37"/>
      <c r="K180" s="37"/>
      <c r="L180" s="37"/>
      <c r="M180" s="37"/>
      <c r="N180" s="37"/>
      <c r="O180" s="37"/>
      <c r="P180" s="37"/>
      <c r="Q180" s="37"/>
      <c r="R180" s="37"/>
    </row>
    <row r="181" spans="1:28" s="62" customFormat="1" x14ac:dyDescent="0.3">
      <c r="A181" s="171" t="s">
        <v>127</v>
      </c>
      <c r="B181" s="171"/>
      <c r="C181" s="171"/>
      <c r="D181" s="171"/>
      <c r="E181" s="171"/>
      <c r="F181" s="171"/>
      <c r="G181" s="171"/>
      <c r="H181" s="171"/>
      <c r="I181" s="171"/>
      <c r="J181" s="171"/>
      <c r="K181" s="171"/>
      <c r="L181" s="171"/>
      <c r="M181" s="171"/>
      <c r="U181" s="371"/>
    </row>
    <row r="182" spans="1:28" s="62" customFormat="1" x14ac:dyDescent="0.3">
      <c r="A182" s="629" t="s">
        <v>98</v>
      </c>
      <c r="B182" s="621">
        <v>2013</v>
      </c>
      <c r="C182" s="623"/>
      <c r="D182" s="621">
        <v>2014</v>
      </c>
      <c r="E182" s="623"/>
      <c r="F182" s="629">
        <v>2015</v>
      </c>
      <c r="G182" s="629"/>
      <c r="H182" s="621">
        <v>2016</v>
      </c>
      <c r="I182" s="623"/>
      <c r="J182" s="621">
        <v>2017</v>
      </c>
      <c r="K182" s="623"/>
      <c r="L182" s="621">
        <v>2018</v>
      </c>
      <c r="M182" s="623"/>
      <c r="U182" s="371"/>
    </row>
    <row r="183" spans="1:28" s="62" customFormat="1" x14ac:dyDescent="0.3">
      <c r="A183" s="626"/>
      <c r="B183" s="378" t="s">
        <v>128</v>
      </c>
      <c r="C183" s="378" t="s">
        <v>85</v>
      </c>
      <c r="D183" s="378" t="s">
        <v>128</v>
      </c>
      <c r="E183" s="378" t="s">
        <v>85</v>
      </c>
      <c r="F183" s="378" t="s">
        <v>128</v>
      </c>
      <c r="G183" s="378" t="s">
        <v>85</v>
      </c>
      <c r="H183" s="378" t="s">
        <v>128</v>
      </c>
      <c r="I183" s="378" t="s">
        <v>85</v>
      </c>
      <c r="J183" s="378" t="s">
        <v>128</v>
      </c>
      <c r="K183" s="378" t="s">
        <v>85</v>
      </c>
      <c r="L183" s="378" t="s">
        <v>128</v>
      </c>
      <c r="M183" s="378" t="s">
        <v>85</v>
      </c>
      <c r="U183" s="371"/>
    </row>
    <row r="184" spans="1:28" s="62" customFormat="1" x14ac:dyDescent="0.3">
      <c r="A184" s="172" t="s">
        <v>129</v>
      </c>
      <c r="B184" s="173">
        <v>0</v>
      </c>
      <c r="C184" s="174" t="str">
        <f>IF(B184=0,"",B184*100/H43)</f>
        <v/>
      </c>
      <c r="D184" s="173">
        <v>0</v>
      </c>
      <c r="E184" s="174" t="str">
        <f>IF(D184=0,"",D184*100/I43)</f>
        <v/>
      </c>
      <c r="F184" s="175">
        <v>0</v>
      </c>
      <c r="G184" s="174" t="str">
        <f>IF(F184=0,"",F184*100/J43)</f>
        <v/>
      </c>
      <c r="H184" s="173">
        <v>0</v>
      </c>
      <c r="I184" s="174" t="str">
        <f>IF(H184=0,"",H184*100/K43)</f>
        <v/>
      </c>
      <c r="J184" s="173">
        <v>0</v>
      </c>
      <c r="K184" s="174" t="str">
        <f>IF(J184=0,"",J184*100/L43)</f>
        <v/>
      </c>
      <c r="L184" s="173">
        <v>0</v>
      </c>
      <c r="M184" s="176" t="str">
        <f>IF(L184=0,"",L184*100/M43)</f>
        <v/>
      </c>
      <c r="N184" s="177"/>
      <c r="O184" s="177"/>
      <c r="P184" s="177"/>
      <c r="Q184" s="177"/>
      <c r="R184" s="177"/>
      <c r="S184" s="177"/>
      <c r="U184" s="371"/>
    </row>
    <row r="185" spans="1:28" s="62" customFormat="1" x14ac:dyDescent="0.3">
      <c r="A185" s="93" t="s">
        <v>130</v>
      </c>
      <c r="B185" s="124">
        <v>147</v>
      </c>
      <c r="C185" s="124"/>
      <c r="D185" s="124">
        <v>70</v>
      </c>
      <c r="E185" s="124"/>
      <c r="F185" s="124">
        <v>173</v>
      </c>
      <c r="G185" s="124"/>
      <c r="H185" s="124">
        <v>194</v>
      </c>
      <c r="I185" s="124"/>
      <c r="J185" s="124">
        <v>215</v>
      </c>
      <c r="K185" s="124"/>
      <c r="L185" s="124">
        <v>215</v>
      </c>
      <c r="M185" s="178"/>
      <c r="N185" s="177"/>
      <c r="O185" s="177"/>
      <c r="P185" s="177"/>
      <c r="Q185" s="177"/>
      <c r="R185" s="177"/>
      <c r="S185" s="177"/>
      <c r="U185" s="371"/>
    </row>
    <row r="186" spans="1:28" s="62" customFormat="1" x14ac:dyDescent="0.3">
      <c r="A186" s="93" t="s">
        <v>131</v>
      </c>
      <c r="B186" s="179">
        <v>68</v>
      </c>
      <c r="C186" s="125">
        <f>IF(B186=0,"",B186*100/B185)</f>
        <v>46.258503401360542</v>
      </c>
      <c r="D186" s="179">
        <v>27</v>
      </c>
      <c r="E186" s="125">
        <f>IF(D186=0,"",D186*100/D185)</f>
        <v>38.571428571428569</v>
      </c>
      <c r="F186" s="180">
        <v>95</v>
      </c>
      <c r="G186" s="125">
        <f>IF(F186=0,"",F186*100/F185)</f>
        <v>54.913294797687861</v>
      </c>
      <c r="H186" s="179">
        <v>101</v>
      </c>
      <c r="I186" s="125">
        <f>IF(H186=0,"",H186*100/H185)</f>
        <v>52.061855670103093</v>
      </c>
      <c r="J186" s="179">
        <v>116</v>
      </c>
      <c r="K186" s="125">
        <f>IF(J186=0,"",J186*100/J185)</f>
        <v>53.953488372093027</v>
      </c>
      <c r="L186" s="179">
        <v>116</v>
      </c>
      <c r="M186" s="127">
        <f>IF(L186=0,"",L186*100/L185)</f>
        <v>53.953488372093027</v>
      </c>
      <c r="N186" s="177"/>
      <c r="O186" s="177"/>
      <c r="P186" s="177"/>
      <c r="Q186" s="177"/>
      <c r="R186" s="177"/>
      <c r="S186" s="177"/>
      <c r="U186" s="371"/>
    </row>
    <row r="187" spans="1:28" s="62" customFormat="1" ht="33" x14ac:dyDescent="0.3">
      <c r="A187" s="131" t="s">
        <v>132</v>
      </c>
      <c r="B187" s="179">
        <v>44</v>
      </c>
      <c r="C187" s="125">
        <f>+IFERROR(B187*100/B186,"")</f>
        <v>64.705882352941174</v>
      </c>
      <c r="D187" s="179">
        <v>29</v>
      </c>
      <c r="E187" s="125">
        <f>+IFERROR(D187*100/D186,"")</f>
        <v>107.4074074074074</v>
      </c>
      <c r="F187" s="180">
        <v>48</v>
      </c>
      <c r="G187" s="125">
        <f>+IFERROR(F187*100/F186,"")</f>
        <v>50.526315789473685</v>
      </c>
      <c r="H187" s="179">
        <v>55</v>
      </c>
      <c r="I187" s="125">
        <f>+IFERROR(H187*100/H186,"")</f>
        <v>54.455445544554458</v>
      </c>
      <c r="J187" s="179">
        <v>92</v>
      </c>
      <c r="K187" s="125">
        <f>+IFERROR(J187*100/J186,"")</f>
        <v>79.310344827586206</v>
      </c>
      <c r="L187" s="179">
        <v>92</v>
      </c>
      <c r="M187" s="127">
        <f>+IFERROR(L187*100/L186,"")</f>
        <v>79.310344827586206</v>
      </c>
      <c r="N187" s="177"/>
      <c r="O187" s="177"/>
      <c r="P187" s="177"/>
      <c r="Q187" s="177"/>
      <c r="R187" s="177"/>
      <c r="S187" s="177"/>
      <c r="U187" s="371"/>
    </row>
    <row r="188" spans="1:28" s="62" customFormat="1" ht="33" x14ac:dyDescent="0.3">
      <c r="A188" s="131" t="s">
        <v>133</v>
      </c>
      <c r="B188" s="179">
        <v>0</v>
      </c>
      <c r="C188" s="125">
        <f>+IFERROR(B188*100/B186,"")</f>
        <v>0</v>
      </c>
      <c r="D188" s="179">
        <v>2</v>
      </c>
      <c r="E188" s="125">
        <f>+IFERROR(D188*100/D186,"")</f>
        <v>7.4074074074074074</v>
      </c>
      <c r="F188" s="180">
        <v>6</v>
      </c>
      <c r="G188" s="125">
        <f>+IFERROR(F188*100/F186,"")</f>
        <v>6.3157894736842106</v>
      </c>
      <c r="H188" s="179">
        <v>16</v>
      </c>
      <c r="I188" s="125">
        <f>+IFERROR(H188*100/H186,"")</f>
        <v>15.841584158415841</v>
      </c>
      <c r="J188" s="179">
        <v>22</v>
      </c>
      <c r="K188" s="125">
        <f>+IFERROR(J188*100/J186,"")</f>
        <v>18.96551724137931</v>
      </c>
      <c r="L188" s="179">
        <v>22</v>
      </c>
      <c r="M188" s="127">
        <f>+IFERROR(L188*100/L186,"")</f>
        <v>18.96551724137931</v>
      </c>
      <c r="N188" s="177"/>
      <c r="O188" s="177"/>
      <c r="P188" s="177"/>
      <c r="Q188" s="177"/>
      <c r="R188" s="177"/>
      <c r="S188" s="177"/>
      <c r="U188" s="371"/>
    </row>
    <row r="189" spans="1:28" s="62" customFormat="1" x14ac:dyDescent="0.3">
      <c r="A189" s="93" t="s">
        <v>134</v>
      </c>
      <c r="B189" s="179">
        <v>0</v>
      </c>
      <c r="C189" s="125" t="str">
        <f>IF(B189=0,"",B189*100/B43)</f>
        <v/>
      </c>
      <c r="D189" s="179">
        <v>0</v>
      </c>
      <c r="E189" s="125" t="str">
        <f>IF(D189=0,"",D189*100/C43)</f>
        <v/>
      </c>
      <c r="F189" s="180">
        <v>0</v>
      </c>
      <c r="G189" s="125" t="str">
        <f>IF(F189=0,"",F189*100/D43)</f>
        <v/>
      </c>
      <c r="H189" s="179">
        <v>0</v>
      </c>
      <c r="I189" s="125" t="str">
        <f>IF(H189=0,"",H189*100/E43)</f>
        <v/>
      </c>
      <c r="J189" s="179">
        <v>0</v>
      </c>
      <c r="K189" s="125" t="str">
        <f>IF(J189=0,"",J189*100/F43)</f>
        <v/>
      </c>
      <c r="L189" s="179">
        <v>0</v>
      </c>
      <c r="M189" s="127" t="str">
        <f>IF(L189=0,"",L189*100/G43)</f>
        <v/>
      </c>
      <c r="N189" s="177"/>
      <c r="O189" s="177"/>
      <c r="P189" s="177"/>
      <c r="Q189" s="177"/>
      <c r="R189" s="177"/>
      <c r="S189" s="177"/>
      <c r="U189" s="371"/>
    </row>
    <row r="190" spans="1:28" s="62" customFormat="1" x14ac:dyDescent="0.3">
      <c r="A190" s="93" t="s">
        <v>135</v>
      </c>
      <c r="B190" s="124">
        <v>0</v>
      </c>
      <c r="C190" s="124"/>
      <c r="D190" s="124">
        <v>0</v>
      </c>
      <c r="E190" s="124"/>
      <c r="F190" s="124">
        <v>0</v>
      </c>
      <c r="G190" s="124"/>
      <c r="H190" s="124">
        <v>0</v>
      </c>
      <c r="I190" s="124"/>
      <c r="J190" s="124">
        <v>0</v>
      </c>
      <c r="K190" s="14"/>
      <c r="L190" s="179">
        <v>0</v>
      </c>
      <c r="M190" s="178"/>
      <c r="N190" s="177"/>
      <c r="O190" s="177"/>
      <c r="P190" s="177"/>
      <c r="Q190" s="177"/>
      <c r="R190" s="177"/>
      <c r="S190" s="177"/>
      <c r="U190" s="371"/>
    </row>
    <row r="191" spans="1:28" s="62" customFormat="1" x14ac:dyDescent="0.3">
      <c r="A191" s="93" t="s">
        <v>136</v>
      </c>
      <c r="B191" s="179">
        <v>0</v>
      </c>
      <c r="C191" s="125" t="str">
        <f>IF(B191=0,"",B191*100/B190)</f>
        <v/>
      </c>
      <c r="D191" s="179">
        <v>0</v>
      </c>
      <c r="E191" s="125" t="str">
        <f>IF(D191=0,"",D191*100/D190)</f>
        <v/>
      </c>
      <c r="F191" s="180">
        <v>0</v>
      </c>
      <c r="G191" s="125" t="str">
        <f>IF(F191=0,"",F191*100/F190)</f>
        <v/>
      </c>
      <c r="H191" s="179">
        <v>0</v>
      </c>
      <c r="I191" s="125" t="str">
        <f>IF(H191=0,"",H191*100/H190)</f>
        <v/>
      </c>
      <c r="J191" s="124">
        <v>0</v>
      </c>
      <c r="K191" s="125" t="str">
        <f>IF(J191=0,"",J191*100/J190)</f>
        <v/>
      </c>
      <c r="L191" s="179">
        <v>0</v>
      </c>
      <c r="M191" s="127" t="str">
        <f>IF(L191=0,"",L191*100/L190)</f>
        <v/>
      </c>
      <c r="N191" s="177"/>
      <c r="O191" s="177"/>
      <c r="P191" s="177"/>
      <c r="Q191" s="177"/>
      <c r="R191" s="177"/>
      <c r="S191" s="177"/>
      <c r="U191" s="371"/>
    </row>
    <row r="192" spans="1:28" s="62" customFormat="1" ht="33" x14ac:dyDescent="0.3">
      <c r="A192" s="131" t="s">
        <v>137</v>
      </c>
      <c r="B192" s="179">
        <v>0</v>
      </c>
      <c r="C192" s="125" t="str">
        <f>+IFERROR(B192*100/B191,"")</f>
        <v/>
      </c>
      <c r="D192" s="179">
        <v>0</v>
      </c>
      <c r="E192" s="125" t="str">
        <f>+IFERROR(D192*100/D191,"")</f>
        <v/>
      </c>
      <c r="F192" s="180">
        <v>0</v>
      </c>
      <c r="G192" s="125" t="str">
        <f>+IFERROR(F192*100/F191,"")</f>
        <v/>
      </c>
      <c r="H192" s="179">
        <v>0</v>
      </c>
      <c r="I192" s="125" t="str">
        <f>+IFERROR(H192*100/H191,"")</f>
        <v/>
      </c>
      <c r="J192" s="124">
        <v>0</v>
      </c>
      <c r="K192" s="125" t="str">
        <f>+IFERROR(J192*100/J191,"")</f>
        <v/>
      </c>
      <c r="L192" s="179">
        <v>0</v>
      </c>
      <c r="M192" s="127" t="str">
        <f>+IFERROR(L192*100/L191,"")</f>
        <v/>
      </c>
      <c r="N192" s="177"/>
      <c r="O192" s="177"/>
      <c r="P192" s="177"/>
      <c r="Q192" s="177"/>
      <c r="R192" s="177"/>
      <c r="S192" s="177"/>
      <c r="U192" s="371"/>
    </row>
    <row r="193" spans="1:31" s="62" customFormat="1" ht="33" x14ac:dyDescent="0.3">
      <c r="A193" s="131" t="s">
        <v>138</v>
      </c>
      <c r="B193" s="179">
        <v>0</v>
      </c>
      <c r="C193" s="125" t="str">
        <f>+IFERROR(B193*100/B191,"")</f>
        <v/>
      </c>
      <c r="D193" s="179">
        <v>0</v>
      </c>
      <c r="E193" s="125" t="str">
        <f>+IFERROR(D193*100/D191,"")</f>
        <v/>
      </c>
      <c r="F193" s="180">
        <v>0</v>
      </c>
      <c r="G193" s="125" t="str">
        <f>+IFERROR(F193*100/F191,"")</f>
        <v/>
      </c>
      <c r="H193" s="179">
        <v>0</v>
      </c>
      <c r="I193" s="125" t="str">
        <f>+IFERROR(H193*100/H191,"")</f>
        <v/>
      </c>
      <c r="J193" s="124">
        <v>0</v>
      </c>
      <c r="K193" s="125" t="str">
        <f>+IFERROR(J193*100/J191,"")</f>
        <v/>
      </c>
      <c r="L193" s="179">
        <v>0</v>
      </c>
      <c r="M193" s="127" t="str">
        <f>+IFERROR(L193*100/L191,"")</f>
        <v/>
      </c>
      <c r="N193" s="177"/>
      <c r="O193" s="177"/>
      <c r="P193" s="177"/>
      <c r="Q193" s="177"/>
      <c r="R193" s="177"/>
      <c r="S193" s="177"/>
      <c r="U193" s="371"/>
    </row>
    <row r="194" spans="1:31" s="62" customFormat="1" ht="33" x14ac:dyDescent="0.3">
      <c r="A194" s="131" t="s">
        <v>139</v>
      </c>
      <c r="B194" s="181">
        <v>0</v>
      </c>
      <c r="C194" s="125">
        <f>+IFERROR(B194*100/H43,"")</f>
        <v>0</v>
      </c>
      <c r="D194" s="179">
        <v>0</v>
      </c>
      <c r="E194" s="125">
        <f>+IFERROR(D194*100/I43,"")</f>
        <v>0</v>
      </c>
      <c r="F194" s="180">
        <v>0</v>
      </c>
      <c r="G194" s="125">
        <f>+IFERROR(F194*100/J43,"")</f>
        <v>0</v>
      </c>
      <c r="H194" s="179">
        <v>0</v>
      </c>
      <c r="I194" s="125">
        <f>+IFERROR(H194*100/K43,"")</f>
        <v>0</v>
      </c>
      <c r="J194" s="124">
        <v>0</v>
      </c>
      <c r="K194" s="125">
        <f>+IFERROR(J194*100/L43,"")</f>
        <v>0</v>
      </c>
      <c r="L194" s="179">
        <v>0</v>
      </c>
      <c r="M194" s="127">
        <f>+IFERROR(L194*100/M43,"")</f>
        <v>0</v>
      </c>
      <c r="N194" s="177"/>
      <c r="O194" s="177"/>
      <c r="P194" s="177"/>
      <c r="Q194" s="177"/>
      <c r="R194" s="177"/>
      <c r="S194" s="177"/>
      <c r="U194" s="371"/>
    </row>
    <row r="195" spans="1:31" s="62" customFormat="1" ht="33" x14ac:dyDescent="0.3">
      <c r="A195" s="131" t="s">
        <v>140</v>
      </c>
      <c r="B195" s="181">
        <v>0</v>
      </c>
      <c r="C195" s="125">
        <f>+IFERROR(B195*100/H43,"")</f>
        <v>0</v>
      </c>
      <c r="D195" s="179">
        <v>0</v>
      </c>
      <c r="E195" s="125">
        <f>+IFERROR(D195*100/I43,"")</f>
        <v>0</v>
      </c>
      <c r="F195" s="180">
        <v>0</v>
      </c>
      <c r="G195" s="125">
        <f>+IFERROR(F195*100/J43,"")</f>
        <v>0</v>
      </c>
      <c r="H195" s="179">
        <v>0</v>
      </c>
      <c r="I195" s="125">
        <f>+IFERROR(H195*100/K43,"")</f>
        <v>0</v>
      </c>
      <c r="J195" s="124">
        <v>0</v>
      </c>
      <c r="K195" s="125">
        <f>+IFERROR(J195*100/L43,"")</f>
        <v>0</v>
      </c>
      <c r="L195" s="179">
        <v>0</v>
      </c>
      <c r="M195" s="127">
        <f>+IFERROR(L195*100/M43,"")</f>
        <v>0</v>
      </c>
      <c r="N195" s="177"/>
      <c r="O195" s="177"/>
      <c r="P195" s="177"/>
      <c r="Q195" s="177"/>
      <c r="R195" s="177"/>
      <c r="S195" s="177"/>
      <c r="U195" s="371"/>
    </row>
    <row r="196" spans="1:31" s="62" customFormat="1" ht="33" x14ac:dyDescent="0.3">
      <c r="A196" s="131" t="s">
        <v>141</v>
      </c>
      <c r="B196" s="179">
        <v>0</v>
      </c>
      <c r="C196" s="125">
        <f>IFERROR(B196*100/(B43+H43),"")</f>
        <v>0</v>
      </c>
      <c r="D196" s="179">
        <v>0</v>
      </c>
      <c r="E196" s="125">
        <f>IFERROR(D196*100/(C43+I43),"")</f>
        <v>0</v>
      </c>
      <c r="F196" s="180">
        <v>0</v>
      </c>
      <c r="G196" s="125">
        <f>IFERROR(F196*100/(D43+J43),"")</f>
        <v>0</v>
      </c>
      <c r="H196" s="179">
        <v>0</v>
      </c>
      <c r="I196" s="125">
        <f>IFERROR(H196*100/(K43+E43),"")</f>
        <v>0</v>
      </c>
      <c r="J196" s="124">
        <v>0</v>
      </c>
      <c r="K196" s="125">
        <f>IFERROR(J196*100/(F43+L43),"")</f>
        <v>0</v>
      </c>
      <c r="L196" s="179">
        <v>0</v>
      </c>
      <c r="M196" s="127">
        <f>IFERROR(L196*100/(G43+M43),"")</f>
        <v>0</v>
      </c>
      <c r="N196" s="177"/>
      <c r="O196" s="177"/>
      <c r="P196" s="177"/>
      <c r="Q196" s="177"/>
      <c r="R196" s="177"/>
      <c r="S196" s="177"/>
      <c r="U196" s="371"/>
    </row>
    <row r="197" spans="1:31" s="62" customFormat="1" ht="33" x14ac:dyDescent="0.3">
      <c r="A197" s="131" t="s">
        <v>142</v>
      </c>
      <c r="B197" s="179">
        <v>0</v>
      </c>
      <c r="C197" s="125">
        <f>IFERROR(B197*100/(N43+B49+H49),"")</f>
        <v>0</v>
      </c>
      <c r="D197" s="179">
        <v>0</v>
      </c>
      <c r="E197" s="125">
        <f>IFERROR(D197*100/(O43+C49+I49),"")</f>
        <v>0</v>
      </c>
      <c r="F197" s="180">
        <v>0</v>
      </c>
      <c r="G197" s="125">
        <f>IFERROR(F197*100/(P43+D49+J49),"")</f>
        <v>0</v>
      </c>
      <c r="H197" s="179">
        <v>0</v>
      </c>
      <c r="I197" s="125">
        <f>IFERROR(H197*100/(Q43+E49+K49),"")</f>
        <v>0</v>
      </c>
      <c r="J197" s="124">
        <v>0</v>
      </c>
      <c r="K197" s="125">
        <f>IFERROR(J197*100/(R43+F49+L49),"")</f>
        <v>0</v>
      </c>
      <c r="L197" s="179">
        <v>0</v>
      </c>
      <c r="M197" s="127">
        <f>IFERROR(L197*100/(S43+G49+M49),"")</f>
        <v>0</v>
      </c>
      <c r="N197" s="177"/>
      <c r="O197" s="177"/>
      <c r="P197" s="177"/>
      <c r="Q197" s="177"/>
      <c r="R197" s="177"/>
      <c r="S197" s="177"/>
      <c r="U197" s="371"/>
    </row>
    <row r="198" spans="1:31" s="62" customFormat="1" x14ac:dyDescent="0.2">
      <c r="A198" s="131" t="s">
        <v>143</v>
      </c>
      <c r="B198" s="179">
        <v>0</v>
      </c>
      <c r="C198" s="125">
        <f>+IFERROR(B198*100/N49,"")</f>
        <v>0</v>
      </c>
      <c r="D198" s="179">
        <v>0</v>
      </c>
      <c r="E198" s="125">
        <f>+IFERROR(D198*100/O49,"")</f>
        <v>0</v>
      </c>
      <c r="F198" s="180">
        <v>0</v>
      </c>
      <c r="G198" s="125">
        <f>+IFERROR(F198*100/P49,"")</f>
        <v>0</v>
      </c>
      <c r="H198" s="179">
        <v>0</v>
      </c>
      <c r="I198" s="125">
        <f>+IFERROR(H198*100/Q49,"")</f>
        <v>0</v>
      </c>
      <c r="J198" s="124">
        <v>0</v>
      </c>
      <c r="K198" s="125">
        <f>+IFERROR(J198*100/R49,"")</f>
        <v>0</v>
      </c>
      <c r="L198" s="179">
        <v>0</v>
      </c>
      <c r="M198" s="127">
        <f>+IFERROR(L198*100/S49,"")</f>
        <v>0</v>
      </c>
      <c r="N198" s="177"/>
      <c r="O198" s="177"/>
      <c r="P198" s="177"/>
      <c r="Q198" s="177"/>
      <c r="R198" s="177"/>
      <c r="S198" s="177"/>
    </row>
    <row r="199" spans="1:31" s="62" customFormat="1" ht="33" x14ac:dyDescent="0.2">
      <c r="A199" s="131" t="s">
        <v>144</v>
      </c>
      <c r="B199" s="179">
        <v>0</v>
      </c>
      <c r="C199" s="125">
        <f>+IFERROR(B199*100/($B$43+$H$43),"")</f>
        <v>0</v>
      </c>
      <c r="D199" s="179">
        <v>0</v>
      </c>
      <c r="E199" s="125">
        <f>+IFERROR(D199*100/($C$43+$I$43),"")</f>
        <v>0</v>
      </c>
      <c r="F199" s="180">
        <v>0</v>
      </c>
      <c r="G199" s="125">
        <f>+IFERROR(F199*100/($D$43+$J$43),"")</f>
        <v>0</v>
      </c>
      <c r="H199" s="179">
        <v>0</v>
      </c>
      <c r="I199" s="125">
        <f>+IFERROR(H199*100/($E$43+$K$43),"")</f>
        <v>0</v>
      </c>
      <c r="J199" s="124">
        <v>0</v>
      </c>
      <c r="K199" s="125">
        <f>+IFERROR(J199*100/($F$43+$L$43),"")</f>
        <v>0</v>
      </c>
      <c r="L199" s="179">
        <v>0</v>
      </c>
      <c r="M199" s="127">
        <f>+IFERROR(L199*100/($G$43+$M$43),"")</f>
        <v>0</v>
      </c>
      <c r="N199" s="177"/>
      <c r="O199" s="177"/>
      <c r="P199" s="177"/>
      <c r="Q199" s="177"/>
      <c r="R199" s="177"/>
      <c r="S199" s="177"/>
    </row>
    <row r="200" spans="1:31" s="62" customFormat="1" ht="33" x14ac:dyDescent="0.2">
      <c r="A200" s="131" t="s">
        <v>145</v>
      </c>
      <c r="B200" s="179">
        <v>0</v>
      </c>
      <c r="C200" s="125">
        <f>+IFERROR(B200*100/($B$43+$H$43),"")</f>
        <v>0</v>
      </c>
      <c r="D200" s="179">
        <v>0</v>
      </c>
      <c r="E200" s="125">
        <f>+IFERROR(D200*100/($C$43+$I$43),"")</f>
        <v>0</v>
      </c>
      <c r="F200" s="180">
        <v>0</v>
      </c>
      <c r="G200" s="125">
        <f>+IFERROR(F200*100/($D$43+$J$43),"")</f>
        <v>0</v>
      </c>
      <c r="H200" s="179">
        <v>0</v>
      </c>
      <c r="I200" s="125">
        <f>+IFERROR(H200*100/($E$43+$K$43),"")</f>
        <v>0</v>
      </c>
      <c r="J200" s="124">
        <v>0</v>
      </c>
      <c r="K200" s="125">
        <f>+IFERROR(J200*100/($F$43+$L$43),"")</f>
        <v>0</v>
      </c>
      <c r="L200" s="179"/>
      <c r="M200" s="127">
        <f>+IFERROR(L200*100/($G$43+$M$43),"")</f>
        <v>0</v>
      </c>
      <c r="N200" s="177"/>
      <c r="O200" s="177"/>
      <c r="P200" s="177"/>
      <c r="Q200" s="177"/>
      <c r="R200" s="177"/>
      <c r="S200" s="177"/>
    </row>
    <row r="201" spans="1:31" s="62" customFormat="1" x14ac:dyDescent="0.2">
      <c r="A201" s="131" t="s">
        <v>146</v>
      </c>
      <c r="B201" s="179">
        <v>9</v>
      </c>
      <c r="C201" s="125">
        <f>+IFERROR(B201*100/$N$73,"")</f>
        <v>75</v>
      </c>
      <c r="D201" s="179">
        <v>9</v>
      </c>
      <c r="E201" s="125">
        <f>+IFERROR(D201*100/$O$73,"")</f>
        <v>75</v>
      </c>
      <c r="F201" s="180">
        <v>9</v>
      </c>
      <c r="G201" s="125">
        <f>+IFERROR(F201*100/$P$73,"")</f>
        <v>75</v>
      </c>
      <c r="H201" s="179">
        <v>9</v>
      </c>
      <c r="I201" s="125">
        <f>+IFERROR(H201*100/$Q$73,"")</f>
        <v>69.230769230769226</v>
      </c>
      <c r="J201" s="179">
        <v>9</v>
      </c>
      <c r="K201" s="125">
        <f>+IFERROR(J201*100/$R$73,"")</f>
        <v>69.230769230769226</v>
      </c>
      <c r="L201" s="179">
        <v>9</v>
      </c>
      <c r="M201" s="127">
        <f>+IFERROR(L201*100/$S$73,"")</f>
        <v>69.230769230769226</v>
      </c>
      <c r="N201" s="177"/>
      <c r="O201" s="177"/>
      <c r="P201" s="177"/>
      <c r="Q201" s="177"/>
      <c r="R201" s="177"/>
      <c r="S201" s="177"/>
    </row>
    <row r="202" spans="1:31" s="62" customFormat="1" ht="33" x14ac:dyDescent="0.2">
      <c r="A202" s="131" t="s">
        <v>147</v>
      </c>
      <c r="B202" s="179">
        <v>9</v>
      </c>
      <c r="C202" s="125">
        <f>+IFERROR(B202*100/$N$73,"")</f>
        <v>75</v>
      </c>
      <c r="D202" s="179">
        <v>9</v>
      </c>
      <c r="E202" s="125">
        <f>+IFERROR(D202*100/$O$73,"")</f>
        <v>75</v>
      </c>
      <c r="F202" s="180">
        <v>9</v>
      </c>
      <c r="G202" s="125">
        <f>+IFERROR(F202*100/$P$73,"")</f>
        <v>75</v>
      </c>
      <c r="H202" s="179">
        <v>9</v>
      </c>
      <c r="I202" s="125">
        <f>+IFERROR(H202*100/$Q$73,"")</f>
        <v>69.230769230769226</v>
      </c>
      <c r="J202" s="179">
        <v>9</v>
      </c>
      <c r="K202" s="125">
        <f>+IFERROR(J202*100/$R$73,"")</f>
        <v>69.230769230769226</v>
      </c>
      <c r="L202" s="179">
        <v>9</v>
      </c>
      <c r="M202" s="127">
        <f>+IFERROR(L202*100/$S$73,"")</f>
        <v>69.230769230769226</v>
      </c>
      <c r="N202" s="177"/>
      <c r="O202" s="177"/>
      <c r="P202" s="177"/>
      <c r="Q202" s="177"/>
      <c r="R202" s="177"/>
      <c r="S202" s="177"/>
    </row>
    <row r="203" spans="1:31" s="62" customFormat="1" ht="33" x14ac:dyDescent="0.2">
      <c r="A203" s="131" t="s">
        <v>148</v>
      </c>
      <c r="B203" s="179">
        <v>9</v>
      </c>
      <c r="C203" s="125">
        <f>+IFERROR(B203*100/$N$73,"")</f>
        <v>75</v>
      </c>
      <c r="D203" s="179">
        <v>9</v>
      </c>
      <c r="E203" s="125">
        <f>+IFERROR(D203*100/$O$73,"")</f>
        <v>75</v>
      </c>
      <c r="F203" s="180">
        <v>9</v>
      </c>
      <c r="G203" s="125">
        <f>+IFERROR(F203*100/$P$73,"")</f>
        <v>75</v>
      </c>
      <c r="H203" s="179">
        <v>9</v>
      </c>
      <c r="I203" s="125">
        <f>+IFERROR(H203*100/$Q$73,"")</f>
        <v>69.230769230769226</v>
      </c>
      <c r="J203" s="179">
        <v>9</v>
      </c>
      <c r="K203" s="125">
        <f>+IFERROR(J203*100/$R$73,"")</f>
        <v>69.230769230769226</v>
      </c>
      <c r="L203" s="179">
        <v>9</v>
      </c>
      <c r="M203" s="127">
        <f>+IFERROR(L203*100/$S$73,"")</f>
        <v>69.230769230769226</v>
      </c>
      <c r="N203" s="177"/>
      <c r="O203" s="177"/>
      <c r="P203" s="177"/>
      <c r="Q203" s="177"/>
      <c r="R203" s="177"/>
      <c r="S203" s="177"/>
    </row>
    <row r="204" spans="1:31" s="62" customFormat="1" ht="33" x14ac:dyDescent="0.2">
      <c r="A204" s="182" t="s">
        <v>149</v>
      </c>
      <c r="B204" s="179"/>
      <c r="C204" s="125" t="str">
        <f>IF(B204=0,"",B204*100/(B43+H43))</f>
        <v/>
      </c>
      <c r="D204" s="179"/>
      <c r="E204" s="125" t="str">
        <f>IF(D204=0,"",D204*100/(C43+I43))</f>
        <v/>
      </c>
      <c r="F204" s="180"/>
      <c r="G204" s="125" t="str">
        <f>IF(F204=0,"",F204*100/(D43+J43))</f>
        <v/>
      </c>
      <c r="H204" s="179"/>
      <c r="I204" s="125" t="str">
        <f>IF(H204=0,"",H204*100/(E43+K43))</f>
        <v/>
      </c>
      <c r="J204" s="179"/>
      <c r="K204" s="125" t="str">
        <f>IF(J204=0,"",J204*100/(F43+L43))</f>
        <v/>
      </c>
      <c r="L204" s="179"/>
      <c r="M204" s="127" t="str">
        <f>IF(L204=0,"",L204*100/(G43+M43))</f>
        <v/>
      </c>
      <c r="N204" s="159"/>
      <c r="O204" s="159"/>
      <c r="P204" s="159"/>
      <c r="Q204" s="159"/>
      <c r="R204" s="159"/>
      <c r="S204" s="159"/>
    </row>
    <row r="205" spans="1:31" s="62" customFormat="1" ht="49.5" x14ac:dyDescent="0.2">
      <c r="A205" s="160" t="s">
        <v>150</v>
      </c>
      <c r="B205" s="183"/>
      <c r="C205" s="134" t="str">
        <f>IF(B205=0,"",B205*100/(B43+H43))</f>
        <v/>
      </c>
      <c r="D205" s="183"/>
      <c r="E205" s="134" t="str">
        <f>IF(D205=0,"",D205*100/(C43+I43))</f>
        <v/>
      </c>
      <c r="F205" s="184"/>
      <c r="G205" s="134" t="str">
        <f>IF(F205=0,"",F205*100/(D43+J43))</f>
        <v/>
      </c>
      <c r="H205" s="183"/>
      <c r="I205" s="134" t="str">
        <f>IF(H205=0,"",H205*100/(E43+K43))</f>
        <v/>
      </c>
      <c r="J205" s="183"/>
      <c r="K205" s="134" t="str">
        <f>IF(J205=0,"",J205*100/(F43+L43))</f>
        <v/>
      </c>
      <c r="L205" s="183"/>
      <c r="M205" s="135" t="str">
        <f>IF(L205=0,"",L205*100/(G43+M43))</f>
        <v/>
      </c>
      <c r="N205" s="159"/>
      <c r="O205" s="159"/>
      <c r="P205" s="159"/>
      <c r="Q205" s="159"/>
      <c r="R205" s="159"/>
      <c r="S205" s="159"/>
    </row>
    <row r="206" spans="1:31" s="62" customFormat="1" x14ac:dyDescent="0.2">
      <c r="A206" s="185"/>
      <c r="B206" s="185"/>
      <c r="C206" s="186"/>
      <c r="D206" s="186"/>
      <c r="E206" s="186"/>
      <c r="F206" s="186"/>
      <c r="G206" s="186"/>
      <c r="H206" s="186"/>
      <c r="I206" s="186"/>
      <c r="J206" s="186"/>
      <c r="K206" s="186"/>
      <c r="L206" s="186"/>
      <c r="M206" s="186"/>
      <c r="N206" s="186"/>
      <c r="O206" s="186"/>
      <c r="P206" s="186"/>
      <c r="Q206" s="186"/>
      <c r="R206" s="186"/>
      <c r="S206" s="187"/>
      <c r="T206" s="187"/>
      <c r="U206" s="187"/>
      <c r="V206" s="187"/>
      <c r="W206" s="187"/>
      <c r="X206" s="187"/>
      <c r="Y206" s="187"/>
      <c r="Z206" s="187"/>
      <c r="AA206" s="187"/>
      <c r="AB206" s="187"/>
      <c r="AC206" s="187"/>
      <c r="AD206" s="187"/>
      <c r="AE206" s="187"/>
    </row>
    <row r="207" spans="1:31" s="62" customFormat="1" x14ac:dyDescent="0.2">
      <c r="A207" s="171" t="s">
        <v>127</v>
      </c>
      <c r="B207" s="171"/>
      <c r="C207" s="171"/>
      <c r="D207" s="171"/>
      <c r="E207" s="171"/>
      <c r="F207" s="171"/>
      <c r="G207" s="171"/>
      <c r="H207" s="171"/>
      <c r="I207" s="171"/>
      <c r="J207" s="171"/>
      <c r="K207" s="171"/>
      <c r="L207" s="171"/>
      <c r="M207" s="171"/>
      <c r="N207" s="171"/>
      <c r="O207" s="171"/>
      <c r="P207" s="171"/>
      <c r="Q207" s="171"/>
      <c r="R207" s="171"/>
      <c r="S207" s="171"/>
    </row>
    <row r="208" spans="1:31" s="62" customFormat="1" x14ac:dyDescent="0.2">
      <c r="A208" s="626" t="s">
        <v>151</v>
      </c>
      <c r="B208" s="621">
        <v>2013</v>
      </c>
      <c r="C208" s="622"/>
      <c r="D208" s="623"/>
      <c r="E208" s="621">
        <v>2014</v>
      </c>
      <c r="F208" s="622"/>
      <c r="G208" s="623"/>
      <c r="H208" s="624">
        <v>2015</v>
      </c>
      <c r="I208" s="710"/>
      <c r="J208" s="710"/>
      <c r="K208" s="624">
        <v>2016</v>
      </c>
      <c r="L208" s="710"/>
      <c r="M208" s="710"/>
      <c r="N208" s="621">
        <v>2017</v>
      </c>
      <c r="O208" s="622"/>
      <c r="P208" s="623"/>
      <c r="Q208" s="621">
        <v>2018</v>
      </c>
      <c r="R208" s="622"/>
      <c r="S208" s="623"/>
    </row>
    <row r="209" spans="1:19" s="62" customFormat="1" x14ac:dyDescent="0.2">
      <c r="A209" s="627"/>
      <c r="B209" s="378" t="s">
        <v>152</v>
      </c>
      <c r="C209" s="624" t="s">
        <v>153</v>
      </c>
      <c r="D209" s="625"/>
      <c r="E209" s="378" t="s">
        <v>152</v>
      </c>
      <c r="F209" s="624" t="s">
        <v>153</v>
      </c>
      <c r="G209" s="625"/>
      <c r="H209" s="378" t="s">
        <v>152</v>
      </c>
      <c r="I209" s="624" t="s">
        <v>153</v>
      </c>
      <c r="J209" s="625"/>
      <c r="K209" s="378" t="s">
        <v>152</v>
      </c>
      <c r="L209" s="624" t="s">
        <v>153</v>
      </c>
      <c r="M209" s="625"/>
      <c r="N209" s="378" t="s">
        <v>152</v>
      </c>
      <c r="O209" s="624" t="s">
        <v>153</v>
      </c>
      <c r="P209" s="625"/>
      <c r="Q209" s="378" t="s">
        <v>152</v>
      </c>
      <c r="R209" s="624" t="s">
        <v>153</v>
      </c>
      <c r="S209" s="625"/>
    </row>
    <row r="210" spans="1:19" s="62" customFormat="1" x14ac:dyDescent="0.2">
      <c r="A210" s="628"/>
      <c r="B210" s="378" t="s">
        <v>84</v>
      </c>
      <c r="C210" s="378" t="s">
        <v>84</v>
      </c>
      <c r="D210" s="378" t="s">
        <v>85</v>
      </c>
      <c r="E210" s="378" t="s">
        <v>84</v>
      </c>
      <c r="F210" s="378" t="s">
        <v>84</v>
      </c>
      <c r="G210" s="378" t="s">
        <v>85</v>
      </c>
      <c r="H210" s="378" t="s">
        <v>84</v>
      </c>
      <c r="I210" s="378" t="s">
        <v>84</v>
      </c>
      <c r="J210" s="378" t="s">
        <v>85</v>
      </c>
      <c r="K210" s="378" t="s">
        <v>84</v>
      </c>
      <c r="L210" s="378" t="s">
        <v>84</v>
      </c>
      <c r="M210" s="378" t="s">
        <v>85</v>
      </c>
      <c r="N210" s="378" t="s">
        <v>84</v>
      </c>
      <c r="O210" s="378" t="s">
        <v>84</v>
      </c>
      <c r="P210" s="378" t="s">
        <v>85</v>
      </c>
      <c r="Q210" s="378" t="s">
        <v>84</v>
      </c>
      <c r="R210" s="378" t="s">
        <v>84</v>
      </c>
      <c r="S210" s="378" t="s">
        <v>85</v>
      </c>
    </row>
    <row r="211" spans="1:19" s="190" customFormat="1" ht="33" x14ac:dyDescent="0.2">
      <c r="A211" s="117" t="s">
        <v>154</v>
      </c>
      <c r="B211" s="188"/>
      <c r="C211" s="189"/>
      <c r="D211" s="174" t="str">
        <f t="shared" ref="D211:D229" si="27">IF(C211=0,"",C211*100/B211)</f>
        <v/>
      </c>
      <c r="E211" s="188"/>
      <c r="F211" s="189"/>
      <c r="G211" s="174" t="str">
        <f t="shared" ref="G211:G229" si="28">IF(F211=0,"",F211*100/E211)</f>
        <v/>
      </c>
      <c r="H211" s="188"/>
      <c r="I211" s="189"/>
      <c r="J211" s="174" t="str">
        <f t="shared" ref="J211:J229" si="29">IF(I211=0,"",I211*100/H211)</f>
        <v/>
      </c>
      <c r="K211" s="188"/>
      <c r="L211" s="189"/>
      <c r="M211" s="174" t="str">
        <f t="shared" ref="M211:M229" si="30">IF(L211=0,"",L211*100/K211)</f>
        <v/>
      </c>
      <c r="N211" s="188"/>
      <c r="O211" s="189"/>
      <c r="P211" s="174" t="str">
        <f t="shared" ref="P211:P229" si="31">IF(O211=0,"",O211*100/N211)</f>
        <v/>
      </c>
      <c r="Q211" s="188"/>
      <c r="R211" s="189"/>
      <c r="S211" s="176" t="str">
        <f t="shared" ref="S211:S229" si="32">IF(R211=0,"",R211*100/Q211)</f>
        <v/>
      </c>
    </row>
    <row r="212" spans="1:19" s="190" customFormat="1" ht="33" x14ac:dyDescent="0.2">
      <c r="A212" s="117" t="s">
        <v>155</v>
      </c>
      <c r="B212" s="191"/>
      <c r="C212" s="192"/>
      <c r="D212" s="125" t="str">
        <f t="shared" si="27"/>
        <v/>
      </c>
      <c r="E212" s="191"/>
      <c r="F212" s="192"/>
      <c r="G212" s="125" t="str">
        <f t="shared" si="28"/>
        <v/>
      </c>
      <c r="H212" s="191"/>
      <c r="I212" s="192"/>
      <c r="J212" s="125" t="str">
        <f t="shared" si="29"/>
        <v/>
      </c>
      <c r="K212" s="191"/>
      <c r="L212" s="192"/>
      <c r="M212" s="125" t="str">
        <f t="shared" si="30"/>
        <v/>
      </c>
      <c r="N212" s="191"/>
      <c r="O212" s="192"/>
      <c r="P212" s="125" t="str">
        <f t="shared" si="31"/>
        <v/>
      </c>
      <c r="Q212" s="191"/>
      <c r="R212" s="192"/>
      <c r="S212" s="127" t="str">
        <f t="shared" si="32"/>
        <v/>
      </c>
    </row>
    <row r="213" spans="1:19" s="62" customFormat="1" ht="33" x14ac:dyDescent="0.2">
      <c r="A213" s="140" t="s">
        <v>156</v>
      </c>
      <c r="B213" s="191"/>
      <c r="C213" s="179"/>
      <c r="D213" s="125" t="str">
        <f t="shared" si="27"/>
        <v/>
      </c>
      <c r="E213" s="191"/>
      <c r="F213" s="179"/>
      <c r="G213" s="125" t="str">
        <f t="shared" si="28"/>
        <v/>
      </c>
      <c r="H213" s="191"/>
      <c r="I213" s="179"/>
      <c r="J213" s="125" t="str">
        <f t="shared" si="29"/>
        <v/>
      </c>
      <c r="K213" s="191"/>
      <c r="L213" s="179"/>
      <c r="M213" s="125" t="str">
        <f t="shared" si="30"/>
        <v/>
      </c>
      <c r="N213" s="191"/>
      <c r="O213" s="179"/>
      <c r="P213" s="125" t="str">
        <f t="shared" si="31"/>
        <v/>
      </c>
      <c r="Q213" s="191"/>
      <c r="R213" s="179"/>
      <c r="S213" s="127" t="str">
        <f t="shared" si="32"/>
        <v/>
      </c>
    </row>
    <row r="214" spans="1:19" s="62" customFormat="1" ht="33" x14ac:dyDescent="0.2">
      <c r="A214" s="140" t="s">
        <v>157</v>
      </c>
      <c r="B214" s="191"/>
      <c r="C214" s="179"/>
      <c r="D214" s="125" t="str">
        <f t="shared" si="27"/>
        <v/>
      </c>
      <c r="E214" s="191"/>
      <c r="F214" s="179"/>
      <c r="G214" s="125" t="str">
        <f t="shared" si="28"/>
        <v/>
      </c>
      <c r="H214" s="191"/>
      <c r="I214" s="179"/>
      <c r="J214" s="125" t="str">
        <f t="shared" si="29"/>
        <v/>
      </c>
      <c r="K214" s="191"/>
      <c r="L214" s="179"/>
      <c r="M214" s="125" t="str">
        <f t="shared" si="30"/>
        <v/>
      </c>
      <c r="N214" s="191"/>
      <c r="O214" s="179"/>
      <c r="P214" s="125" t="str">
        <f t="shared" si="31"/>
        <v/>
      </c>
      <c r="Q214" s="191"/>
      <c r="R214" s="179"/>
      <c r="S214" s="127" t="str">
        <f t="shared" si="32"/>
        <v/>
      </c>
    </row>
    <row r="215" spans="1:19" s="62" customFormat="1" ht="33" x14ac:dyDescent="0.2">
      <c r="A215" s="140" t="s">
        <v>158</v>
      </c>
      <c r="B215" s="193" t="str">
        <f>IF(C213=0,"",(C213+C214))</f>
        <v/>
      </c>
      <c r="C215" s="179"/>
      <c r="D215" s="125" t="str">
        <f t="shared" si="27"/>
        <v/>
      </c>
      <c r="E215" s="193" t="str">
        <f>IF(F213=0,"",(F213+F214))</f>
        <v/>
      </c>
      <c r="F215" s="179"/>
      <c r="G215" s="125" t="str">
        <f t="shared" si="28"/>
        <v/>
      </c>
      <c r="H215" s="193" t="str">
        <f>IF(I213=0,"",(I213+I214))</f>
        <v/>
      </c>
      <c r="I215" s="124"/>
      <c r="J215" s="125" t="str">
        <f t="shared" si="29"/>
        <v/>
      </c>
      <c r="K215" s="193" t="str">
        <f>IF(L213=0,"",(L213+L214))</f>
        <v/>
      </c>
      <c r="L215" s="179"/>
      <c r="M215" s="125" t="str">
        <f t="shared" si="30"/>
        <v/>
      </c>
      <c r="N215" s="193" t="str">
        <f>IF(O213=0,"",(O213+O214))</f>
        <v/>
      </c>
      <c r="O215" s="179"/>
      <c r="P215" s="125" t="str">
        <f t="shared" si="31"/>
        <v/>
      </c>
      <c r="Q215" s="193" t="str">
        <f>IF(R213=0,"",(R213+R214))</f>
        <v/>
      </c>
      <c r="R215" s="179"/>
      <c r="S215" s="127" t="str">
        <f t="shared" si="32"/>
        <v/>
      </c>
    </row>
    <row r="216" spans="1:19" s="62" customFormat="1" ht="33" x14ac:dyDescent="0.2">
      <c r="A216" s="140" t="s">
        <v>159</v>
      </c>
      <c r="B216" s="193" t="str">
        <f>IF(C213=0,"",C213)</f>
        <v/>
      </c>
      <c r="C216" s="179"/>
      <c r="D216" s="125" t="str">
        <f t="shared" si="27"/>
        <v/>
      </c>
      <c r="E216" s="193" t="str">
        <f>IF(F213=0,"",F213)</f>
        <v/>
      </c>
      <c r="F216" s="179"/>
      <c r="G216" s="125" t="str">
        <f t="shared" si="28"/>
        <v/>
      </c>
      <c r="H216" s="193" t="str">
        <f>IF(I213=0,"",I213)</f>
        <v/>
      </c>
      <c r="I216" s="124"/>
      <c r="J216" s="125" t="str">
        <f t="shared" si="29"/>
        <v/>
      </c>
      <c r="K216" s="193" t="str">
        <f>IF(L213=0,"",L213)</f>
        <v/>
      </c>
      <c r="L216" s="179"/>
      <c r="M216" s="125" t="str">
        <f t="shared" si="30"/>
        <v/>
      </c>
      <c r="N216" s="193" t="str">
        <f>IF(O213=0,"",O213)</f>
        <v/>
      </c>
      <c r="O216" s="179"/>
      <c r="P216" s="125" t="str">
        <f t="shared" si="31"/>
        <v/>
      </c>
      <c r="Q216" s="193" t="str">
        <f>IF(R213=0,"",R213)</f>
        <v/>
      </c>
      <c r="R216" s="179"/>
      <c r="S216" s="127" t="str">
        <f t="shared" si="32"/>
        <v/>
      </c>
    </row>
    <row r="217" spans="1:19" s="62" customFormat="1" ht="33" x14ac:dyDescent="0.2">
      <c r="A217" s="140" t="s">
        <v>160</v>
      </c>
      <c r="B217" s="193" t="str">
        <f>IF(C214=0,"",C214)</f>
        <v/>
      </c>
      <c r="C217" s="179"/>
      <c r="D217" s="125" t="str">
        <f t="shared" si="27"/>
        <v/>
      </c>
      <c r="E217" s="193" t="str">
        <f>IF(F214=0,"",F214)</f>
        <v/>
      </c>
      <c r="F217" s="179"/>
      <c r="G217" s="125" t="str">
        <f t="shared" si="28"/>
        <v/>
      </c>
      <c r="H217" s="193" t="str">
        <f>IF(I214=0,"",I214)</f>
        <v/>
      </c>
      <c r="I217" s="124"/>
      <c r="J217" s="125" t="str">
        <f t="shared" si="29"/>
        <v/>
      </c>
      <c r="K217" s="193" t="str">
        <f>IF(L214=0,"",L214)</f>
        <v/>
      </c>
      <c r="L217" s="179"/>
      <c r="M217" s="125" t="str">
        <f t="shared" si="30"/>
        <v/>
      </c>
      <c r="N217" s="193" t="str">
        <f>IF(O214=0,"",O214)</f>
        <v/>
      </c>
      <c r="O217" s="179"/>
      <c r="P217" s="125" t="str">
        <f t="shared" si="31"/>
        <v/>
      </c>
      <c r="Q217" s="193" t="str">
        <f>IF(R214=0,"",R214)</f>
        <v/>
      </c>
      <c r="R217" s="179"/>
      <c r="S217" s="127" t="str">
        <f t="shared" si="32"/>
        <v/>
      </c>
    </row>
    <row r="218" spans="1:19" s="62" customFormat="1" ht="33" x14ac:dyDescent="0.2">
      <c r="A218" s="140" t="s">
        <v>161</v>
      </c>
      <c r="B218" s="193" t="str">
        <f>IF(C216=0,"",(C216+C217))</f>
        <v/>
      </c>
      <c r="C218" s="179"/>
      <c r="D218" s="125" t="str">
        <f t="shared" si="27"/>
        <v/>
      </c>
      <c r="E218" s="193" t="str">
        <f>IF(F216=0,"",(F216+F217))</f>
        <v/>
      </c>
      <c r="F218" s="179"/>
      <c r="G218" s="125" t="str">
        <f t="shared" si="28"/>
        <v/>
      </c>
      <c r="H218" s="193" t="str">
        <f>IF(I216=0,"",(I216+I217))</f>
        <v/>
      </c>
      <c r="I218" s="124"/>
      <c r="J218" s="125" t="str">
        <f t="shared" si="29"/>
        <v/>
      </c>
      <c r="K218" s="193" t="str">
        <f>IF(L216=0,"",(L216+L217))</f>
        <v/>
      </c>
      <c r="L218" s="179"/>
      <c r="M218" s="125" t="str">
        <f t="shared" si="30"/>
        <v/>
      </c>
      <c r="N218" s="193" t="str">
        <f>IF(O216=0,"",(O216+O217))</f>
        <v/>
      </c>
      <c r="O218" s="179"/>
      <c r="P218" s="125" t="str">
        <f t="shared" si="31"/>
        <v/>
      </c>
      <c r="Q218" s="193" t="str">
        <f>IF(R216=0,"",(R216+R217))</f>
        <v/>
      </c>
      <c r="R218" s="179"/>
      <c r="S218" s="127" t="str">
        <f t="shared" si="32"/>
        <v/>
      </c>
    </row>
    <row r="219" spans="1:19" s="62" customFormat="1" ht="33" x14ac:dyDescent="0.2">
      <c r="A219" s="107" t="s">
        <v>162</v>
      </c>
      <c r="B219" s="191">
        <v>1015</v>
      </c>
      <c r="C219" s="192">
        <v>869</v>
      </c>
      <c r="D219" s="125">
        <f t="shared" si="27"/>
        <v>85.615763546798036</v>
      </c>
      <c r="E219" s="191">
        <v>1025</v>
      </c>
      <c r="F219" s="192">
        <v>905</v>
      </c>
      <c r="G219" s="125">
        <f t="shared" si="28"/>
        <v>88.292682926829272</v>
      </c>
      <c r="H219" s="191">
        <v>1035</v>
      </c>
      <c r="I219" s="192">
        <v>935</v>
      </c>
      <c r="J219" s="125">
        <f t="shared" si="29"/>
        <v>90.338164251207729</v>
      </c>
      <c r="K219" s="191">
        <v>1060</v>
      </c>
      <c r="L219" s="192">
        <v>955</v>
      </c>
      <c r="M219" s="125">
        <f t="shared" si="30"/>
        <v>90.094339622641513</v>
      </c>
      <c r="N219" s="181">
        <v>1060</v>
      </c>
      <c r="O219" s="192">
        <v>955</v>
      </c>
      <c r="P219" s="125">
        <f t="shared" si="31"/>
        <v>90.094339622641513</v>
      </c>
      <c r="Q219" s="181">
        <v>1060</v>
      </c>
      <c r="R219" s="192">
        <v>955</v>
      </c>
      <c r="S219" s="127">
        <f t="shared" si="32"/>
        <v>90.094339622641513</v>
      </c>
    </row>
    <row r="220" spans="1:19" s="62" customFormat="1" ht="33" x14ac:dyDescent="0.2">
      <c r="A220" s="107" t="s">
        <v>163</v>
      </c>
      <c r="B220" s="191"/>
      <c r="C220" s="192"/>
      <c r="D220" s="125" t="str">
        <f t="shared" si="27"/>
        <v/>
      </c>
      <c r="E220" s="191"/>
      <c r="F220" s="192"/>
      <c r="G220" s="125" t="str">
        <f t="shared" si="28"/>
        <v/>
      </c>
      <c r="H220" s="191"/>
      <c r="I220" s="192"/>
      <c r="J220" s="125" t="str">
        <f t="shared" si="29"/>
        <v/>
      </c>
      <c r="K220" s="191"/>
      <c r="L220" s="192"/>
      <c r="M220" s="125" t="str">
        <f t="shared" si="30"/>
        <v/>
      </c>
      <c r="N220" s="181"/>
      <c r="O220" s="192"/>
      <c r="P220" s="125" t="str">
        <f t="shared" si="31"/>
        <v/>
      </c>
      <c r="Q220" s="181"/>
      <c r="R220" s="192"/>
      <c r="S220" s="127" t="str">
        <f t="shared" si="32"/>
        <v/>
      </c>
    </row>
    <row r="221" spans="1:19" s="62" customFormat="1" ht="33" x14ac:dyDescent="0.2">
      <c r="A221" s="140" t="s">
        <v>164</v>
      </c>
      <c r="B221" s="191">
        <v>286</v>
      </c>
      <c r="C221" s="192">
        <v>94</v>
      </c>
      <c r="D221" s="125">
        <f t="shared" si="27"/>
        <v>32.867132867132867</v>
      </c>
      <c r="E221" s="191">
        <v>612</v>
      </c>
      <c r="F221" s="192">
        <v>186</v>
      </c>
      <c r="G221" s="125">
        <f t="shared" si="28"/>
        <v>30.392156862745097</v>
      </c>
      <c r="H221" s="191"/>
      <c r="I221" s="192"/>
      <c r="J221" s="125" t="str">
        <f t="shared" si="29"/>
        <v/>
      </c>
      <c r="K221" s="191"/>
      <c r="L221" s="192"/>
      <c r="M221" s="125" t="str">
        <f t="shared" si="30"/>
        <v/>
      </c>
      <c r="N221" s="181"/>
      <c r="O221" s="179"/>
      <c r="P221" s="125" t="str">
        <f t="shared" si="31"/>
        <v/>
      </c>
      <c r="Q221" s="181"/>
      <c r="R221" s="192"/>
      <c r="S221" s="127" t="str">
        <f t="shared" si="32"/>
        <v/>
      </c>
    </row>
    <row r="222" spans="1:19" s="62" customFormat="1" ht="33" x14ac:dyDescent="0.2">
      <c r="A222" s="140" t="s">
        <v>165</v>
      </c>
      <c r="B222" s="191"/>
      <c r="C222" s="192"/>
      <c r="D222" s="125" t="str">
        <f t="shared" si="27"/>
        <v/>
      </c>
      <c r="E222" s="191"/>
      <c r="F222" s="192"/>
      <c r="G222" s="125" t="str">
        <f t="shared" si="28"/>
        <v/>
      </c>
      <c r="H222" s="191"/>
      <c r="I222" s="192"/>
      <c r="J222" s="125" t="str">
        <f t="shared" si="29"/>
        <v/>
      </c>
      <c r="K222" s="191"/>
      <c r="L222" s="192"/>
      <c r="M222" s="125" t="str">
        <f t="shared" si="30"/>
        <v/>
      </c>
      <c r="N222" s="181"/>
      <c r="O222" s="179"/>
      <c r="P222" s="125" t="str">
        <f t="shared" si="31"/>
        <v/>
      </c>
      <c r="Q222" s="181"/>
      <c r="R222" s="192"/>
      <c r="S222" s="127" t="str">
        <f t="shared" si="32"/>
        <v/>
      </c>
    </row>
    <row r="223" spans="1:19" s="62" customFormat="1" ht="33" x14ac:dyDescent="0.2">
      <c r="A223" s="93" t="s">
        <v>166</v>
      </c>
      <c r="B223" s="193">
        <f>IF(C221=0,"",(C221+C222))</f>
        <v>94</v>
      </c>
      <c r="C223" s="179"/>
      <c r="D223" s="125" t="str">
        <f t="shared" si="27"/>
        <v/>
      </c>
      <c r="E223" s="193">
        <f>IF(F221=0,"",(F221+F222))</f>
        <v>186</v>
      </c>
      <c r="F223" s="179"/>
      <c r="G223" s="125" t="str">
        <f t="shared" si="28"/>
        <v/>
      </c>
      <c r="H223" s="193" t="str">
        <f>IF(I221=0,"",(I221+I222))</f>
        <v/>
      </c>
      <c r="I223" s="124"/>
      <c r="J223" s="125" t="str">
        <f t="shared" si="29"/>
        <v/>
      </c>
      <c r="K223" s="193" t="str">
        <f>IF(L221=0,"",(L221+L222))</f>
        <v/>
      </c>
      <c r="L223" s="179"/>
      <c r="M223" s="125" t="str">
        <f t="shared" si="30"/>
        <v/>
      </c>
      <c r="N223" s="193" t="str">
        <f>IF(O221=0,"",(O221+O222))</f>
        <v/>
      </c>
      <c r="O223" s="179"/>
      <c r="P223" s="125" t="str">
        <f t="shared" si="31"/>
        <v/>
      </c>
      <c r="Q223" s="193" t="str">
        <f>IF(R221=0,"",(R221+R222))</f>
        <v/>
      </c>
      <c r="R223" s="179"/>
      <c r="S223" s="127" t="str">
        <f t="shared" si="32"/>
        <v/>
      </c>
    </row>
    <row r="224" spans="1:19" s="62" customFormat="1" ht="33" x14ac:dyDescent="0.2">
      <c r="A224" s="93" t="s">
        <v>167</v>
      </c>
      <c r="B224" s="193">
        <f>IF(C221=0,"",C221)</f>
        <v>94</v>
      </c>
      <c r="C224" s="179"/>
      <c r="D224" s="125" t="str">
        <f t="shared" si="27"/>
        <v/>
      </c>
      <c r="E224" s="193">
        <f>IF(F221=0,"",F221)</f>
        <v>186</v>
      </c>
      <c r="F224" s="179"/>
      <c r="G224" s="125" t="str">
        <f t="shared" si="28"/>
        <v/>
      </c>
      <c r="H224" s="193" t="str">
        <f>IF(I221=0,"",I221)</f>
        <v/>
      </c>
      <c r="I224" s="124"/>
      <c r="J224" s="125" t="str">
        <f t="shared" si="29"/>
        <v/>
      </c>
      <c r="K224" s="193" t="str">
        <f>IF(L221=0,"",L221)</f>
        <v/>
      </c>
      <c r="L224" s="179"/>
      <c r="M224" s="125" t="str">
        <f t="shared" si="30"/>
        <v/>
      </c>
      <c r="N224" s="193" t="str">
        <f>IF(O221=0,"",O221)</f>
        <v/>
      </c>
      <c r="O224" s="179"/>
      <c r="P224" s="125" t="str">
        <f t="shared" si="31"/>
        <v/>
      </c>
      <c r="Q224" s="193" t="str">
        <f>IF(R221=0,"",R221)</f>
        <v/>
      </c>
      <c r="R224" s="179"/>
      <c r="S224" s="127" t="str">
        <f t="shared" si="32"/>
        <v/>
      </c>
    </row>
    <row r="225" spans="1:31" s="62" customFormat="1" ht="33" x14ac:dyDescent="0.2">
      <c r="A225" s="93" t="s">
        <v>167</v>
      </c>
      <c r="B225" s="193" t="str">
        <f>IF(C222=0,"",C222)</f>
        <v/>
      </c>
      <c r="C225" s="179"/>
      <c r="D225" s="125" t="str">
        <f t="shared" si="27"/>
        <v/>
      </c>
      <c r="E225" s="193" t="str">
        <f>IF(F222=0,"",F222)</f>
        <v/>
      </c>
      <c r="F225" s="179"/>
      <c r="G225" s="125" t="str">
        <f t="shared" si="28"/>
        <v/>
      </c>
      <c r="H225" s="193" t="str">
        <f>IF(I222=0,"",I222)</f>
        <v/>
      </c>
      <c r="I225" s="124"/>
      <c r="J225" s="125" t="str">
        <f t="shared" si="29"/>
        <v/>
      </c>
      <c r="K225" s="193" t="str">
        <f>IF(L222=0,"",L222)</f>
        <v/>
      </c>
      <c r="L225" s="179"/>
      <c r="M225" s="125" t="str">
        <f t="shared" si="30"/>
        <v/>
      </c>
      <c r="N225" s="193" t="str">
        <f>IF(O222=0,"",O222)</f>
        <v/>
      </c>
      <c r="O225" s="179"/>
      <c r="P225" s="125" t="str">
        <f t="shared" si="31"/>
        <v/>
      </c>
      <c r="Q225" s="193" t="str">
        <f>IF(R222=0,"",R222)</f>
        <v/>
      </c>
      <c r="R225" s="179"/>
      <c r="S225" s="127" t="str">
        <f t="shared" si="32"/>
        <v/>
      </c>
    </row>
    <row r="226" spans="1:31" s="62" customFormat="1" ht="33" x14ac:dyDescent="0.2">
      <c r="A226" s="93" t="s">
        <v>168</v>
      </c>
      <c r="B226" s="193" t="str">
        <f>IF(C224=0,"",(C224+C225))</f>
        <v/>
      </c>
      <c r="C226" s="179"/>
      <c r="D226" s="125" t="str">
        <f t="shared" si="27"/>
        <v/>
      </c>
      <c r="E226" s="193" t="str">
        <f>IF(F224=0,"",(F224+F225))</f>
        <v/>
      </c>
      <c r="F226" s="179"/>
      <c r="G226" s="125" t="str">
        <f t="shared" si="28"/>
        <v/>
      </c>
      <c r="H226" s="193" t="str">
        <f>IF(I224=0,"",(I224+I225))</f>
        <v/>
      </c>
      <c r="I226" s="124"/>
      <c r="J226" s="125" t="str">
        <f t="shared" si="29"/>
        <v/>
      </c>
      <c r="K226" s="193" t="str">
        <f>IF(L224=0,"",(L224+L225))</f>
        <v/>
      </c>
      <c r="L226" s="179"/>
      <c r="M226" s="125" t="str">
        <f t="shared" si="30"/>
        <v/>
      </c>
      <c r="N226" s="193" t="str">
        <f>IF(O224=0,"",(O224+O225))</f>
        <v/>
      </c>
      <c r="O226" s="179"/>
      <c r="P226" s="125" t="str">
        <f t="shared" si="31"/>
        <v/>
      </c>
      <c r="Q226" s="193" t="str">
        <f>IF(R224=0,"",(R224+R225))</f>
        <v/>
      </c>
      <c r="R226" s="179"/>
      <c r="S226" s="127" t="str">
        <f t="shared" si="32"/>
        <v/>
      </c>
    </row>
    <row r="227" spans="1:31" s="62" customFormat="1" x14ac:dyDescent="0.2">
      <c r="A227" s="93" t="s">
        <v>169</v>
      </c>
      <c r="B227" s="179"/>
      <c r="C227" s="179"/>
      <c r="D227" s="125" t="str">
        <f t="shared" si="27"/>
        <v/>
      </c>
      <c r="E227" s="179"/>
      <c r="F227" s="179"/>
      <c r="G227" s="125" t="str">
        <f t="shared" si="28"/>
        <v/>
      </c>
      <c r="H227" s="124"/>
      <c r="I227" s="124"/>
      <c r="J227" s="125" t="str">
        <f t="shared" si="29"/>
        <v/>
      </c>
      <c r="K227" s="179"/>
      <c r="L227" s="179"/>
      <c r="M227" s="125" t="str">
        <f t="shared" si="30"/>
        <v/>
      </c>
      <c r="N227" s="194"/>
      <c r="O227" s="179"/>
      <c r="P227" s="125" t="str">
        <f t="shared" si="31"/>
        <v/>
      </c>
      <c r="Q227" s="194"/>
      <c r="R227" s="179"/>
      <c r="S227" s="127" t="str">
        <f t="shared" si="32"/>
        <v/>
      </c>
    </row>
    <row r="228" spans="1:31" s="62" customFormat="1" ht="33" x14ac:dyDescent="0.2">
      <c r="A228" s="93" t="s">
        <v>170</v>
      </c>
      <c r="B228" s="179"/>
      <c r="C228" s="179"/>
      <c r="D228" s="125" t="str">
        <f t="shared" si="27"/>
        <v/>
      </c>
      <c r="E228" s="179"/>
      <c r="F228" s="179"/>
      <c r="G228" s="125" t="str">
        <f t="shared" si="28"/>
        <v/>
      </c>
      <c r="H228" s="124"/>
      <c r="I228" s="124"/>
      <c r="J228" s="125" t="str">
        <f t="shared" si="29"/>
        <v/>
      </c>
      <c r="K228" s="179"/>
      <c r="L228" s="179"/>
      <c r="M228" s="125" t="str">
        <f t="shared" si="30"/>
        <v/>
      </c>
      <c r="N228" s="194"/>
      <c r="O228" s="179"/>
      <c r="P228" s="125" t="str">
        <f t="shared" si="31"/>
        <v/>
      </c>
      <c r="Q228" s="194"/>
      <c r="R228" s="179"/>
      <c r="S228" s="127" t="str">
        <f t="shared" si="32"/>
        <v/>
      </c>
    </row>
    <row r="229" spans="1:31" s="62" customFormat="1" ht="33" x14ac:dyDescent="0.2">
      <c r="A229" s="93" t="s">
        <v>171</v>
      </c>
      <c r="B229" s="183"/>
      <c r="C229" s="183"/>
      <c r="D229" s="134" t="str">
        <f t="shared" si="27"/>
        <v/>
      </c>
      <c r="E229" s="183"/>
      <c r="F229" s="183"/>
      <c r="G229" s="134" t="str">
        <f t="shared" si="28"/>
        <v/>
      </c>
      <c r="H229" s="195"/>
      <c r="I229" s="195"/>
      <c r="J229" s="134" t="str">
        <f t="shared" si="29"/>
        <v/>
      </c>
      <c r="K229" s="183"/>
      <c r="L229" s="183"/>
      <c r="M229" s="134" t="str">
        <f t="shared" si="30"/>
        <v/>
      </c>
      <c r="N229" s="196"/>
      <c r="O229" s="183"/>
      <c r="P229" s="134" t="str">
        <f t="shared" si="31"/>
        <v/>
      </c>
      <c r="Q229" s="196"/>
      <c r="R229" s="183"/>
      <c r="S229" s="135" t="str">
        <f t="shared" si="32"/>
        <v/>
      </c>
    </row>
    <row r="230" spans="1:31" s="62" customFormat="1" x14ac:dyDescent="0.2">
      <c r="A230" s="617" t="s">
        <v>172</v>
      </c>
      <c r="B230" s="617"/>
      <c r="C230" s="617"/>
      <c r="D230" s="617"/>
      <c r="E230" s="617"/>
      <c r="F230" s="617"/>
      <c r="G230" s="617"/>
      <c r="H230" s="617"/>
      <c r="I230" s="617"/>
      <c r="J230" s="617"/>
      <c r="K230" s="617"/>
      <c r="L230" s="617"/>
      <c r="M230" s="617"/>
      <c r="N230" s="617"/>
      <c r="O230" s="617"/>
      <c r="P230" s="617"/>
      <c r="Q230" s="617"/>
      <c r="R230" s="617"/>
      <c r="S230" s="617"/>
      <c r="T230" s="617"/>
      <c r="U230" s="617"/>
      <c r="V230" s="617"/>
      <c r="W230" s="617"/>
      <c r="X230" s="617"/>
      <c r="Y230" s="617"/>
      <c r="Z230" s="617"/>
      <c r="AA230" s="617"/>
      <c r="AB230" s="617"/>
      <c r="AC230" s="617"/>
      <c r="AD230" s="617"/>
      <c r="AE230" s="617"/>
    </row>
    <row r="231" spans="1:31" s="62" customFormat="1" x14ac:dyDescent="0.3">
      <c r="A231" s="618" t="s">
        <v>173</v>
      </c>
      <c r="B231" s="618"/>
      <c r="C231" s="618"/>
      <c r="D231" s="618"/>
      <c r="E231" s="618"/>
      <c r="F231" s="618"/>
      <c r="G231" s="618"/>
      <c r="H231" s="618"/>
      <c r="I231" s="618"/>
      <c r="J231" s="618"/>
      <c r="K231" s="618"/>
      <c r="L231" s="618"/>
      <c r="M231" s="618"/>
      <c r="N231" s="618"/>
      <c r="O231" s="618"/>
      <c r="P231" s="618"/>
      <c r="Q231" s="618"/>
      <c r="R231" s="618"/>
      <c r="S231" s="618"/>
      <c r="T231" s="618"/>
      <c r="U231" s="618"/>
      <c r="V231" s="618"/>
      <c r="W231" s="618"/>
      <c r="X231" s="618"/>
      <c r="Y231" s="618"/>
      <c r="Z231" s="618"/>
      <c r="AA231" s="618"/>
      <c r="AB231" s="618"/>
      <c r="AC231" s="618"/>
      <c r="AD231" s="618"/>
      <c r="AE231" s="618"/>
    </row>
    <row r="232" spans="1:31" s="62" customFormat="1" x14ac:dyDescent="0.3">
      <c r="A232" s="619" t="s">
        <v>174</v>
      </c>
      <c r="B232" s="619"/>
      <c r="C232" s="619"/>
      <c r="D232" s="619"/>
      <c r="E232" s="619"/>
      <c r="F232" s="619"/>
      <c r="G232" s="619"/>
      <c r="H232" s="619"/>
      <c r="I232" s="619"/>
      <c r="J232" s="619"/>
      <c r="K232" s="619"/>
      <c r="L232" s="619"/>
      <c r="M232" s="619"/>
      <c r="N232" s="619"/>
      <c r="O232" s="619"/>
      <c r="P232" s="619"/>
      <c r="Q232" s="619"/>
      <c r="R232" s="619"/>
      <c r="S232" s="619"/>
      <c r="T232" s="619"/>
      <c r="U232" s="619"/>
      <c r="V232" s="619"/>
      <c r="W232" s="619"/>
      <c r="X232" s="619"/>
      <c r="Y232" s="619"/>
      <c r="Z232" s="619"/>
      <c r="AA232" s="619"/>
      <c r="AB232" s="619"/>
      <c r="AC232" s="619"/>
      <c r="AD232" s="619"/>
      <c r="AE232" s="619"/>
    </row>
    <row r="233" spans="1:31" s="197" customFormat="1" x14ac:dyDescent="0.3">
      <c r="A233" s="620" t="s">
        <v>175</v>
      </c>
      <c r="B233" s="620"/>
      <c r="C233" s="620"/>
      <c r="D233" s="620"/>
      <c r="E233" s="620"/>
      <c r="F233" s="620"/>
      <c r="G233" s="620"/>
      <c r="H233" s="620"/>
      <c r="I233" s="620"/>
      <c r="J233" s="620"/>
      <c r="K233" s="620"/>
      <c r="L233" s="620"/>
      <c r="M233" s="620"/>
      <c r="N233" s="620"/>
      <c r="O233" s="620"/>
      <c r="P233" s="620"/>
      <c r="Q233" s="620"/>
      <c r="R233" s="620"/>
      <c r="S233" s="620"/>
      <c r="T233" s="620"/>
      <c r="U233" s="620"/>
      <c r="V233" s="620"/>
      <c r="W233" s="620"/>
      <c r="X233" s="620"/>
      <c r="Y233" s="620"/>
    </row>
    <row r="234" spans="1:31" s="197" customFormat="1" x14ac:dyDescent="0.3">
      <c r="A234" s="620" t="s">
        <v>176</v>
      </c>
      <c r="B234" s="620"/>
      <c r="C234" s="620"/>
      <c r="D234" s="620"/>
      <c r="E234" s="620"/>
      <c r="F234" s="620"/>
      <c r="G234" s="620"/>
      <c r="H234" s="620"/>
      <c r="I234" s="620"/>
      <c r="J234" s="620"/>
      <c r="K234" s="620"/>
      <c r="L234" s="620"/>
      <c r="M234" s="620"/>
      <c r="N234" s="620"/>
      <c r="O234" s="620"/>
      <c r="P234" s="620"/>
      <c r="Q234" s="620"/>
      <c r="R234" s="620"/>
      <c r="S234" s="620"/>
      <c r="T234" s="620"/>
      <c r="U234" s="620"/>
      <c r="V234" s="620"/>
      <c r="W234" s="620"/>
      <c r="X234" s="620"/>
      <c r="Y234" s="620"/>
    </row>
    <row r="236" spans="1:31" x14ac:dyDescent="0.3">
      <c r="A236" s="573"/>
      <c r="B236" s="573"/>
      <c r="C236" s="573"/>
      <c r="D236" s="573"/>
      <c r="E236" s="573"/>
      <c r="F236" s="573"/>
      <c r="G236" s="573"/>
      <c r="H236" s="573"/>
      <c r="I236" s="573"/>
      <c r="J236" s="573"/>
      <c r="K236" s="573"/>
      <c r="L236" s="573"/>
      <c r="M236" s="573"/>
      <c r="N236" s="573"/>
      <c r="O236" s="573"/>
    </row>
    <row r="237" spans="1:31" x14ac:dyDescent="0.3">
      <c r="A237" s="658" t="s">
        <v>98</v>
      </c>
      <c r="B237" s="609">
        <v>2013</v>
      </c>
      <c r="C237" s="609"/>
      <c r="D237" s="609">
        <v>2014</v>
      </c>
      <c r="E237" s="609"/>
      <c r="F237" s="616">
        <v>2015</v>
      </c>
      <c r="G237" s="616"/>
      <c r="H237" s="616">
        <v>2016</v>
      </c>
      <c r="I237" s="616"/>
      <c r="J237" s="609">
        <v>2017</v>
      </c>
      <c r="K237" s="609"/>
      <c r="L237" s="609">
        <v>2018</v>
      </c>
      <c r="M237" s="609"/>
    </row>
    <row r="238" spans="1:31" x14ac:dyDescent="0.3">
      <c r="A238" s="574"/>
      <c r="B238" s="377" t="s">
        <v>99</v>
      </c>
      <c r="C238" s="377" t="s">
        <v>85</v>
      </c>
      <c r="D238" s="377" t="s">
        <v>99</v>
      </c>
      <c r="E238" s="377" t="s">
        <v>85</v>
      </c>
      <c r="F238" s="377" t="s">
        <v>99</v>
      </c>
      <c r="G238" s="377" t="s">
        <v>85</v>
      </c>
      <c r="H238" s="377" t="s">
        <v>99</v>
      </c>
      <c r="I238" s="377" t="s">
        <v>85</v>
      </c>
      <c r="J238" s="377" t="s">
        <v>99</v>
      </c>
      <c r="K238" s="377" t="s">
        <v>85</v>
      </c>
      <c r="L238" s="377" t="s">
        <v>99</v>
      </c>
      <c r="M238" s="377" t="s">
        <v>85</v>
      </c>
    </row>
    <row r="239" spans="1:31" x14ac:dyDescent="0.3">
      <c r="A239" s="150" t="s">
        <v>177</v>
      </c>
      <c r="B239" s="706">
        <v>5</v>
      </c>
      <c r="C239" s="707"/>
      <c r="D239" s="706">
        <v>6</v>
      </c>
      <c r="E239" s="707"/>
      <c r="F239" s="198">
        <v>8</v>
      </c>
      <c r="G239" s="198"/>
      <c r="H239" s="706">
        <v>8</v>
      </c>
      <c r="I239" s="707"/>
      <c r="J239" s="708">
        <v>8</v>
      </c>
      <c r="K239" s="708"/>
      <c r="L239" s="708">
        <v>9</v>
      </c>
      <c r="M239" s="709"/>
    </row>
    <row r="240" spans="1:31" x14ac:dyDescent="0.3">
      <c r="A240" s="129" t="s">
        <v>178</v>
      </c>
      <c r="B240" s="304">
        <v>0</v>
      </c>
      <c r="C240" s="199" t="str">
        <f>IF(B240=0,"",B240*100/(B$243))</f>
        <v/>
      </c>
      <c r="D240" s="304">
        <v>0</v>
      </c>
      <c r="E240" s="199" t="str">
        <f>IF(D240=0,"",D240*100/(D$243))</f>
        <v/>
      </c>
      <c r="F240" s="422">
        <v>0</v>
      </c>
      <c r="G240" s="199" t="str">
        <f>IF(F240=0,"",F240*100/(F$243))</f>
        <v/>
      </c>
      <c r="H240" s="304">
        <v>0</v>
      </c>
      <c r="I240" s="199" t="str">
        <f>IF(H240=0,"",H240*100/(H$243))</f>
        <v/>
      </c>
      <c r="J240" s="304">
        <v>0</v>
      </c>
      <c r="K240" s="199" t="str">
        <f>IF(J240=0,"",J240*100/(J$243))</f>
        <v/>
      </c>
      <c r="L240" s="304">
        <v>1</v>
      </c>
      <c r="M240" s="201">
        <f>IF(L240=0,"",L240*100/(L$243))</f>
        <v>11.111111111111111</v>
      </c>
    </row>
    <row r="241" spans="1:15" ht="33" x14ac:dyDescent="0.3">
      <c r="A241" s="129" t="s">
        <v>179</v>
      </c>
      <c r="B241" s="304">
        <v>0</v>
      </c>
      <c r="C241" s="199" t="str">
        <f>IF(B241=0,"",B241*100/(B$243))</f>
        <v/>
      </c>
      <c r="D241" s="304">
        <v>0</v>
      </c>
      <c r="E241" s="199" t="str">
        <f>IF(D241=0,"",D241*100/(D$243))</f>
        <v/>
      </c>
      <c r="F241" s="422">
        <v>3</v>
      </c>
      <c r="G241" s="199">
        <f>IF(F241=0,"",F241*100/(F$243))</f>
        <v>37.5</v>
      </c>
      <c r="H241" s="304">
        <v>3</v>
      </c>
      <c r="I241" s="199">
        <f>IF(H241=0,"",H241*100/(H$243))</f>
        <v>37.5</v>
      </c>
      <c r="J241" s="304">
        <v>3</v>
      </c>
      <c r="K241" s="199">
        <f>IF(J241=0,"",J241*100/(J$243))</f>
        <v>37.5</v>
      </c>
      <c r="L241" s="304">
        <v>3</v>
      </c>
      <c r="M241" s="201">
        <f>IF(L241=0,"",L241*100/(L$243))</f>
        <v>33.333333333333336</v>
      </c>
    </row>
    <row r="242" spans="1:15" x14ac:dyDescent="0.3">
      <c r="A242" s="129" t="s">
        <v>180</v>
      </c>
      <c r="B242" s="304">
        <v>5</v>
      </c>
      <c r="C242" s="199">
        <f>IF(B242=0,"",B242*100/(B$243))</f>
        <v>100</v>
      </c>
      <c r="D242" s="304">
        <v>6</v>
      </c>
      <c r="E242" s="199">
        <f>IF(D242=0,"",D242*100/(D$243))</f>
        <v>100</v>
      </c>
      <c r="F242" s="422">
        <v>5</v>
      </c>
      <c r="G242" s="199">
        <f>IF(F242=0,"",F242*100/(F$243))</f>
        <v>62.5</v>
      </c>
      <c r="H242" s="304">
        <v>5</v>
      </c>
      <c r="I242" s="199">
        <f>IF(H242=0,"",H242*100/(H$243))</f>
        <v>62.5</v>
      </c>
      <c r="J242" s="304">
        <v>5</v>
      </c>
      <c r="K242" s="199">
        <f>IF(J242=0,"",J242*100/(J$243))</f>
        <v>62.5</v>
      </c>
      <c r="L242" s="304">
        <v>5</v>
      </c>
      <c r="M242" s="201">
        <f>IF(L242=0,"",L242*100/(L$243))</f>
        <v>55.555555555555557</v>
      </c>
    </row>
    <row r="243" spans="1:15" x14ac:dyDescent="0.3">
      <c r="A243" s="202" t="s">
        <v>181</v>
      </c>
      <c r="B243" s="703">
        <f t="shared" ref="B243" si="33">SUM(B240:B242)</f>
        <v>5</v>
      </c>
      <c r="C243" s="704"/>
      <c r="D243" s="703">
        <f t="shared" ref="D243" si="34">SUM(D240:D242)</f>
        <v>6</v>
      </c>
      <c r="E243" s="704"/>
      <c r="F243" s="703">
        <f t="shared" ref="F243" si="35">SUM(F240:F242)</f>
        <v>8</v>
      </c>
      <c r="G243" s="704"/>
      <c r="H243" s="703">
        <f t="shared" ref="H243" si="36">SUM(H240:H242)</f>
        <v>8</v>
      </c>
      <c r="I243" s="704"/>
      <c r="J243" s="703">
        <f t="shared" ref="J243" si="37">SUM(J240:J242)</f>
        <v>8</v>
      </c>
      <c r="K243" s="704"/>
      <c r="L243" s="703">
        <f t="shared" ref="L243" si="38">SUM(L240:L242)</f>
        <v>9</v>
      </c>
      <c r="M243" s="705"/>
    </row>
    <row r="245" spans="1:15" x14ac:dyDescent="0.3">
      <c r="A245" s="573"/>
      <c r="B245" s="596">
        <v>2013</v>
      </c>
      <c r="C245" s="596"/>
      <c r="D245" s="596">
        <v>2014</v>
      </c>
      <c r="E245" s="596"/>
      <c r="F245" s="596">
        <v>2015</v>
      </c>
      <c r="G245" s="596"/>
      <c r="H245" s="596">
        <v>2016</v>
      </c>
      <c r="I245" s="596"/>
      <c r="J245" s="596">
        <v>2017</v>
      </c>
      <c r="K245" s="596"/>
      <c r="L245" s="596">
        <v>2018</v>
      </c>
      <c r="M245" s="596"/>
      <c r="N245" s="573"/>
      <c r="O245" s="573"/>
    </row>
    <row r="246" spans="1:15" x14ac:dyDescent="0.3">
      <c r="A246" s="603"/>
      <c r="B246" s="203" t="s">
        <v>182</v>
      </c>
      <c r="C246" s="203" t="s">
        <v>183</v>
      </c>
      <c r="D246" s="203" t="s">
        <v>182</v>
      </c>
      <c r="E246" s="203" t="s">
        <v>183</v>
      </c>
      <c r="F246" s="203" t="s">
        <v>182</v>
      </c>
      <c r="G246" s="203" t="s">
        <v>183</v>
      </c>
      <c r="H246" s="203" t="s">
        <v>182</v>
      </c>
      <c r="I246" s="203" t="s">
        <v>183</v>
      </c>
      <c r="J246" s="203" t="s">
        <v>182</v>
      </c>
      <c r="K246" s="203" t="s">
        <v>183</v>
      </c>
      <c r="L246" s="203" t="s">
        <v>182</v>
      </c>
      <c r="M246" s="203" t="s">
        <v>183</v>
      </c>
    </row>
    <row r="247" spans="1:15" ht="33" x14ac:dyDescent="0.3">
      <c r="A247" s="204" t="s">
        <v>184</v>
      </c>
      <c r="B247" s="205"/>
      <c r="C247" s="205"/>
      <c r="D247" s="205"/>
      <c r="E247" s="205"/>
      <c r="F247" s="205"/>
      <c r="G247" s="205"/>
      <c r="H247" s="205"/>
      <c r="I247" s="205"/>
      <c r="J247" s="205"/>
      <c r="K247" s="206"/>
      <c r="L247" s="205"/>
      <c r="M247" s="206"/>
    </row>
    <row r="248" spans="1:15" x14ac:dyDescent="0.3">
      <c r="A248" s="112" t="s">
        <v>185</v>
      </c>
    </row>
    <row r="251" spans="1:15" x14ac:dyDescent="0.3">
      <c r="A251" s="701" t="s">
        <v>83</v>
      </c>
      <c r="B251" s="599">
        <v>2013</v>
      </c>
      <c r="C251" s="599"/>
      <c r="D251" s="599">
        <v>2014</v>
      </c>
      <c r="E251" s="599"/>
      <c r="F251" s="602">
        <v>2015</v>
      </c>
      <c r="G251" s="602"/>
      <c r="H251" s="602">
        <v>2016</v>
      </c>
      <c r="I251" s="602"/>
      <c r="J251" s="599">
        <v>2017</v>
      </c>
      <c r="K251" s="599"/>
      <c r="L251" s="599">
        <v>2018</v>
      </c>
      <c r="M251" s="599"/>
    </row>
    <row r="252" spans="1:15" x14ac:dyDescent="0.3">
      <c r="A252" s="702"/>
      <c r="B252" s="374" t="s">
        <v>186</v>
      </c>
      <c r="C252" s="374" t="s">
        <v>187</v>
      </c>
      <c r="D252" s="374" t="s">
        <v>186</v>
      </c>
      <c r="E252" s="374" t="s">
        <v>187</v>
      </c>
      <c r="F252" s="374" t="s">
        <v>186</v>
      </c>
      <c r="G252" s="374" t="s">
        <v>187</v>
      </c>
      <c r="H252" s="374" t="s">
        <v>186</v>
      </c>
      <c r="I252" s="374" t="s">
        <v>187</v>
      </c>
      <c r="J252" s="374" t="s">
        <v>186</v>
      </c>
      <c r="K252" s="374" t="s">
        <v>187</v>
      </c>
      <c r="L252" s="374" t="s">
        <v>186</v>
      </c>
      <c r="M252" s="374" t="s">
        <v>187</v>
      </c>
    </row>
    <row r="253" spans="1:15" s="166" customFormat="1" x14ac:dyDescent="0.2">
      <c r="A253" s="129" t="s">
        <v>188</v>
      </c>
      <c r="B253" s="207">
        <v>665</v>
      </c>
      <c r="C253" s="207">
        <v>3</v>
      </c>
      <c r="D253" s="207">
        <v>705</v>
      </c>
      <c r="E253" s="207">
        <v>30</v>
      </c>
      <c r="F253" s="207">
        <v>750</v>
      </c>
      <c r="G253" s="207">
        <v>35</v>
      </c>
      <c r="H253" s="207">
        <v>750</v>
      </c>
      <c r="I253" s="207">
        <v>35</v>
      </c>
      <c r="J253" s="207">
        <v>750</v>
      </c>
      <c r="K253" s="207">
        <v>35</v>
      </c>
      <c r="L253" s="207">
        <v>750</v>
      </c>
      <c r="M253" s="207">
        <v>35</v>
      </c>
    </row>
    <row r="254" spans="1:15" s="166" customFormat="1" x14ac:dyDescent="0.2">
      <c r="A254" s="129" t="s">
        <v>189</v>
      </c>
      <c r="B254" s="209">
        <v>85</v>
      </c>
      <c r="C254" s="209">
        <v>0</v>
      </c>
      <c r="D254" s="209">
        <v>95</v>
      </c>
      <c r="E254" s="209">
        <v>0</v>
      </c>
      <c r="F254" s="209">
        <v>100</v>
      </c>
      <c r="G254" s="209">
        <v>0</v>
      </c>
      <c r="H254" s="209">
        <v>100</v>
      </c>
      <c r="I254" s="209">
        <v>0</v>
      </c>
      <c r="J254" s="209">
        <v>100</v>
      </c>
      <c r="K254" s="209">
        <v>0</v>
      </c>
      <c r="L254" s="209">
        <v>100</v>
      </c>
      <c r="M254" s="209">
        <v>0</v>
      </c>
    </row>
    <row r="255" spans="1:15" s="166" customFormat="1" x14ac:dyDescent="0.2">
      <c r="A255" s="129" t="s">
        <v>190</v>
      </c>
      <c r="B255" s="209">
        <v>127</v>
      </c>
      <c r="C255" s="209">
        <v>6</v>
      </c>
      <c r="D255" s="209">
        <v>135</v>
      </c>
      <c r="E255" s="209">
        <v>7</v>
      </c>
      <c r="F255" s="209">
        <v>140</v>
      </c>
      <c r="G255" s="209">
        <v>7</v>
      </c>
      <c r="H255" s="209">
        <v>140</v>
      </c>
      <c r="I255" s="209">
        <v>7</v>
      </c>
      <c r="J255" s="209">
        <v>140</v>
      </c>
      <c r="K255" s="209">
        <v>7</v>
      </c>
      <c r="L255" s="209">
        <v>140</v>
      </c>
      <c r="M255" s="209">
        <v>7</v>
      </c>
    </row>
    <row r="256" spans="1:15" s="166" customFormat="1" x14ac:dyDescent="0.2">
      <c r="A256" s="204" t="s">
        <v>191</v>
      </c>
      <c r="B256" s="211">
        <f t="shared" ref="B256:M256" si="39">SUM(B253:B255)</f>
        <v>877</v>
      </c>
      <c r="C256" s="211">
        <f t="shared" si="39"/>
        <v>9</v>
      </c>
      <c r="D256" s="211">
        <f t="shared" si="39"/>
        <v>935</v>
      </c>
      <c r="E256" s="211">
        <f t="shared" si="39"/>
        <v>37</v>
      </c>
      <c r="F256" s="211">
        <f t="shared" si="39"/>
        <v>990</v>
      </c>
      <c r="G256" s="211">
        <f t="shared" si="39"/>
        <v>42</v>
      </c>
      <c r="H256" s="211">
        <f t="shared" si="39"/>
        <v>990</v>
      </c>
      <c r="I256" s="211">
        <f t="shared" si="39"/>
        <v>42</v>
      </c>
      <c r="J256" s="211">
        <f t="shared" si="39"/>
        <v>990</v>
      </c>
      <c r="K256" s="212">
        <f t="shared" si="39"/>
        <v>42</v>
      </c>
      <c r="L256" s="211">
        <f t="shared" si="39"/>
        <v>990</v>
      </c>
      <c r="M256" s="212">
        <f t="shared" si="39"/>
        <v>42</v>
      </c>
    </row>
    <row r="258" spans="1:28" x14ac:dyDescent="0.3">
      <c r="A258" s="112"/>
    </row>
    <row r="259" spans="1:28" s="62" customFormat="1" x14ac:dyDescent="0.2">
      <c r="A259" s="582" t="s">
        <v>98</v>
      </c>
      <c r="B259" s="213">
        <v>2013</v>
      </c>
      <c r="C259" s="213">
        <v>2014</v>
      </c>
      <c r="D259" s="214">
        <v>2015</v>
      </c>
      <c r="E259" s="215">
        <v>2016</v>
      </c>
      <c r="F259" s="213">
        <v>2017</v>
      </c>
      <c r="G259" s="213">
        <v>2018</v>
      </c>
    </row>
    <row r="260" spans="1:28" s="62" customFormat="1" x14ac:dyDescent="0.3">
      <c r="A260" s="582"/>
      <c r="B260" s="216" t="s">
        <v>85</v>
      </c>
      <c r="C260" s="216" t="s">
        <v>85</v>
      </c>
      <c r="D260" s="216" t="s">
        <v>85</v>
      </c>
      <c r="E260" s="216" t="s">
        <v>85</v>
      </c>
      <c r="F260" s="216" t="s">
        <v>85</v>
      </c>
      <c r="G260" s="216" t="s">
        <v>85</v>
      </c>
    </row>
    <row r="261" spans="1:28" s="220" customFormat="1" x14ac:dyDescent="0.2">
      <c r="A261" s="217" t="s">
        <v>192</v>
      </c>
      <c r="B261" s="218">
        <f>IFERROR(B253/N74,"")</f>
        <v>0.21273192578374919</v>
      </c>
      <c r="C261" s="218">
        <f>IFERROR(B253/O74,"")</f>
        <v>0.20299145299145299</v>
      </c>
      <c r="D261" s="218">
        <f>IFERROR(F253/P$74,"")</f>
        <v>0.20525451559934318</v>
      </c>
      <c r="E261" s="218">
        <f>IFERROR(H253/Q$74,"")</f>
        <v>0.19171779141104295</v>
      </c>
      <c r="F261" s="218">
        <f>IFERROR(J253/R$74,"")</f>
        <v>0.19920318725099601</v>
      </c>
      <c r="G261" s="219">
        <f>IFERROR(L253/S$74,"")</f>
        <v>0.19137535085480989</v>
      </c>
    </row>
    <row r="262" spans="1:28" s="220" customFormat="1" x14ac:dyDescent="0.2">
      <c r="A262" s="221" t="s">
        <v>193</v>
      </c>
      <c r="B262" s="222">
        <f>IFERROR(B254*100/D98,"")</f>
        <v>36.480686695278969</v>
      </c>
      <c r="C262" s="222">
        <f>IFERROR(D254*100/G98,"")</f>
        <v>40.425531914893618</v>
      </c>
      <c r="D262" s="222">
        <f>IFERROR(F254*100/J98,"")</f>
        <v>41.49377593360996</v>
      </c>
      <c r="E262" s="222">
        <f>IFERROR(H254*100/M98,"")</f>
        <v>41.666666666666664</v>
      </c>
      <c r="F262" s="222">
        <f>IFERROR(J254*100/P98,"")</f>
        <v>400</v>
      </c>
      <c r="G262" s="223">
        <f>IFERROR(L254*100/S98,"")</f>
        <v>370.37037037037038</v>
      </c>
    </row>
    <row r="263" spans="1:28" s="62" customFormat="1" x14ac:dyDescent="0.2">
      <c r="A263" s="581" t="s">
        <v>50</v>
      </c>
      <c r="B263" s="581"/>
      <c r="C263" s="581"/>
      <c r="D263" s="581"/>
      <c r="E263" s="581"/>
      <c r="F263" s="581"/>
      <c r="G263" s="581"/>
      <c r="H263" s="581"/>
      <c r="I263" s="581"/>
      <c r="J263" s="581"/>
      <c r="K263" s="581"/>
      <c r="L263" s="581"/>
      <c r="M263" s="581"/>
      <c r="N263" s="581"/>
      <c r="O263" s="581"/>
      <c r="P263" s="581"/>
      <c r="Q263" s="581"/>
      <c r="R263" s="581"/>
      <c r="S263" s="581"/>
      <c r="T263" s="581"/>
      <c r="U263" s="163"/>
      <c r="V263" s="163"/>
      <c r="W263" s="163"/>
      <c r="X263" s="163"/>
      <c r="Y263" s="163"/>
      <c r="Z263" s="163"/>
      <c r="AA263" s="163"/>
      <c r="AB263" s="163"/>
    </row>
    <row r="264" spans="1:28" s="62" customFormat="1" ht="14.25" x14ac:dyDescent="0.2"/>
    <row r="265" spans="1:28" s="197" customFormat="1" x14ac:dyDescent="0.3">
      <c r="A265" s="582" t="s">
        <v>98</v>
      </c>
      <c r="B265" s="583">
        <v>2013</v>
      </c>
      <c r="C265" s="584"/>
      <c r="D265" s="583">
        <v>2014</v>
      </c>
      <c r="E265" s="584"/>
      <c r="F265" s="700">
        <v>2015</v>
      </c>
      <c r="G265" s="586"/>
      <c r="H265" s="586">
        <v>2016</v>
      </c>
      <c r="I265" s="587"/>
      <c r="J265" s="583">
        <v>2017</v>
      </c>
      <c r="K265" s="584"/>
      <c r="L265" s="583">
        <v>2018</v>
      </c>
      <c r="M265" s="584"/>
    </row>
    <row r="266" spans="1:28" s="197" customFormat="1" x14ac:dyDescent="0.3">
      <c r="A266" s="582"/>
      <c r="B266" s="216" t="s">
        <v>194</v>
      </c>
      <c r="C266" s="216" t="s">
        <v>85</v>
      </c>
      <c r="D266" s="216" t="s">
        <v>194</v>
      </c>
      <c r="E266" s="216" t="s">
        <v>85</v>
      </c>
      <c r="F266" s="216" t="s">
        <v>194</v>
      </c>
      <c r="G266" s="216" t="s">
        <v>85</v>
      </c>
      <c r="H266" s="216" t="s">
        <v>194</v>
      </c>
      <c r="I266" s="216" t="s">
        <v>85</v>
      </c>
      <c r="J266" s="216" t="s">
        <v>194</v>
      </c>
      <c r="K266" s="216" t="s">
        <v>85</v>
      </c>
      <c r="L266" s="216" t="s">
        <v>194</v>
      </c>
      <c r="M266" s="216" t="s">
        <v>85</v>
      </c>
    </row>
    <row r="267" spans="1:28" s="228" customFormat="1" x14ac:dyDescent="0.2">
      <c r="A267" s="224" t="s">
        <v>195</v>
      </c>
      <c r="B267" s="225">
        <v>137</v>
      </c>
      <c r="C267" s="226">
        <f>IF(B267=0,"",B267*100/B255)</f>
        <v>107.8740157480315</v>
      </c>
      <c r="D267" s="225">
        <v>137</v>
      </c>
      <c r="E267" s="226">
        <f>IF(D267=0,"",D267*100/D255)</f>
        <v>101.48148148148148</v>
      </c>
      <c r="F267" s="225">
        <v>140</v>
      </c>
      <c r="G267" s="226">
        <f>IF(F267=0,"",F267*100/F255)</f>
        <v>100</v>
      </c>
      <c r="H267" s="225">
        <v>140</v>
      </c>
      <c r="I267" s="226">
        <f>IF(H267=0,"",H267*100/H255)</f>
        <v>100</v>
      </c>
      <c r="J267" s="225">
        <v>140</v>
      </c>
      <c r="K267" s="226">
        <f>IF(J267=0,"",J267*100/J255)</f>
        <v>100</v>
      </c>
      <c r="L267" s="225">
        <v>140</v>
      </c>
      <c r="M267" s="227">
        <f>IF(L267=0,"",L267*100/L255)</f>
        <v>100</v>
      </c>
    </row>
    <row r="268" spans="1:28" s="62" customFormat="1" x14ac:dyDescent="0.2">
      <c r="A268" s="699" t="s">
        <v>50</v>
      </c>
      <c r="B268" s="699"/>
      <c r="C268" s="699"/>
      <c r="D268" s="699"/>
      <c r="E268" s="699"/>
      <c r="F268" s="699"/>
      <c r="G268" s="699"/>
      <c r="H268" s="699"/>
      <c r="I268" s="699"/>
      <c r="J268" s="699"/>
      <c r="K268" s="699"/>
      <c r="L268" s="699"/>
      <c r="M268" s="699"/>
      <c r="N268" s="699"/>
      <c r="O268" s="699"/>
      <c r="P268" s="699"/>
      <c r="Q268" s="699"/>
      <c r="R268" s="699"/>
      <c r="S268" s="699"/>
      <c r="T268" s="699"/>
      <c r="U268" s="699"/>
      <c r="V268" s="699"/>
      <c r="W268" s="699"/>
      <c r="X268" s="699"/>
      <c r="Y268" s="699"/>
      <c r="Z268" s="699"/>
      <c r="AA268" s="699"/>
      <c r="AB268" s="699"/>
    </row>
    <row r="271" spans="1:28" x14ac:dyDescent="0.3">
      <c r="A271" s="573"/>
      <c r="B271" s="573"/>
      <c r="C271" s="573"/>
      <c r="D271" s="573"/>
      <c r="E271" s="573"/>
      <c r="F271" s="573"/>
      <c r="G271" s="573"/>
      <c r="H271" s="573"/>
      <c r="I271" s="573"/>
      <c r="J271" s="573"/>
      <c r="K271" s="573"/>
      <c r="L271" s="573"/>
      <c r="M271" s="573"/>
    </row>
    <row r="272" spans="1:28" x14ac:dyDescent="0.3">
      <c r="A272" s="574" t="s">
        <v>196</v>
      </c>
      <c r="B272" s="576">
        <v>2013</v>
      </c>
      <c r="C272" s="576"/>
      <c r="D272" s="576"/>
      <c r="E272" s="576"/>
      <c r="F272" s="576"/>
      <c r="G272" s="576"/>
      <c r="H272" s="576">
        <v>2014</v>
      </c>
      <c r="I272" s="576"/>
      <c r="J272" s="576"/>
      <c r="K272" s="576"/>
      <c r="L272" s="576"/>
      <c r="M272" s="576"/>
    </row>
    <row r="273" spans="1:13" ht="53.25" x14ac:dyDescent="0.3">
      <c r="A273" s="574"/>
      <c r="B273" s="229" t="s">
        <v>17</v>
      </c>
      <c r="C273" s="229" t="s">
        <v>197</v>
      </c>
      <c r="D273" s="229" t="s">
        <v>198</v>
      </c>
      <c r="E273" s="230" t="s">
        <v>199</v>
      </c>
      <c r="F273" s="229" t="s">
        <v>200</v>
      </c>
      <c r="G273" s="229" t="s">
        <v>201</v>
      </c>
      <c r="H273" s="229" t="s">
        <v>17</v>
      </c>
      <c r="I273" s="229" t="s">
        <v>197</v>
      </c>
      <c r="J273" s="229" t="s">
        <v>198</v>
      </c>
      <c r="K273" s="230" t="s">
        <v>199</v>
      </c>
      <c r="L273" s="229" t="s">
        <v>200</v>
      </c>
      <c r="M273" s="229" t="s">
        <v>201</v>
      </c>
    </row>
    <row r="274" spans="1:13" x14ac:dyDescent="0.3">
      <c r="A274" s="575"/>
      <c r="B274" s="372" t="s">
        <v>202</v>
      </c>
      <c r="C274" s="372" t="s">
        <v>203</v>
      </c>
      <c r="D274" s="372" t="s">
        <v>204</v>
      </c>
      <c r="E274" s="230"/>
      <c r="F274" s="229"/>
      <c r="G274" s="229"/>
      <c r="H274" s="372" t="s">
        <v>202</v>
      </c>
      <c r="I274" s="372" t="s">
        <v>203</v>
      </c>
      <c r="J274" s="372" t="s">
        <v>204</v>
      </c>
      <c r="K274" s="230"/>
      <c r="L274" s="229"/>
      <c r="M274" s="229"/>
    </row>
    <row r="275" spans="1:13" s="166" customFormat="1" x14ac:dyDescent="0.2">
      <c r="A275" s="150" t="s">
        <v>205</v>
      </c>
      <c r="B275" s="231">
        <f t="shared" ref="B275:B282" si="40">+B82+H82+N82</f>
        <v>217</v>
      </c>
      <c r="C275" s="423">
        <v>200</v>
      </c>
      <c r="D275" s="423">
        <v>400</v>
      </c>
      <c r="E275" s="232"/>
      <c r="F275" s="233">
        <f t="shared" ref="F275:F282" si="41">IF(C275=0,"",C275/B275)</f>
        <v>0.92165898617511521</v>
      </c>
      <c r="G275" s="233">
        <f t="shared" ref="G275:G282" si="42">IF(D275=0,"",D275/B275)</f>
        <v>1.8433179723502304</v>
      </c>
      <c r="H275" s="231">
        <f t="shared" ref="H275:H282" si="43">+C82+I82+O82</f>
        <v>284</v>
      </c>
      <c r="I275" s="423">
        <v>200</v>
      </c>
      <c r="J275" s="423">
        <v>400</v>
      </c>
      <c r="K275" s="232"/>
      <c r="L275" s="233">
        <f t="shared" ref="L275:L282" si="44">IF(I275=0,"",I275/H275)</f>
        <v>0.70422535211267601</v>
      </c>
      <c r="M275" s="233">
        <f t="shared" ref="M275:M282" si="45">IF(J275=0,"",J275/H275)</f>
        <v>1.408450704225352</v>
      </c>
    </row>
    <row r="276" spans="1:13" s="166" customFormat="1" x14ac:dyDescent="0.2">
      <c r="A276" s="129" t="s">
        <v>206</v>
      </c>
      <c r="B276" s="234">
        <f t="shared" si="40"/>
        <v>0</v>
      </c>
      <c r="C276" s="424"/>
      <c r="D276" s="424"/>
      <c r="E276" s="209"/>
      <c r="F276" s="235" t="str">
        <f t="shared" si="41"/>
        <v/>
      </c>
      <c r="G276" s="235" t="str">
        <f t="shared" si="42"/>
        <v/>
      </c>
      <c r="H276" s="234">
        <f t="shared" si="43"/>
        <v>0</v>
      </c>
      <c r="I276" s="424"/>
      <c r="J276" s="424"/>
      <c r="K276" s="209"/>
      <c r="L276" s="235" t="str">
        <f t="shared" si="44"/>
        <v/>
      </c>
      <c r="M276" s="235" t="str">
        <f t="shared" si="45"/>
        <v/>
      </c>
    </row>
    <row r="277" spans="1:13" s="166" customFormat="1" x14ac:dyDescent="0.2">
      <c r="A277" s="129" t="s">
        <v>207</v>
      </c>
      <c r="B277" s="234">
        <f t="shared" si="40"/>
        <v>2440</v>
      </c>
      <c r="C277" s="424">
        <v>11055</v>
      </c>
      <c r="D277" s="424">
        <v>21137</v>
      </c>
      <c r="E277" s="209"/>
      <c r="F277" s="235">
        <f t="shared" si="41"/>
        <v>4.5307377049180326</v>
      </c>
      <c r="G277" s="235">
        <f t="shared" si="42"/>
        <v>8.6627049180327873</v>
      </c>
      <c r="H277" s="234">
        <f t="shared" si="43"/>
        <v>2465</v>
      </c>
      <c r="I277" s="424">
        <v>11764</v>
      </c>
      <c r="J277" s="424">
        <v>26351</v>
      </c>
      <c r="K277" s="209"/>
      <c r="L277" s="235">
        <f t="shared" si="44"/>
        <v>4.772413793103448</v>
      </c>
      <c r="M277" s="235">
        <f t="shared" si="45"/>
        <v>10.690060851926978</v>
      </c>
    </row>
    <row r="278" spans="1:13" s="166" customFormat="1" x14ac:dyDescent="0.2">
      <c r="A278" s="123" t="s">
        <v>208</v>
      </c>
      <c r="B278" s="234">
        <f t="shared" si="40"/>
        <v>420</v>
      </c>
      <c r="C278" s="424">
        <v>1200</v>
      </c>
      <c r="D278" s="424">
        <v>2400</v>
      </c>
      <c r="E278" s="209"/>
      <c r="F278" s="235">
        <f t="shared" si="41"/>
        <v>2.8571428571428572</v>
      </c>
      <c r="G278" s="235">
        <f t="shared" si="42"/>
        <v>5.7142857142857144</v>
      </c>
      <c r="H278" s="234">
        <f t="shared" si="43"/>
        <v>477</v>
      </c>
      <c r="I278" s="424">
        <v>1318</v>
      </c>
      <c r="J278" s="424">
        <v>2636</v>
      </c>
      <c r="K278" s="209"/>
      <c r="L278" s="235">
        <f t="shared" si="44"/>
        <v>2.7631027253668763</v>
      </c>
      <c r="M278" s="235">
        <f t="shared" si="45"/>
        <v>5.5262054507337526</v>
      </c>
    </row>
    <row r="279" spans="1:13" s="166" customFormat="1" x14ac:dyDescent="0.2">
      <c r="A279" s="129" t="s">
        <v>209</v>
      </c>
      <c r="B279" s="234">
        <f t="shared" si="40"/>
        <v>0</v>
      </c>
      <c r="C279" s="209"/>
      <c r="D279" s="209"/>
      <c r="E279" s="209"/>
      <c r="F279" s="235" t="str">
        <f t="shared" si="41"/>
        <v/>
      </c>
      <c r="G279" s="235" t="str">
        <f t="shared" si="42"/>
        <v/>
      </c>
      <c r="H279" s="234">
        <f t="shared" si="43"/>
        <v>0</v>
      </c>
      <c r="I279" s="209"/>
      <c r="J279" s="209"/>
      <c r="K279" s="209"/>
      <c r="L279" s="235" t="str">
        <f t="shared" si="44"/>
        <v/>
      </c>
      <c r="M279" s="235" t="str">
        <f t="shared" si="45"/>
        <v/>
      </c>
    </row>
    <row r="280" spans="1:13" s="166" customFormat="1" x14ac:dyDescent="0.2">
      <c r="A280" s="129" t="s">
        <v>210</v>
      </c>
      <c r="B280" s="234">
        <f t="shared" si="40"/>
        <v>0</v>
      </c>
      <c r="C280" s="209"/>
      <c r="D280" s="209"/>
      <c r="E280" s="209"/>
      <c r="F280" s="235" t="str">
        <f t="shared" si="41"/>
        <v/>
      </c>
      <c r="G280" s="235" t="str">
        <f t="shared" si="42"/>
        <v/>
      </c>
      <c r="H280" s="234">
        <f t="shared" si="43"/>
        <v>0</v>
      </c>
      <c r="I280" s="209"/>
      <c r="J280" s="209"/>
      <c r="K280" s="209"/>
      <c r="L280" s="235" t="str">
        <f t="shared" si="44"/>
        <v/>
      </c>
      <c r="M280" s="235" t="str">
        <f t="shared" si="45"/>
        <v/>
      </c>
    </row>
    <row r="281" spans="1:13" s="166" customFormat="1" x14ac:dyDescent="0.2">
      <c r="A281" s="129" t="s">
        <v>211</v>
      </c>
      <c r="B281" s="234">
        <f t="shared" si="40"/>
        <v>0</v>
      </c>
      <c r="C281" s="209"/>
      <c r="D281" s="209"/>
      <c r="E281" s="209"/>
      <c r="F281" s="235" t="str">
        <f t="shared" si="41"/>
        <v/>
      </c>
      <c r="G281" s="235" t="str">
        <f t="shared" si="42"/>
        <v/>
      </c>
      <c r="H281" s="234">
        <f t="shared" si="43"/>
        <v>0</v>
      </c>
      <c r="I281" s="209"/>
      <c r="J281" s="209"/>
      <c r="K281" s="209"/>
      <c r="L281" s="235" t="str">
        <f t="shared" si="44"/>
        <v/>
      </c>
      <c r="M281" s="235" t="str">
        <f t="shared" si="45"/>
        <v/>
      </c>
    </row>
    <row r="282" spans="1:13" s="166" customFormat="1" x14ac:dyDescent="0.2">
      <c r="A282" s="204" t="s">
        <v>212</v>
      </c>
      <c r="B282" s="236">
        <f t="shared" si="40"/>
        <v>0</v>
      </c>
      <c r="C282" s="237"/>
      <c r="D282" s="237"/>
      <c r="E282" s="237"/>
      <c r="F282" s="211" t="str">
        <f t="shared" si="41"/>
        <v/>
      </c>
      <c r="G282" s="211" t="str">
        <f t="shared" si="42"/>
        <v/>
      </c>
      <c r="H282" s="236">
        <f t="shared" si="43"/>
        <v>0</v>
      </c>
      <c r="I282" s="237"/>
      <c r="J282" s="237"/>
      <c r="K282" s="237"/>
      <c r="L282" s="211" t="str">
        <f t="shared" si="44"/>
        <v/>
      </c>
      <c r="M282" s="211" t="str">
        <f t="shared" si="45"/>
        <v/>
      </c>
    </row>
    <row r="283" spans="1:13" s="166" customFormat="1" x14ac:dyDescent="0.3">
      <c r="A283" s="574" t="s">
        <v>196</v>
      </c>
      <c r="B283" s="577">
        <v>2015</v>
      </c>
      <c r="C283" s="578"/>
      <c r="D283" s="578"/>
      <c r="E283" s="578"/>
      <c r="F283" s="578"/>
      <c r="G283" s="578"/>
      <c r="H283" s="578">
        <v>2016</v>
      </c>
      <c r="I283" s="578"/>
      <c r="J283" s="578"/>
      <c r="K283" s="578"/>
      <c r="L283" s="578"/>
      <c r="M283" s="579"/>
    </row>
    <row r="284" spans="1:13" s="166" customFormat="1" ht="53.25" x14ac:dyDescent="0.2">
      <c r="A284" s="574"/>
      <c r="B284" s="229" t="s">
        <v>17</v>
      </c>
      <c r="C284" s="229" t="s">
        <v>197</v>
      </c>
      <c r="D284" s="229" t="s">
        <v>198</v>
      </c>
      <c r="E284" s="230" t="s">
        <v>199</v>
      </c>
      <c r="F284" s="229" t="s">
        <v>200</v>
      </c>
      <c r="G284" s="229" t="s">
        <v>201</v>
      </c>
      <c r="H284" s="229" t="s">
        <v>17</v>
      </c>
      <c r="I284" s="229" t="s">
        <v>197</v>
      </c>
      <c r="J284" s="229" t="s">
        <v>198</v>
      </c>
      <c r="K284" s="230" t="s">
        <v>199</v>
      </c>
      <c r="L284" s="229" t="s">
        <v>200</v>
      </c>
      <c r="M284" s="229" t="s">
        <v>201</v>
      </c>
    </row>
    <row r="285" spans="1:13" s="166" customFormat="1" x14ac:dyDescent="0.2">
      <c r="A285" s="575"/>
      <c r="B285" s="372" t="s">
        <v>202</v>
      </c>
      <c r="C285" s="372" t="s">
        <v>203</v>
      </c>
      <c r="D285" s="372" t="s">
        <v>204</v>
      </c>
      <c r="E285" s="229"/>
      <c r="F285" s="229"/>
      <c r="G285" s="229"/>
      <c r="H285" s="372" t="s">
        <v>202</v>
      </c>
      <c r="I285" s="372" t="s">
        <v>203</v>
      </c>
      <c r="J285" s="372" t="s">
        <v>204</v>
      </c>
      <c r="K285" s="230"/>
      <c r="L285" s="229"/>
      <c r="M285" s="229"/>
    </row>
    <row r="286" spans="1:13" s="166" customFormat="1" x14ac:dyDescent="0.2">
      <c r="A286" s="150" t="s">
        <v>205</v>
      </c>
      <c r="B286" s="231">
        <f t="shared" ref="B286:B293" si="46">+D82+J82+P82</f>
        <v>358</v>
      </c>
      <c r="C286" s="425">
        <v>200</v>
      </c>
      <c r="D286" s="425">
        <v>400</v>
      </c>
      <c r="E286" s="238"/>
      <c r="F286" s="233">
        <f t="shared" ref="F286:F293" si="47">IF(C286=0,"",C286/B286)</f>
        <v>0.55865921787709494</v>
      </c>
      <c r="G286" s="233">
        <f t="shared" ref="G286:G293" si="48">IF(D286=0,"",D286/B286)</f>
        <v>1.1173184357541899</v>
      </c>
      <c r="H286" s="231">
        <f t="shared" ref="H286:H293" si="49">+E82+K82+Q82</f>
        <v>400</v>
      </c>
      <c r="I286" s="423">
        <v>200</v>
      </c>
      <c r="J286" s="423">
        <v>400</v>
      </c>
      <c r="K286" s="232"/>
      <c r="L286" s="233">
        <f t="shared" ref="L286:L293" si="50">IF(I286=0,"",I286/H286)</f>
        <v>0.5</v>
      </c>
      <c r="M286" s="239">
        <f t="shared" ref="M286:M293" si="51">IF(J286=0,"",J286/H286)</f>
        <v>1</v>
      </c>
    </row>
    <row r="287" spans="1:13" s="166" customFormat="1" x14ac:dyDescent="0.2">
      <c r="A287" s="129" t="s">
        <v>206</v>
      </c>
      <c r="B287" s="234">
        <f t="shared" si="46"/>
        <v>0</v>
      </c>
      <c r="C287" s="426"/>
      <c r="D287" s="426"/>
      <c r="E287" s="240"/>
      <c r="F287" s="235" t="str">
        <f t="shared" si="47"/>
        <v/>
      </c>
      <c r="G287" s="235" t="str">
        <f t="shared" si="48"/>
        <v/>
      </c>
      <c r="H287" s="234">
        <f t="shared" si="49"/>
        <v>0</v>
      </c>
      <c r="I287" s="424">
        <v>0</v>
      </c>
      <c r="J287" s="424">
        <v>0</v>
      </c>
      <c r="K287" s="209"/>
      <c r="L287" s="235" t="str">
        <f t="shared" si="50"/>
        <v/>
      </c>
      <c r="M287" s="241" t="str">
        <f t="shared" si="51"/>
        <v/>
      </c>
    </row>
    <row r="288" spans="1:13" s="166" customFormat="1" x14ac:dyDescent="0.2">
      <c r="A288" s="129" t="s">
        <v>207</v>
      </c>
      <c r="B288" s="234">
        <f t="shared" si="46"/>
        <v>2733</v>
      </c>
      <c r="C288" s="426">
        <v>11788</v>
      </c>
      <c r="D288" s="426">
        <v>26419</v>
      </c>
      <c r="E288" s="240"/>
      <c r="F288" s="235">
        <f t="shared" si="47"/>
        <v>4.3132089279180388</v>
      </c>
      <c r="G288" s="235">
        <f t="shared" si="48"/>
        <v>9.6666666666666661</v>
      </c>
      <c r="H288" s="234">
        <f t="shared" si="49"/>
        <v>2782</v>
      </c>
      <c r="I288" s="424">
        <v>11788</v>
      </c>
      <c r="J288" s="426">
        <v>26419</v>
      </c>
      <c r="K288" s="209"/>
      <c r="L288" s="235">
        <f t="shared" si="50"/>
        <v>4.2372393961179009</v>
      </c>
      <c r="M288" s="241">
        <f t="shared" si="51"/>
        <v>9.4964054636951829</v>
      </c>
    </row>
    <row r="289" spans="1:13" s="166" customFormat="1" x14ac:dyDescent="0.2">
      <c r="A289" s="123" t="s">
        <v>208</v>
      </c>
      <c r="B289" s="234">
        <f t="shared" si="46"/>
        <v>563</v>
      </c>
      <c r="C289" s="426">
        <v>1318</v>
      </c>
      <c r="D289" s="426">
        <v>2636</v>
      </c>
      <c r="E289" s="240"/>
      <c r="F289" s="235">
        <f t="shared" si="47"/>
        <v>2.3410301953818826</v>
      </c>
      <c r="G289" s="235">
        <f t="shared" si="48"/>
        <v>4.6820603907637652</v>
      </c>
      <c r="H289" s="234">
        <f t="shared" si="49"/>
        <v>612</v>
      </c>
      <c r="I289" s="426">
        <v>1318</v>
      </c>
      <c r="J289" s="426">
        <v>2636</v>
      </c>
      <c r="K289" s="209"/>
      <c r="L289" s="235">
        <f t="shared" si="50"/>
        <v>2.15359477124183</v>
      </c>
      <c r="M289" s="241">
        <f t="shared" si="51"/>
        <v>4.3071895424836599</v>
      </c>
    </row>
    <row r="290" spans="1:13" s="166" customFormat="1" x14ac:dyDescent="0.2">
      <c r="A290" s="129" t="s">
        <v>209</v>
      </c>
      <c r="B290" s="234">
        <f t="shared" si="46"/>
        <v>0</v>
      </c>
      <c r="C290" s="240"/>
      <c r="D290" s="240"/>
      <c r="E290" s="240"/>
      <c r="F290" s="235" t="str">
        <f t="shared" si="47"/>
        <v/>
      </c>
      <c r="G290" s="235" t="str">
        <f t="shared" si="48"/>
        <v/>
      </c>
      <c r="H290" s="234">
        <f t="shared" si="49"/>
        <v>0</v>
      </c>
      <c r="I290" s="209"/>
      <c r="J290" s="209"/>
      <c r="K290" s="209"/>
      <c r="L290" s="235" t="str">
        <f t="shared" si="50"/>
        <v/>
      </c>
      <c r="M290" s="241" t="str">
        <f t="shared" si="51"/>
        <v/>
      </c>
    </row>
    <row r="291" spans="1:13" s="166" customFormat="1" x14ac:dyDescent="0.2">
      <c r="A291" s="129" t="s">
        <v>210</v>
      </c>
      <c r="B291" s="234">
        <f t="shared" si="46"/>
        <v>0</v>
      </c>
      <c r="C291" s="240"/>
      <c r="D291" s="240"/>
      <c r="E291" s="240"/>
      <c r="F291" s="235" t="str">
        <f t="shared" si="47"/>
        <v/>
      </c>
      <c r="G291" s="235" t="str">
        <f t="shared" si="48"/>
        <v/>
      </c>
      <c r="H291" s="234">
        <f t="shared" si="49"/>
        <v>0</v>
      </c>
      <c r="I291" s="209"/>
      <c r="J291" s="209"/>
      <c r="K291" s="209"/>
      <c r="L291" s="235" t="str">
        <f t="shared" si="50"/>
        <v/>
      </c>
      <c r="M291" s="241" t="str">
        <f t="shared" si="51"/>
        <v/>
      </c>
    </row>
    <row r="292" spans="1:13" s="166" customFormat="1" x14ac:dyDescent="0.2">
      <c r="A292" s="129" t="s">
        <v>211</v>
      </c>
      <c r="B292" s="234">
        <f t="shared" si="46"/>
        <v>0</v>
      </c>
      <c r="C292" s="240"/>
      <c r="D292" s="240"/>
      <c r="E292" s="240"/>
      <c r="F292" s="235" t="str">
        <f t="shared" si="47"/>
        <v/>
      </c>
      <c r="G292" s="235" t="str">
        <f t="shared" si="48"/>
        <v/>
      </c>
      <c r="H292" s="234">
        <f t="shared" si="49"/>
        <v>0</v>
      </c>
      <c r="I292" s="209"/>
      <c r="J292" s="209"/>
      <c r="K292" s="209"/>
      <c r="L292" s="235" t="str">
        <f t="shared" si="50"/>
        <v/>
      </c>
      <c r="M292" s="241" t="str">
        <f t="shared" si="51"/>
        <v/>
      </c>
    </row>
    <row r="293" spans="1:13" s="166" customFormat="1" x14ac:dyDescent="0.2">
      <c r="A293" s="204" t="s">
        <v>212</v>
      </c>
      <c r="B293" s="236">
        <f t="shared" si="46"/>
        <v>0</v>
      </c>
      <c r="C293" s="242"/>
      <c r="D293" s="242"/>
      <c r="E293" s="242"/>
      <c r="F293" s="211" t="str">
        <f t="shared" si="47"/>
        <v/>
      </c>
      <c r="G293" s="211" t="str">
        <f t="shared" si="48"/>
        <v/>
      </c>
      <c r="H293" s="243">
        <f t="shared" si="49"/>
        <v>0</v>
      </c>
      <c r="I293" s="244"/>
      <c r="J293" s="244"/>
      <c r="K293" s="244"/>
      <c r="L293" s="245" t="str">
        <f t="shared" si="50"/>
        <v/>
      </c>
      <c r="M293" s="246" t="str">
        <f t="shared" si="51"/>
        <v/>
      </c>
    </row>
    <row r="294" spans="1:13" x14ac:dyDescent="0.3">
      <c r="A294" s="574" t="s">
        <v>196</v>
      </c>
      <c r="B294" s="588">
        <v>2017</v>
      </c>
      <c r="C294" s="588"/>
      <c r="D294" s="588"/>
      <c r="E294" s="588"/>
      <c r="F294" s="588"/>
      <c r="G294" s="588"/>
      <c r="H294" s="589">
        <v>2018</v>
      </c>
      <c r="I294" s="589"/>
      <c r="J294" s="589"/>
      <c r="K294" s="589"/>
      <c r="L294" s="589"/>
      <c r="M294" s="589"/>
    </row>
    <row r="295" spans="1:13" ht="53.25" x14ac:dyDescent="0.3">
      <c r="A295" s="574"/>
      <c r="B295" s="229" t="s">
        <v>17</v>
      </c>
      <c r="C295" s="229" t="s">
        <v>197</v>
      </c>
      <c r="D295" s="229" t="s">
        <v>198</v>
      </c>
      <c r="E295" s="230" t="s">
        <v>199</v>
      </c>
      <c r="F295" s="229" t="s">
        <v>200</v>
      </c>
      <c r="G295" s="229" t="s">
        <v>201</v>
      </c>
      <c r="H295" s="229" t="s">
        <v>17</v>
      </c>
      <c r="I295" s="229" t="s">
        <v>197</v>
      </c>
      <c r="J295" s="229" t="s">
        <v>198</v>
      </c>
      <c r="K295" s="230" t="s">
        <v>199</v>
      </c>
      <c r="L295" s="229" t="s">
        <v>200</v>
      </c>
      <c r="M295" s="229" t="s">
        <v>201</v>
      </c>
    </row>
    <row r="296" spans="1:13" x14ac:dyDescent="0.3">
      <c r="A296" s="575"/>
      <c r="B296" s="372" t="s">
        <v>202</v>
      </c>
      <c r="C296" s="372" t="s">
        <v>203</v>
      </c>
      <c r="D296" s="372" t="s">
        <v>204</v>
      </c>
      <c r="E296" s="230"/>
      <c r="F296" s="229"/>
      <c r="G296" s="229"/>
      <c r="H296" s="372" t="s">
        <v>202</v>
      </c>
      <c r="I296" s="372" t="s">
        <v>203</v>
      </c>
      <c r="J296" s="372" t="s">
        <v>204</v>
      </c>
      <c r="K296" s="230"/>
      <c r="L296" s="229"/>
      <c r="M296" s="229"/>
    </row>
    <row r="297" spans="1:13" s="166" customFormat="1" x14ac:dyDescent="0.2">
      <c r="A297" s="150" t="s">
        <v>205</v>
      </c>
      <c r="B297" s="231">
        <f t="shared" ref="B297:B304" si="52">+F82+L82+R82</f>
        <v>400</v>
      </c>
      <c r="C297" s="423">
        <v>225</v>
      </c>
      <c r="D297" s="423">
        <v>450</v>
      </c>
      <c r="E297" s="232"/>
      <c r="F297" s="233">
        <f t="shared" ref="F297:F304" si="53">IF(C297=0,"",C297/B297)</f>
        <v>0.5625</v>
      </c>
      <c r="G297" s="233">
        <f t="shared" ref="G297:G304" si="54">IF(D297=0,"",D297/B297)</f>
        <v>1.125</v>
      </c>
      <c r="H297" s="231">
        <f t="shared" ref="H297:H304" si="55">+G82+M82+S82</f>
        <v>400</v>
      </c>
      <c r="I297" s="423">
        <v>225</v>
      </c>
      <c r="J297" s="423">
        <v>450</v>
      </c>
      <c r="K297" s="232"/>
      <c r="L297" s="233">
        <f t="shared" ref="L297:L304" si="56">IF(I297=0,"",I297/H297)</f>
        <v>0.5625</v>
      </c>
      <c r="M297" s="239">
        <f t="shared" ref="M297:M304" si="57">IF(J297=0,"",J297/H297)</f>
        <v>1.125</v>
      </c>
    </row>
    <row r="298" spans="1:13" s="166" customFormat="1" x14ac:dyDescent="0.2">
      <c r="A298" s="129" t="s">
        <v>206</v>
      </c>
      <c r="B298" s="234">
        <f t="shared" si="52"/>
        <v>0</v>
      </c>
      <c r="C298" s="424">
        <v>0</v>
      </c>
      <c r="D298" s="424">
        <v>0</v>
      </c>
      <c r="E298" s="209"/>
      <c r="F298" s="235" t="str">
        <f t="shared" si="53"/>
        <v/>
      </c>
      <c r="G298" s="235" t="str">
        <f t="shared" si="54"/>
        <v/>
      </c>
      <c r="H298" s="234">
        <f t="shared" si="55"/>
        <v>0</v>
      </c>
      <c r="I298" s="424">
        <v>0</v>
      </c>
      <c r="J298" s="424">
        <v>0</v>
      </c>
      <c r="K298" s="209"/>
      <c r="L298" s="235" t="str">
        <f t="shared" si="56"/>
        <v/>
      </c>
      <c r="M298" s="241" t="str">
        <f t="shared" si="57"/>
        <v/>
      </c>
    </row>
    <row r="299" spans="1:13" s="166" customFormat="1" x14ac:dyDescent="0.2">
      <c r="A299" s="129" t="s">
        <v>207</v>
      </c>
      <c r="B299" s="234">
        <f t="shared" si="52"/>
        <v>2862</v>
      </c>
      <c r="C299" s="424">
        <v>11838</v>
      </c>
      <c r="D299" s="426">
        <v>27419</v>
      </c>
      <c r="E299" s="209"/>
      <c r="F299" s="235">
        <f t="shared" si="53"/>
        <v>4.1362683438155132</v>
      </c>
      <c r="G299" s="235">
        <f t="shared" si="54"/>
        <v>9.5803633822501748</v>
      </c>
      <c r="H299" s="234">
        <f t="shared" si="55"/>
        <v>2900</v>
      </c>
      <c r="I299" s="424">
        <v>11888</v>
      </c>
      <c r="J299" s="426">
        <v>27469</v>
      </c>
      <c r="K299" s="209"/>
      <c r="L299" s="235">
        <f t="shared" si="56"/>
        <v>4.0993103448275861</v>
      </c>
      <c r="M299" s="241">
        <f t="shared" si="57"/>
        <v>9.4720689655172414</v>
      </c>
    </row>
    <row r="300" spans="1:13" s="166" customFormat="1" x14ac:dyDescent="0.2">
      <c r="A300" s="123" t="s">
        <v>208</v>
      </c>
      <c r="B300" s="234">
        <f t="shared" si="52"/>
        <v>662</v>
      </c>
      <c r="C300" s="426">
        <v>1368</v>
      </c>
      <c r="D300" s="426">
        <v>2736</v>
      </c>
      <c r="E300" s="209"/>
      <c r="F300" s="235">
        <f t="shared" si="53"/>
        <v>2.0664652567975832</v>
      </c>
      <c r="G300" s="235">
        <f t="shared" si="54"/>
        <v>4.1329305135951664</v>
      </c>
      <c r="H300" s="234">
        <f t="shared" si="55"/>
        <v>712</v>
      </c>
      <c r="I300" s="426">
        <v>1418</v>
      </c>
      <c r="J300" s="426">
        <v>2836</v>
      </c>
      <c r="K300" s="209"/>
      <c r="L300" s="235">
        <f t="shared" si="56"/>
        <v>1.9915730337078652</v>
      </c>
      <c r="M300" s="241">
        <f t="shared" si="57"/>
        <v>3.9831460674157304</v>
      </c>
    </row>
    <row r="301" spans="1:13" s="166" customFormat="1" x14ac:dyDescent="0.2">
      <c r="A301" s="129" t="s">
        <v>209</v>
      </c>
      <c r="B301" s="234">
        <f t="shared" si="52"/>
        <v>0</v>
      </c>
      <c r="C301" s="209"/>
      <c r="D301" s="209"/>
      <c r="E301" s="209"/>
      <c r="F301" s="235" t="str">
        <f t="shared" si="53"/>
        <v/>
      </c>
      <c r="G301" s="235" t="str">
        <f t="shared" si="54"/>
        <v/>
      </c>
      <c r="H301" s="234">
        <f t="shared" si="55"/>
        <v>0</v>
      </c>
      <c r="I301" s="209"/>
      <c r="J301" s="209"/>
      <c r="K301" s="209"/>
      <c r="L301" s="235" t="str">
        <f t="shared" si="56"/>
        <v/>
      </c>
      <c r="M301" s="241" t="str">
        <f t="shared" si="57"/>
        <v/>
      </c>
    </row>
    <row r="302" spans="1:13" s="166" customFormat="1" x14ac:dyDescent="0.2">
      <c r="A302" s="129" t="s">
        <v>210</v>
      </c>
      <c r="B302" s="234">
        <f t="shared" si="52"/>
        <v>0</v>
      </c>
      <c r="C302" s="209"/>
      <c r="D302" s="209"/>
      <c r="E302" s="209"/>
      <c r="F302" s="235" t="str">
        <f t="shared" si="53"/>
        <v/>
      </c>
      <c r="G302" s="235" t="str">
        <f t="shared" si="54"/>
        <v/>
      </c>
      <c r="H302" s="234">
        <f t="shared" si="55"/>
        <v>0</v>
      </c>
      <c r="I302" s="209"/>
      <c r="J302" s="209"/>
      <c r="K302" s="209"/>
      <c r="L302" s="235" t="str">
        <f t="shared" si="56"/>
        <v/>
      </c>
      <c r="M302" s="241" t="str">
        <f t="shared" si="57"/>
        <v/>
      </c>
    </row>
    <row r="303" spans="1:13" s="166" customFormat="1" x14ac:dyDescent="0.2">
      <c r="A303" s="129" t="s">
        <v>211</v>
      </c>
      <c r="B303" s="234">
        <f t="shared" si="52"/>
        <v>0</v>
      </c>
      <c r="C303" s="209"/>
      <c r="D303" s="209"/>
      <c r="E303" s="209"/>
      <c r="F303" s="235" t="str">
        <f t="shared" si="53"/>
        <v/>
      </c>
      <c r="G303" s="235" t="str">
        <f t="shared" si="54"/>
        <v/>
      </c>
      <c r="H303" s="234">
        <f t="shared" si="55"/>
        <v>0</v>
      </c>
      <c r="I303" s="209"/>
      <c r="J303" s="209"/>
      <c r="K303" s="209"/>
      <c r="L303" s="235" t="str">
        <f t="shared" si="56"/>
        <v/>
      </c>
      <c r="M303" s="241" t="str">
        <f t="shared" si="57"/>
        <v/>
      </c>
    </row>
    <row r="304" spans="1:13" s="166" customFormat="1" x14ac:dyDescent="0.2">
      <c r="A304" s="204" t="s">
        <v>212</v>
      </c>
      <c r="B304" s="236">
        <f t="shared" si="52"/>
        <v>0</v>
      </c>
      <c r="C304" s="237"/>
      <c r="D304" s="237"/>
      <c r="E304" s="237"/>
      <c r="F304" s="211" t="str">
        <f t="shared" si="53"/>
        <v/>
      </c>
      <c r="G304" s="211" t="str">
        <f t="shared" si="54"/>
        <v/>
      </c>
      <c r="H304" s="236">
        <f t="shared" si="55"/>
        <v>0</v>
      </c>
      <c r="I304" s="237"/>
      <c r="J304" s="237"/>
      <c r="K304" s="237"/>
      <c r="L304" s="211" t="str">
        <f t="shared" si="56"/>
        <v/>
      </c>
      <c r="M304" s="212" t="str">
        <f t="shared" si="57"/>
        <v/>
      </c>
    </row>
    <row r="305" spans="1:13" x14ac:dyDescent="0.3">
      <c r="A305" s="112" t="s">
        <v>50</v>
      </c>
    </row>
    <row r="308" spans="1:13" x14ac:dyDescent="0.3">
      <c r="A308" s="590" t="s">
        <v>98</v>
      </c>
      <c r="B308" s="591">
        <v>2013</v>
      </c>
      <c r="C308" s="592"/>
      <c r="D308" s="591">
        <v>2014</v>
      </c>
      <c r="E308" s="592"/>
      <c r="F308" s="593">
        <v>2015</v>
      </c>
      <c r="G308" s="594"/>
      <c r="H308" s="594">
        <v>2016</v>
      </c>
      <c r="I308" s="595"/>
      <c r="J308" s="591">
        <v>2017</v>
      </c>
      <c r="K308" s="592"/>
      <c r="L308" s="591">
        <v>2018</v>
      </c>
      <c r="M308" s="592"/>
    </row>
    <row r="309" spans="1:13" x14ac:dyDescent="0.3">
      <c r="A309" s="590"/>
      <c r="B309" s="247" t="s">
        <v>99</v>
      </c>
      <c r="C309" s="247" t="s">
        <v>85</v>
      </c>
      <c r="D309" s="247" t="s">
        <v>99</v>
      </c>
      <c r="E309" s="247" t="s">
        <v>85</v>
      </c>
      <c r="F309" s="247" t="s">
        <v>99</v>
      </c>
      <c r="G309" s="247" t="s">
        <v>85</v>
      </c>
      <c r="H309" s="247" t="s">
        <v>99</v>
      </c>
      <c r="I309" s="247" t="s">
        <v>85</v>
      </c>
      <c r="J309" s="247" t="s">
        <v>99</v>
      </c>
      <c r="K309" s="247" t="s">
        <v>85</v>
      </c>
      <c r="L309" s="247" t="s">
        <v>99</v>
      </c>
      <c r="M309" s="247" t="s">
        <v>85</v>
      </c>
    </row>
    <row r="310" spans="1:13" ht="33" x14ac:dyDescent="0.3">
      <c r="A310" s="248" t="s">
        <v>213</v>
      </c>
      <c r="B310" s="427">
        <v>14</v>
      </c>
      <c r="C310" s="250">
        <f>IF(B310=0,"",B310*100/D96)</f>
        <v>60.869565217391305</v>
      </c>
      <c r="D310" s="427">
        <v>21</v>
      </c>
      <c r="E310" s="250">
        <f>IF(D310=0,"",D310*100/G96)</f>
        <v>87.5</v>
      </c>
      <c r="F310" s="428">
        <v>21</v>
      </c>
      <c r="G310" s="250">
        <f>IF(F310=0,"",F310*100/J96)</f>
        <v>80.769230769230774</v>
      </c>
      <c r="H310" s="427">
        <v>22</v>
      </c>
      <c r="I310" s="250">
        <f>IF(H310=0,"",H310*100/M96)</f>
        <v>88</v>
      </c>
      <c r="J310" s="427">
        <v>23</v>
      </c>
      <c r="K310" s="250">
        <f>IF(J310=0,"",J310*100/P96)</f>
        <v>92</v>
      </c>
      <c r="L310" s="427">
        <v>24</v>
      </c>
      <c r="M310" s="252">
        <f>IF(L310=0,"",L310*100/S96)</f>
        <v>88.888888888888886</v>
      </c>
    </row>
  </sheetData>
  <mergeCells count="195">
    <mergeCell ref="A15:Q15"/>
    <mergeCell ref="A16:Q16"/>
    <mergeCell ref="A17:Q17"/>
    <mergeCell ref="A18:Q18"/>
    <mergeCell ref="A19:Q19"/>
    <mergeCell ref="A20:Q20"/>
    <mergeCell ref="B3:S3"/>
    <mergeCell ref="C5:G5"/>
    <mergeCell ref="B7:Q7"/>
    <mergeCell ref="B8:Q8"/>
    <mergeCell ref="B9:Q9"/>
    <mergeCell ref="A14:Q14"/>
    <mergeCell ref="S26:S28"/>
    <mergeCell ref="T26:T28"/>
    <mergeCell ref="U26:U28"/>
    <mergeCell ref="Q27:R27"/>
    <mergeCell ref="A21:Q21"/>
    <mergeCell ref="A22:Q22"/>
    <mergeCell ref="A23:Q23"/>
    <mergeCell ref="A24:T24"/>
    <mergeCell ref="A26:A28"/>
    <mergeCell ref="B26:B28"/>
    <mergeCell ref="C26:C28"/>
    <mergeCell ref="D26:D28"/>
    <mergeCell ref="E26:I26"/>
    <mergeCell ref="J26:J28"/>
    <mergeCell ref="E27:E28"/>
    <mergeCell ref="F27:F28"/>
    <mergeCell ref="G27:G28"/>
    <mergeCell ref="H27:H28"/>
    <mergeCell ref="I27:I28"/>
    <mergeCell ref="O27:P27"/>
    <mergeCell ref="K26:M27"/>
    <mergeCell ref="N26:N28"/>
    <mergeCell ref="O26:R26"/>
    <mergeCell ref="A52:S52"/>
    <mergeCell ref="B53:G53"/>
    <mergeCell ref="H53:M53"/>
    <mergeCell ref="N53:S53"/>
    <mergeCell ref="B59:G59"/>
    <mergeCell ref="H59:M59"/>
    <mergeCell ref="N59:S59"/>
    <mergeCell ref="A38:N38"/>
    <mergeCell ref="B41:F41"/>
    <mergeCell ref="H41:M41"/>
    <mergeCell ref="N41:S41"/>
    <mergeCell ref="B47:F47"/>
    <mergeCell ref="H47:M47"/>
    <mergeCell ref="N47:S47"/>
    <mergeCell ref="A77:S77"/>
    <mergeCell ref="A79:A81"/>
    <mergeCell ref="B79:S79"/>
    <mergeCell ref="B80:G80"/>
    <mergeCell ref="H80:M80"/>
    <mergeCell ref="N80:S80"/>
    <mergeCell ref="A64:S64"/>
    <mergeCell ref="B65:G65"/>
    <mergeCell ref="H65:M65"/>
    <mergeCell ref="N65:S65"/>
    <mergeCell ref="A70:S70"/>
    <mergeCell ref="B71:G71"/>
    <mergeCell ref="H71:M71"/>
    <mergeCell ref="N71:S71"/>
    <mergeCell ref="A100:V100"/>
    <mergeCell ref="A102:A103"/>
    <mergeCell ref="B102:D102"/>
    <mergeCell ref="E102:G102"/>
    <mergeCell ref="H102:J102"/>
    <mergeCell ref="K102:M102"/>
    <mergeCell ref="N102:P102"/>
    <mergeCell ref="Q102:S102"/>
    <mergeCell ref="B94:D94"/>
    <mergeCell ref="E94:G94"/>
    <mergeCell ref="H94:J94"/>
    <mergeCell ref="K94:M94"/>
    <mergeCell ref="N94:P94"/>
    <mergeCell ref="Q94:S94"/>
    <mergeCell ref="A145:O145"/>
    <mergeCell ref="A146:A147"/>
    <mergeCell ref="B146:C146"/>
    <mergeCell ref="D146:E146"/>
    <mergeCell ref="F146:G146"/>
    <mergeCell ref="H146:I146"/>
    <mergeCell ref="J146:K146"/>
    <mergeCell ref="L146:M146"/>
    <mergeCell ref="Q115:S115"/>
    <mergeCell ref="A129:M129"/>
    <mergeCell ref="A130:A131"/>
    <mergeCell ref="B130:C130"/>
    <mergeCell ref="D130:E130"/>
    <mergeCell ref="F130:G130"/>
    <mergeCell ref="H130:I130"/>
    <mergeCell ref="J130:K130"/>
    <mergeCell ref="L130:M130"/>
    <mergeCell ref="A115:A116"/>
    <mergeCell ref="B115:D115"/>
    <mergeCell ref="E115:G115"/>
    <mergeCell ref="H115:J115"/>
    <mergeCell ref="K115:M115"/>
    <mergeCell ref="N115:P115"/>
    <mergeCell ref="A152:AE152"/>
    <mergeCell ref="A153:AE153"/>
    <mergeCell ref="A157:A158"/>
    <mergeCell ref="B157:C157"/>
    <mergeCell ref="D157:E157"/>
    <mergeCell ref="F157:G157"/>
    <mergeCell ref="H157:I157"/>
    <mergeCell ref="J157:K157"/>
    <mergeCell ref="L157:M157"/>
    <mergeCell ref="A208:A210"/>
    <mergeCell ref="B208:D208"/>
    <mergeCell ref="E208:G208"/>
    <mergeCell ref="H208:J208"/>
    <mergeCell ref="K208:M208"/>
    <mergeCell ref="A182:A183"/>
    <mergeCell ref="B182:C182"/>
    <mergeCell ref="D182:E182"/>
    <mergeCell ref="F182:G182"/>
    <mergeCell ref="H182:I182"/>
    <mergeCell ref="J182:K182"/>
    <mergeCell ref="N208:P208"/>
    <mergeCell ref="Q208:S208"/>
    <mergeCell ref="C209:D209"/>
    <mergeCell ref="F209:G209"/>
    <mergeCell ref="I209:J209"/>
    <mergeCell ref="L209:M209"/>
    <mergeCell ref="O209:P209"/>
    <mergeCell ref="R209:S209"/>
    <mergeCell ref="L182:M182"/>
    <mergeCell ref="A237:A238"/>
    <mergeCell ref="B237:C237"/>
    <mergeCell ref="D237:E237"/>
    <mergeCell ref="F237:G237"/>
    <mergeCell ref="H237:I237"/>
    <mergeCell ref="J237:K237"/>
    <mergeCell ref="A230:AE230"/>
    <mergeCell ref="A231:AE231"/>
    <mergeCell ref="A232:AE232"/>
    <mergeCell ref="A233:Y233"/>
    <mergeCell ref="A234:Y234"/>
    <mergeCell ref="A236:O236"/>
    <mergeCell ref="B243:C243"/>
    <mergeCell ref="D243:E243"/>
    <mergeCell ref="F243:G243"/>
    <mergeCell ref="H243:I243"/>
    <mergeCell ref="J243:K243"/>
    <mergeCell ref="L243:M243"/>
    <mergeCell ref="L237:M237"/>
    <mergeCell ref="B239:C239"/>
    <mergeCell ref="D239:E239"/>
    <mergeCell ref="H239:I239"/>
    <mergeCell ref="J239:K239"/>
    <mergeCell ref="L239:M239"/>
    <mergeCell ref="L245:M245"/>
    <mergeCell ref="N245:O245"/>
    <mergeCell ref="A251:A252"/>
    <mergeCell ref="B251:C251"/>
    <mergeCell ref="D251:E251"/>
    <mergeCell ref="F251:G251"/>
    <mergeCell ref="H251:I251"/>
    <mergeCell ref="J251:K251"/>
    <mergeCell ref="L251:M251"/>
    <mergeCell ref="A245:A246"/>
    <mergeCell ref="B245:C245"/>
    <mergeCell ref="D245:E245"/>
    <mergeCell ref="F245:G245"/>
    <mergeCell ref="H245:I245"/>
    <mergeCell ref="J245:K245"/>
    <mergeCell ref="A268:AB268"/>
    <mergeCell ref="A271:M271"/>
    <mergeCell ref="A272:A274"/>
    <mergeCell ref="B272:G272"/>
    <mergeCell ref="H272:M272"/>
    <mergeCell ref="A283:A285"/>
    <mergeCell ref="B283:G283"/>
    <mergeCell ref="H283:M283"/>
    <mergeCell ref="A259:A260"/>
    <mergeCell ref="A263:T263"/>
    <mergeCell ref="A265:A266"/>
    <mergeCell ref="B265:C265"/>
    <mergeCell ref="D265:E265"/>
    <mergeCell ref="F265:G265"/>
    <mergeCell ref="H265:I265"/>
    <mergeCell ref="J265:K265"/>
    <mergeCell ref="L265:M265"/>
    <mergeCell ref="A294:A296"/>
    <mergeCell ref="B294:G294"/>
    <mergeCell ref="H294:M294"/>
    <mergeCell ref="A308:A309"/>
    <mergeCell ref="B308:C308"/>
    <mergeCell ref="D308:E308"/>
    <mergeCell ref="F308:G308"/>
    <mergeCell ref="H308:I308"/>
    <mergeCell ref="J308:K308"/>
    <mergeCell ref="L308:M308"/>
  </mergeCells>
  <dataValidations count="7">
    <dataValidation type="whole" showInputMessage="1" showErrorMessage="1" errorTitle="Validar" error="Se debe declarar valores numéricos que estén en el rango de 0 a 99999999_x000a__x000a_Es obligatorio declarar el número de profesores que laboran en la institución._x000a_" sqref="N96">
      <formula1>1</formula1>
      <formula2>999999</formula2>
    </dataValidation>
    <dataValidation type="whole" showInputMessage="1" showErrorMessage="1" errorTitle="Validar" error="Se debe declarar valores numéricos que estén en el rango de 0 a 99999999" sqref="B75:H76 B51:T51 B45:W45 B43:S44 B49:M50 B57:W57 B55:S56 B61:M62 B63:W63">
      <formula1>1</formula1>
      <formula2>999999</formula2>
    </dataValidation>
    <dataValidation showInputMessage="1" showErrorMessage="1" errorTitle="Validar" error="Se debe declarar valores numéricos que estén en el rango de 0 a 99999999" sqref="I75:R76 N61:S62 N49:S50 B69:W69 B67:T68 B73:S74"/>
    <dataValidation type="whole" allowBlank="1" showInputMessage="1" showErrorMessage="1" errorTitle="Validar" error="Se debe declarar valores numéricos que estén en el rango de 0 a 99999999" sqref="D240:D242 H240:H242 J240:J242 B240:B242 L240:L242 B239:M239">
      <formula1>0</formula1>
      <formula2>999999</formula2>
    </dataValidation>
    <dataValidation type="whole" showInputMessage="1" showErrorMessage="1" errorTitle="Validar" error="Se debe declarar valores numéricos que estén en el rango de 0 a 99999999" sqref="F143 N97 Q104:R113 E96:F97 K96:L97 O179:O180 N104:O113 K104:L113 H107:I107 M179:M180 H179:H180 F179:F180 D179:D180 B179:B180 Q179:Q180 B96:C97 Q96:R97 O96:O97 B159:B162 D159:D162 F159:F162 H159:H162 J159:J162 B164:B176 D164:D176 F164:F176 H164:H176 J164:J176 L164:L176 L159:L162 B297:E304 H297:K304 B82:S89 L134:L143 D135:D143 J134:J143 H134:H143 B135:B143 E104:F113 B104:C113 B275:E282 H275:K282 H286:K293 B253:M255">
      <formula1>0</formula1>
      <formula2>999999</formula2>
    </dataValidation>
    <dataValidation type="decimal" allowBlank="1" showInputMessage="1" showErrorMessage="1" errorTitle="Validar" error="Se debe declarar valores numéricos que estén en el rango de 0 a 99999999" sqref="L215:L218 L223:L229 H208 F223:F229 N208 Q227:Q229 Q208 B208 E208 C223:C229 F215:F218 N227:N229 B184:B193 F206 C215:C218 T206 D184:D206 J184:J206 H184:H206 P206 R206 B196:B206 K208 V206 L184:L206">
      <formula1>0</formula1>
      <formula2>999999.999999</formula2>
    </dataValidation>
    <dataValidation type="whole" showInputMessage="1" showErrorMessage="1" errorTitle="Validar" error="Se debe declarar valores numéricos que estén en el rango de 0 a 99999999" sqref="F29:F37 M29:M37">
      <formula1>0</formula1>
      <formula2>9999999</formula2>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E311"/>
  <sheetViews>
    <sheetView topLeftCell="A92" workbookViewId="0">
      <selection activeCell="A290" sqref="A290"/>
    </sheetView>
  </sheetViews>
  <sheetFormatPr baseColWidth="10" defaultColWidth="7.625" defaultRowHeight="16.5" x14ac:dyDescent="0.3"/>
  <cols>
    <col min="1" max="1" width="57.625" style="371" customWidth="1"/>
    <col min="2" max="2" width="11" style="371" customWidth="1"/>
    <col min="3" max="3" width="10.25" style="371" customWidth="1"/>
    <col min="4" max="4" width="8.375" style="371" customWidth="1"/>
    <col min="5" max="5" width="9.25" style="371" bestFit="1" customWidth="1"/>
    <col min="6" max="6" width="10.375" style="371" bestFit="1" customWidth="1"/>
    <col min="7" max="7" width="10.75" style="371" bestFit="1" customWidth="1"/>
    <col min="8" max="8" width="8" style="371" bestFit="1" customWidth="1"/>
    <col min="9" max="9" width="9.375" style="371" customWidth="1"/>
    <col min="10" max="10" width="9.75" style="371" customWidth="1"/>
    <col min="11" max="11" width="10.25" style="371" customWidth="1"/>
    <col min="12" max="12" width="9.75" style="371" customWidth="1"/>
    <col min="13" max="13" width="10.5" style="371" customWidth="1"/>
    <col min="14" max="14" width="9.5" style="371" customWidth="1"/>
    <col min="15" max="15" width="8.625" style="371" bestFit="1" customWidth="1"/>
    <col min="16" max="16" width="11.625" style="371" customWidth="1"/>
    <col min="17" max="17" width="10.25" style="371" bestFit="1" customWidth="1"/>
    <col min="18" max="18" width="14.625" style="371" bestFit="1" customWidth="1"/>
    <col min="19" max="19" width="11.375" style="371" bestFit="1" customWidth="1"/>
    <col min="20" max="20" width="13.25" style="371" customWidth="1"/>
    <col min="21" max="21" width="12.25" style="371" customWidth="1"/>
    <col min="22" max="23" width="10.125" style="371" customWidth="1"/>
    <col min="24" max="24" width="9.625" style="371" customWidth="1"/>
    <col min="25" max="25" width="10.625" style="371" customWidth="1"/>
    <col min="26" max="28" width="8.875" style="371" customWidth="1"/>
    <col min="29" max="29" width="5.875" style="371" customWidth="1"/>
    <col min="30" max="30" width="8.625" style="371" customWidth="1"/>
    <col min="31" max="31" width="6.625" style="371" customWidth="1"/>
    <col min="32" max="33" width="5" style="371" customWidth="1"/>
    <col min="34" max="256" width="7.625" style="371"/>
    <col min="257" max="257" width="57.625" style="371" customWidth="1"/>
    <col min="258" max="258" width="11" style="371" customWidth="1"/>
    <col min="259" max="259" width="10.25" style="371" customWidth="1"/>
    <col min="260" max="260" width="8.375" style="371" customWidth="1"/>
    <col min="261" max="261" width="9.25" style="371" bestFit="1" customWidth="1"/>
    <col min="262" max="262" width="10.375" style="371" bestFit="1" customWidth="1"/>
    <col min="263" max="263" width="10.75" style="371" bestFit="1" customWidth="1"/>
    <col min="264" max="264" width="8" style="371" bestFit="1" customWidth="1"/>
    <col min="265" max="265" width="9.375" style="371" customWidth="1"/>
    <col min="266" max="266" width="9.75" style="371" customWidth="1"/>
    <col min="267" max="267" width="10.25" style="371" customWidth="1"/>
    <col min="268" max="268" width="9.75" style="371" customWidth="1"/>
    <col min="269" max="269" width="10.5" style="371" customWidth="1"/>
    <col min="270" max="270" width="9.5" style="371" customWidth="1"/>
    <col min="271" max="271" width="8.625" style="371" bestFit="1" customWidth="1"/>
    <col min="272" max="272" width="11.625" style="371" customWidth="1"/>
    <col min="273" max="273" width="10.25" style="371" bestFit="1" customWidth="1"/>
    <col min="274" max="274" width="14.625" style="371" bestFit="1" customWidth="1"/>
    <col min="275" max="275" width="11.375" style="371" bestFit="1" customWidth="1"/>
    <col min="276" max="276" width="13.25" style="371" customWidth="1"/>
    <col min="277" max="277" width="12.25" style="371" customWidth="1"/>
    <col min="278" max="279" width="10.125" style="371" customWidth="1"/>
    <col min="280" max="280" width="9.625" style="371" customWidth="1"/>
    <col min="281" max="281" width="10.625" style="371" customWidth="1"/>
    <col min="282" max="284" width="8.875" style="371" customWidth="1"/>
    <col min="285" max="285" width="5.875" style="371" customWidth="1"/>
    <col min="286" max="286" width="8.625" style="371" customWidth="1"/>
    <col min="287" max="287" width="6.625" style="371" customWidth="1"/>
    <col min="288" max="289" width="5" style="371" customWidth="1"/>
    <col min="290" max="512" width="7.625" style="371"/>
    <col min="513" max="513" width="57.625" style="371" customWidth="1"/>
    <col min="514" max="514" width="11" style="371" customWidth="1"/>
    <col min="515" max="515" width="10.25" style="371" customWidth="1"/>
    <col min="516" max="516" width="8.375" style="371" customWidth="1"/>
    <col min="517" max="517" width="9.25" style="371" bestFit="1" customWidth="1"/>
    <col min="518" max="518" width="10.375" style="371" bestFit="1" customWidth="1"/>
    <col min="519" max="519" width="10.75" style="371" bestFit="1" customWidth="1"/>
    <col min="520" max="520" width="8" style="371" bestFit="1" customWidth="1"/>
    <col min="521" max="521" width="9.375" style="371" customWidth="1"/>
    <col min="522" max="522" width="9.75" style="371" customWidth="1"/>
    <col min="523" max="523" width="10.25" style="371" customWidth="1"/>
    <col min="524" max="524" width="9.75" style="371" customWidth="1"/>
    <col min="525" max="525" width="10.5" style="371" customWidth="1"/>
    <col min="526" max="526" width="9.5" style="371" customWidth="1"/>
    <col min="527" max="527" width="8.625" style="371" bestFit="1" customWidth="1"/>
    <col min="528" max="528" width="11.625" style="371" customWidth="1"/>
    <col min="529" max="529" width="10.25" style="371" bestFit="1" customWidth="1"/>
    <col min="530" max="530" width="14.625" style="371" bestFit="1" customWidth="1"/>
    <col min="531" max="531" width="11.375" style="371" bestFit="1" customWidth="1"/>
    <col min="532" max="532" width="13.25" style="371" customWidth="1"/>
    <col min="533" max="533" width="12.25" style="371" customWidth="1"/>
    <col min="534" max="535" width="10.125" style="371" customWidth="1"/>
    <col min="536" max="536" width="9.625" style="371" customWidth="1"/>
    <col min="537" max="537" width="10.625" style="371" customWidth="1"/>
    <col min="538" max="540" width="8.875" style="371" customWidth="1"/>
    <col min="541" max="541" width="5.875" style="371" customWidth="1"/>
    <col min="542" max="542" width="8.625" style="371" customWidth="1"/>
    <col min="543" max="543" width="6.625" style="371" customWidth="1"/>
    <col min="544" max="545" width="5" style="371" customWidth="1"/>
    <col min="546" max="768" width="7.625" style="371"/>
    <col min="769" max="769" width="57.625" style="371" customWidth="1"/>
    <col min="770" max="770" width="11" style="371" customWidth="1"/>
    <col min="771" max="771" width="10.25" style="371" customWidth="1"/>
    <col min="772" max="772" width="8.375" style="371" customWidth="1"/>
    <col min="773" max="773" width="9.25" style="371" bestFit="1" customWidth="1"/>
    <col min="774" max="774" width="10.375" style="371" bestFit="1" customWidth="1"/>
    <col min="775" max="775" width="10.75" style="371" bestFit="1" customWidth="1"/>
    <col min="776" max="776" width="8" style="371" bestFit="1" customWidth="1"/>
    <col min="777" max="777" width="9.375" style="371" customWidth="1"/>
    <col min="778" max="778" width="9.75" style="371" customWidth="1"/>
    <col min="779" max="779" width="10.25" style="371" customWidth="1"/>
    <col min="780" max="780" width="9.75" style="371" customWidth="1"/>
    <col min="781" max="781" width="10.5" style="371" customWidth="1"/>
    <col min="782" max="782" width="9.5" style="371" customWidth="1"/>
    <col min="783" max="783" width="8.625" style="371" bestFit="1" customWidth="1"/>
    <col min="784" max="784" width="11.625" style="371" customWidth="1"/>
    <col min="785" max="785" width="10.25" style="371" bestFit="1" customWidth="1"/>
    <col min="786" max="786" width="14.625" style="371" bestFit="1" customWidth="1"/>
    <col min="787" max="787" width="11.375" style="371" bestFit="1" customWidth="1"/>
    <col min="788" max="788" width="13.25" style="371" customWidth="1"/>
    <col min="789" max="789" width="12.25" style="371" customWidth="1"/>
    <col min="790" max="791" width="10.125" style="371" customWidth="1"/>
    <col min="792" max="792" width="9.625" style="371" customWidth="1"/>
    <col min="793" max="793" width="10.625" style="371" customWidth="1"/>
    <col min="794" max="796" width="8.875" style="371" customWidth="1"/>
    <col min="797" max="797" width="5.875" style="371" customWidth="1"/>
    <col min="798" max="798" width="8.625" style="371" customWidth="1"/>
    <col min="799" max="799" width="6.625" style="371" customWidth="1"/>
    <col min="800" max="801" width="5" style="371" customWidth="1"/>
    <col min="802" max="1024" width="7.625" style="371"/>
    <col min="1025" max="1025" width="57.625" style="371" customWidth="1"/>
    <col min="1026" max="1026" width="11" style="371" customWidth="1"/>
    <col min="1027" max="1027" width="10.25" style="371" customWidth="1"/>
    <col min="1028" max="1028" width="8.375" style="371" customWidth="1"/>
    <col min="1029" max="1029" width="9.25" style="371" bestFit="1" customWidth="1"/>
    <col min="1030" max="1030" width="10.375" style="371" bestFit="1" customWidth="1"/>
    <col min="1031" max="1031" width="10.75" style="371" bestFit="1" customWidth="1"/>
    <col min="1032" max="1032" width="8" style="371" bestFit="1" customWidth="1"/>
    <col min="1033" max="1033" width="9.375" style="371" customWidth="1"/>
    <col min="1034" max="1034" width="9.75" style="371" customWidth="1"/>
    <col min="1035" max="1035" width="10.25" style="371" customWidth="1"/>
    <col min="1036" max="1036" width="9.75" style="371" customWidth="1"/>
    <col min="1037" max="1037" width="10.5" style="371" customWidth="1"/>
    <col min="1038" max="1038" width="9.5" style="371" customWidth="1"/>
    <col min="1039" max="1039" width="8.625" style="371" bestFit="1" customWidth="1"/>
    <col min="1040" max="1040" width="11.625" style="371" customWidth="1"/>
    <col min="1041" max="1041" width="10.25" style="371" bestFit="1" customWidth="1"/>
    <col min="1042" max="1042" width="14.625" style="371" bestFit="1" customWidth="1"/>
    <col min="1043" max="1043" width="11.375" style="371" bestFit="1" customWidth="1"/>
    <col min="1044" max="1044" width="13.25" style="371" customWidth="1"/>
    <col min="1045" max="1045" width="12.25" style="371" customWidth="1"/>
    <col min="1046" max="1047" width="10.125" style="371" customWidth="1"/>
    <col min="1048" max="1048" width="9.625" style="371" customWidth="1"/>
    <col min="1049" max="1049" width="10.625" style="371" customWidth="1"/>
    <col min="1050" max="1052" width="8.875" style="371" customWidth="1"/>
    <col min="1053" max="1053" width="5.875" style="371" customWidth="1"/>
    <col min="1054" max="1054" width="8.625" style="371" customWidth="1"/>
    <col min="1055" max="1055" width="6.625" style="371" customWidth="1"/>
    <col min="1056" max="1057" width="5" style="371" customWidth="1"/>
    <col min="1058" max="1280" width="7.625" style="371"/>
    <col min="1281" max="1281" width="57.625" style="371" customWidth="1"/>
    <col min="1282" max="1282" width="11" style="371" customWidth="1"/>
    <col min="1283" max="1283" width="10.25" style="371" customWidth="1"/>
    <col min="1284" max="1284" width="8.375" style="371" customWidth="1"/>
    <col min="1285" max="1285" width="9.25" style="371" bestFit="1" customWidth="1"/>
    <col min="1286" max="1286" width="10.375" style="371" bestFit="1" customWidth="1"/>
    <col min="1287" max="1287" width="10.75" style="371" bestFit="1" customWidth="1"/>
    <col min="1288" max="1288" width="8" style="371" bestFit="1" customWidth="1"/>
    <col min="1289" max="1289" width="9.375" style="371" customWidth="1"/>
    <col min="1290" max="1290" width="9.75" style="371" customWidth="1"/>
    <col min="1291" max="1291" width="10.25" style="371" customWidth="1"/>
    <col min="1292" max="1292" width="9.75" style="371" customWidth="1"/>
    <col min="1293" max="1293" width="10.5" style="371" customWidth="1"/>
    <col min="1294" max="1294" width="9.5" style="371" customWidth="1"/>
    <col min="1295" max="1295" width="8.625" style="371" bestFit="1" customWidth="1"/>
    <col min="1296" max="1296" width="11.625" style="371" customWidth="1"/>
    <col min="1297" max="1297" width="10.25" style="371" bestFit="1" customWidth="1"/>
    <col min="1298" max="1298" width="14.625" style="371" bestFit="1" customWidth="1"/>
    <col min="1299" max="1299" width="11.375" style="371" bestFit="1" customWidth="1"/>
    <col min="1300" max="1300" width="13.25" style="371" customWidth="1"/>
    <col min="1301" max="1301" width="12.25" style="371" customWidth="1"/>
    <col min="1302" max="1303" width="10.125" style="371" customWidth="1"/>
    <col min="1304" max="1304" width="9.625" style="371" customWidth="1"/>
    <col min="1305" max="1305" width="10.625" style="371" customWidth="1"/>
    <col min="1306" max="1308" width="8.875" style="371" customWidth="1"/>
    <col min="1309" max="1309" width="5.875" style="371" customWidth="1"/>
    <col min="1310" max="1310" width="8.625" style="371" customWidth="1"/>
    <col min="1311" max="1311" width="6.625" style="371" customWidth="1"/>
    <col min="1312" max="1313" width="5" style="371" customWidth="1"/>
    <col min="1314" max="1536" width="7.625" style="371"/>
    <col min="1537" max="1537" width="57.625" style="371" customWidth="1"/>
    <col min="1538" max="1538" width="11" style="371" customWidth="1"/>
    <col min="1539" max="1539" width="10.25" style="371" customWidth="1"/>
    <col min="1540" max="1540" width="8.375" style="371" customWidth="1"/>
    <col min="1541" max="1541" width="9.25" style="371" bestFit="1" customWidth="1"/>
    <col min="1542" max="1542" width="10.375" style="371" bestFit="1" customWidth="1"/>
    <col min="1543" max="1543" width="10.75" style="371" bestFit="1" customWidth="1"/>
    <col min="1544" max="1544" width="8" style="371" bestFit="1" customWidth="1"/>
    <col min="1545" max="1545" width="9.375" style="371" customWidth="1"/>
    <col min="1546" max="1546" width="9.75" style="371" customWidth="1"/>
    <col min="1547" max="1547" width="10.25" style="371" customWidth="1"/>
    <col min="1548" max="1548" width="9.75" style="371" customWidth="1"/>
    <col min="1549" max="1549" width="10.5" style="371" customWidth="1"/>
    <col min="1550" max="1550" width="9.5" style="371" customWidth="1"/>
    <col min="1551" max="1551" width="8.625" style="371" bestFit="1" customWidth="1"/>
    <col min="1552" max="1552" width="11.625" style="371" customWidth="1"/>
    <col min="1553" max="1553" width="10.25" style="371" bestFit="1" customWidth="1"/>
    <col min="1554" max="1554" width="14.625" style="371" bestFit="1" customWidth="1"/>
    <col min="1555" max="1555" width="11.375" style="371" bestFit="1" customWidth="1"/>
    <col min="1556" max="1556" width="13.25" style="371" customWidth="1"/>
    <col min="1557" max="1557" width="12.25" style="371" customWidth="1"/>
    <col min="1558" max="1559" width="10.125" style="371" customWidth="1"/>
    <col min="1560" max="1560" width="9.625" style="371" customWidth="1"/>
    <col min="1561" max="1561" width="10.625" style="371" customWidth="1"/>
    <col min="1562" max="1564" width="8.875" style="371" customWidth="1"/>
    <col min="1565" max="1565" width="5.875" style="371" customWidth="1"/>
    <col min="1566" max="1566" width="8.625" style="371" customWidth="1"/>
    <col min="1567" max="1567" width="6.625" style="371" customWidth="1"/>
    <col min="1568" max="1569" width="5" style="371" customWidth="1"/>
    <col min="1570" max="1792" width="7.625" style="371"/>
    <col min="1793" max="1793" width="57.625" style="371" customWidth="1"/>
    <col min="1794" max="1794" width="11" style="371" customWidth="1"/>
    <col min="1795" max="1795" width="10.25" style="371" customWidth="1"/>
    <col min="1796" max="1796" width="8.375" style="371" customWidth="1"/>
    <col min="1797" max="1797" width="9.25" style="371" bestFit="1" customWidth="1"/>
    <col min="1798" max="1798" width="10.375" style="371" bestFit="1" customWidth="1"/>
    <col min="1799" max="1799" width="10.75" style="371" bestFit="1" customWidth="1"/>
    <col min="1800" max="1800" width="8" style="371" bestFit="1" customWidth="1"/>
    <col min="1801" max="1801" width="9.375" style="371" customWidth="1"/>
    <col min="1802" max="1802" width="9.75" style="371" customWidth="1"/>
    <col min="1803" max="1803" width="10.25" style="371" customWidth="1"/>
    <col min="1804" max="1804" width="9.75" style="371" customWidth="1"/>
    <col min="1805" max="1805" width="10.5" style="371" customWidth="1"/>
    <col min="1806" max="1806" width="9.5" style="371" customWidth="1"/>
    <col min="1807" max="1807" width="8.625" style="371" bestFit="1" customWidth="1"/>
    <col min="1808" max="1808" width="11.625" style="371" customWidth="1"/>
    <col min="1809" max="1809" width="10.25" style="371" bestFit="1" customWidth="1"/>
    <col min="1810" max="1810" width="14.625" style="371" bestFit="1" customWidth="1"/>
    <col min="1811" max="1811" width="11.375" style="371" bestFit="1" customWidth="1"/>
    <col min="1812" max="1812" width="13.25" style="371" customWidth="1"/>
    <col min="1813" max="1813" width="12.25" style="371" customWidth="1"/>
    <col min="1814" max="1815" width="10.125" style="371" customWidth="1"/>
    <col min="1816" max="1816" width="9.625" style="371" customWidth="1"/>
    <col min="1817" max="1817" width="10.625" style="371" customWidth="1"/>
    <col min="1818" max="1820" width="8.875" style="371" customWidth="1"/>
    <col min="1821" max="1821" width="5.875" style="371" customWidth="1"/>
    <col min="1822" max="1822" width="8.625" style="371" customWidth="1"/>
    <col min="1823" max="1823" width="6.625" style="371" customWidth="1"/>
    <col min="1824" max="1825" width="5" style="371" customWidth="1"/>
    <col min="1826" max="2048" width="7.625" style="371"/>
    <col min="2049" max="2049" width="57.625" style="371" customWidth="1"/>
    <col min="2050" max="2050" width="11" style="371" customWidth="1"/>
    <col min="2051" max="2051" width="10.25" style="371" customWidth="1"/>
    <col min="2052" max="2052" width="8.375" style="371" customWidth="1"/>
    <col min="2053" max="2053" width="9.25" style="371" bestFit="1" customWidth="1"/>
    <col min="2054" max="2054" width="10.375" style="371" bestFit="1" customWidth="1"/>
    <col min="2055" max="2055" width="10.75" style="371" bestFit="1" customWidth="1"/>
    <col min="2056" max="2056" width="8" style="371" bestFit="1" customWidth="1"/>
    <col min="2057" max="2057" width="9.375" style="371" customWidth="1"/>
    <col min="2058" max="2058" width="9.75" style="371" customWidth="1"/>
    <col min="2059" max="2059" width="10.25" style="371" customWidth="1"/>
    <col min="2060" max="2060" width="9.75" style="371" customWidth="1"/>
    <col min="2061" max="2061" width="10.5" style="371" customWidth="1"/>
    <col min="2062" max="2062" width="9.5" style="371" customWidth="1"/>
    <col min="2063" max="2063" width="8.625" style="371" bestFit="1" customWidth="1"/>
    <col min="2064" max="2064" width="11.625" style="371" customWidth="1"/>
    <col min="2065" max="2065" width="10.25" style="371" bestFit="1" customWidth="1"/>
    <col min="2066" max="2066" width="14.625" style="371" bestFit="1" customWidth="1"/>
    <col min="2067" max="2067" width="11.375" style="371" bestFit="1" customWidth="1"/>
    <col min="2068" max="2068" width="13.25" style="371" customWidth="1"/>
    <col min="2069" max="2069" width="12.25" style="371" customWidth="1"/>
    <col min="2070" max="2071" width="10.125" style="371" customWidth="1"/>
    <col min="2072" max="2072" width="9.625" style="371" customWidth="1"/>
    <col min="2073" max="2073" width="10.625" style="371" customWidth="1"/>
    <col min="2074" max="2076" width="8.875" style="371" customWidth="1"/>
    <col min="2077" max="2077" width="5.875" style="371" customWidth="1"/>
    <col min="2078" max="2078" width="8.625" style="371" customWidth="1"/>
    <col min="2079" max="2079" width="6.625" style="371" customWidth="1"/>
    <col min="2080" max="2081" width="5" style="371" customWidth="1"/>
    <col min="2082" max="2304" width="7.625" style="371"/>
    <col min="2305" max="2305" width="57.625" style="371" customWidth="1"/>
    <col min="2306" max="2306" width="11" style="371" customWidth="1"/>
    <col min="2307" max="2307" width="10.25" style="371" customWidth="1"/>
    <col min="2308" max="2308" width="8.375" style="371" customWidth="1"/>
    <col min="2309" max="2309" width="9.25" style="371" bestFit="1" customWidth="1"/>
    <col min="2310" max="2310" width="10.375" style="371" bestFit="1" customWidth="1"/>
    <col min="2311" max="2311" width="10.75" style="371" bestFit="1" customWidth="1"/>
    <col min="2312" max="2312" width="8" style="371" bestFit="1" customWidth="1"/>
    <col min="2313" max="2313" width="9.375" style="371" customWidth="1"/>
    <col min="2314" max="2314" width="9.75" style="371" customWidth="1"/>
    <col min="2315" max="2315" width="10.25" style="371" customWidth="1"/>
    <col min="2316" max="2316" width="9.75" style="371" customWidth="1"/>
    <col min="2317" max="2317" width="10.5" style="371" customWidth="1"/>
    <col min="2318" max="2318" width="9.5" style="371" customWidth="1"/>
    <col min="2319" max="2319" width="8.625" style="371" bestFit="1" customWidth="1"/>
    <col min="2320" max="2320" width="11.625" style="371" customWidth="1"/>
    <col min="2321" max="2321" width="10.25" style="371" bestFit="1" customWidth="1"/>
    <col min="2322" max="2322" width="14.625" style="371" bestFit="1" customWidth="1"/>
    <col min="2323" max="2323" width="11.375" style="371" bestFit="1" customWidth="1"/>
    <col min="2324" max="2324" width="13.25" style="371" customWidth="1"/>
    <col min="2325" max="2325" width="12.25" style="371" customWidth="1"/>
    <col min="2326" max="2327" width="10.125" style="371" customWidth="1"/>
    <col min="2328" max="2328" width="9.625" style="371" customWidth="1"/>
    <col min="2329" max="2329" width="10.625" style="371" customWidth="1"/>
    <col min="2330" max="2332" width="8.875" style="371" customWidth="1"/>
    <col min="2333" max="2333" width="5.875" style="371" customWidth="1"/>
    <col min="2334" max="2334" width="8.625" style="371" customWidth="1"/>
    <col min="2335" max="2335" width="6.625" style="371" customWidth="1"/>
    <col min="2336" max="2337" width="5" style="371" customWidth="1"/>
    <col min="2338" max="2560" width="7.625" style="371"/>
    <col min="2561" max="2561" width="57.625" style="371" customWidth="1"/>
    <col min="2562" max="2562" width="11" style="371" customWidth="1"/>
    <col min="2563" max="2563" width="10.25" style="371" customWidth="1"/>
    <col min="2564" max="2564" width="8.375" style="371" customWidth="1"/>
    <col min="2565" max="2565" width="9.25" style="371" bestFit="1" customWidth="1"/>
    <col min="2566" max="2566" width="10.375" style="371" bestFit="1" customWidth="1"/>
    <col min="2567" max="2567" width="10.75" style="371" bestFit="1" customWidth="1"/>
    <col min="2568" max="2568" width="8" style="371" bestFit="1" customWidth="1"/>
    <col min="2569" max="2569" width="9.375" style="371" customWidth="1"/>
    <col min="2570" max="2570" width="9.75" style="371" customWidth="1"/>
    <col min="2571" max="2571" width="10.25" style="371" customWidth="1"/>
    <col min="2572" max="2572" width="9.75" style="371" customWidth="1"/>
    <col min="2573" max="2573" width="10.5" style="371" customWidth="1"/>
    <col min="2574" max="2574" width="9.5" style="371" customWidth="1"/>
    <col min="2575" max="2575" width="8.625" style="371" bestFit="1" customWidth="1"/>
    <col min="2576" max="2576" width="11.625" style="371" customWidth="1"/>
    <col min="2577" max="2577" width="10.25" style="371" bestFit="1" customWidth="1"/>
    <col min="2578" max="2578" width="14.625" style="371" bestFit="1" customWidth="1"/>
    <col min="2579" max="2579" width="11.375" style="371" bestFit="1" customWidth="1"/>
    <col min="2580" max="2580" width="13.25" style="371" customWidth="1"/>
    <col min="2581" max="2581" width="12.25" style="371" customWidth="1"/>
    <col min="2582" max="2583" width="10.125" style="371" customWidth="1"/>
    <col min="2584" max="2584" width="9.625" style="371" customWidth="1"/>
    <col min="2585" max="2585" width="10.625" style="371" customWidth="1"/>
    <col min="2586" max="2588" width="8.875" style="371" customWidth="1"/>
    <col min="2589" max="2589" width="5.875" style="371" customWidth="1"/>
    <col min="2590" max="2590" width="8.625" style="371" customWidth="1"/>
    <col min="2591" max="2591" width="6.625" style="371" customWidth="1"/>
    <col min="2592" max="2593" width="5" style="371" customWidth="1"/>
    <col min="2594" max="2816" width="7.625" style="371"/>
    <col min="2817" max="2817" width="57.625" style="371" customWidth="1"/>
    <col min="2818" max="2818" width="11" style="371" customWidth="1"/>
    <col min="2819" max="2819" width="10.25" style="371" customWidth="1"/>
    <col min="2820" max="2820" width="8.375" style="371" customWidth="1"/>
    <col min="2821" max="2821" width="9.25" style="371" bestFit="1" customWidth="1"/>
    <col min="2822" max="2822" width="10.375" style="371" bestFit="1" customWidth="1"/>
    <col min="2823" max="2823" width="10.75" style="371" bestFit="1" customWidth="1"/>
    <col min="2824" max="2824" width="8" style="371" bestFit="1" customWidth="1"/>
    <col min="2825" max="2825" width="9.375" style="371" customWidth="1"/>
    <col min="2826" max="2826" width="9.75" style="371" customWidth="1"/>
    <col min="2827" max="2827" width="10.25" style="371" customWidth="1"/>
    <col min="2828" max="2828" width="9.75" style="371" customWidth="1"/>
    <col min="2829" max="2829" width="10.5" style="371" customWidth="1"/>
    <col min="2830" max="2830" width="9.5" style="371" customWidth="1"/>
    <col min="2831" max="2831" width="8.625" style="371" bestFit="1" customWidth="1"/>
    <col min="2832" max="2832" width="11.625" style="371" customWidth="1"/>
    <col min="2833" max="2833" width="10.25" style="371" bestFit="1" customWidth="1"/>
    <col min="2834" max="2834" width="14.625" style="371" bestFit="1" customWidth="1"/>
    <col min="2835" max="2835" width="11.375" style="371" bestFit="1" customWidth="1"/>
    <col min="2836" max="2836" width="13.25" style="371" customWidth="1"/>
    <col min="2837" max="2837" width="12.25" style="371" customWidth="1"/>
    <col min="2838" max="2839" width="10.125" style="371" customWidth="1"/>
    <col min="2840" max="2840" width="9.625" style="371" customWidth="1"/>
    <col min="2841" max="2841" width="10.625" style="371" customWidth="1"/>
    <col min="2842" max="2844" width="8.875" style="371" customWidth="1"/>
    <col min="2845" max="2845" width="5.875" style="371" customWidth="1"/>
    <col min="2846" max="2846" width="8.625" style="371" customWidth="1"/>
    <col min="2847" max="2847" width="6.625" style="371" customWidth="1"/>
    <col min="2848" max="2849" width="5" style="371" customWidth="1"/>
    <col min="2850" max="3072" width="7.625" style="371"/>
    <col min="3073" max="3073" width="57.625" style="371" customWidth="1"/>
    <col min="3074" max="3074" width="11" style="371" customWidth="1"/>
    <col min="3075" max="3075" width="10.25" style="371" customWidth="1"/>
    <col min="3076" max="3076" width="8.375" style="371" customWidth="1"/>
    <col min="3077" max="3077" width="9.25" style="371" bestFit="1" customWidth="1"/>
    <col min="3078" max="3078" width="10.375" style="371" bestFit="1" customWidth="1"/>
    <col min="3079" max="3079" width="10.75" style="371" bestFit="1" customWidth="1"/>
    <col min="3080" max="3080" width="8" style="371" bestFit="1" customWidth="1"/>
    <col min="3081" max="3081" width="9.375" style="371" customWidth="1"/>
    <col min="3082" max="3082" width="9.75" style="371" customWidth="1"/>
    <col min="3083" max="3083" width="10.25" style="371" customWidth="1"/>
    <col min="3084" max="3084" width="9.75" style="371" customWidth="1"/>
    <col min="3085" max="3085" width="10.5" style="371" customWidth="1"/>
    <col min="3086" max="3086" width="9.5" style="371" customWidth="1"/>
    <col min="3087" max="3087" width="8.625" style="371" bestFit="1" customWidth="1"/>
    <col min="3088" max="3088" width="11.625" style="371" customWidth="1"/>
    <col min="3089" max="3089" width="10.25" style="371" bestFit="1" customWidth="1"/>
    <col min="3090" max="3090" width="14.625" style="371" bestFit="1" customWidth="1"/>
    <col min="3091" max="3091" width="11.375" style="371" bestFit="1" customWidth="1"/>
    <col min="3092" max="3092" width="13.25" style="371" customWidth="1"/>
    <col min="3093" max="3093" width="12.25" style="371" customWidth="1"/>
    <col min="3094" max="3095" width="10.125" style="371" customWidth="1"/>
    <col min="3096" max="3096" width="9.625" style="371" customWidth="1"/>
    <col min="3097" max="3097" width="10.625" style="371" customWidth="1"/>
    <col min="3098" max="3100" width="8.875" style="371" customWidth="1"/>
    <col min="3101" max="3101" width="5.875" style="371" customWidth="1"/>
    <col min="3102" max="3102" width="8.625" style="371" customWidth="1"/>
    <col min="3103" max="3103" width="6.625" style="371" customWidth="1"/>
    <col min="3104" max="3105" width="5" style="371" customWidth="1"/>
    <col min="3106" max="3328" width="7.625" style="371"/>
    <col min="3329" max="3329" width="57.625" style="371" customWidth="1"/>
    <col min="3330" max="3330" width="11" style="371" customWidth="1"/>
    <col min="3331" max="3331" width="10.25" style="371" customWidth="1"/>
    <col min="3332" max="3332" width="8.375" style="371" customWidth="1"/>
    <col min="3333" max="3333" width="9.25" style="371" bestFit="1" customWidth="1"/>
    <col min="3334" max="3334" width="10.375" style="371" bestFit="1" customWidth="1"/>
    <col min="3335" max="3335" width="10.75" style="371" bestFit="1" customWidth="1"/>
    <col min="3336" max="3336" width="8" style="371" bestFit="1" customWidth="1"/>
    <col min="3337" max="3337" width="9.375" style="371" customWidth="1"/>
    <col min="3338" max="3338" width="9.75" style="371" customWidth="1"/>
    <col min="3339" max="3339" width="10.25" style="371" customWidth="1"/>
    <col min="3340" max="3340" width="9.75" style="371" customWidth="1"/>
    <col min="3341" max="3341" width="10.5" style="371" customWidth="1"/>
    <col min="3342" max="3342" width="9.5" style="371" customWidth="1"/>
    <col min="3343" max="3343" width="8.625" style="371" bestFit="1" customWidth="1"/>
    <col min="3344" max="3344" width="11.625" style="371" customWidth="1"/>
    <col min="3345" max="3345" width="10.25" style="371" bestFit="1" customWidth="1"/>
    <col min="3346" max="3346" width="14.625" style="371" bestFit="1" customWidth="1"/>
    <col min="3347" max="3347" width="11.375" style="371" bestFit="1" customWidth="1"/>
    <col min="3348" max="3348" width="13.25" style="371" customWidth="1"/>
    <col min="3349" max="3349" width="12.25" style="371" customWidth="1"/>
    <col min="3350" max="3351" width="10.125" style="371" customWidth="1"/>
    <col min="3352" max="3352" width="9.625" style="371" customWidth="1"/>
    <col min="3353" max="3353" width="10.625" style="371" customWidth="1"/>
    <col min="3354" max="3356" width="8.875" style="371" customWidth="1"/>
    <col min="3357" max="3357" width="5.875" style="371" customWidth="1"/>
    <col min="3358" max="3358" width="8.625" style="371" customWidth="1"/>
    <col min="3359" max="3359" width="6.625" style="371" customWidth="1"/>
    <col min="3360" max="3361" width="5" style="371" customWidth="1"/>
    <col min="3362" max="3584" width="7.625" style="371"/>
    <col min="3585" max="3585" width="57.625" style="371" customWidth="1"/>
    <col min="3586" max="3586" width="11" style="371" customWidth="1"/>
    <col min="3587" max="3587" width="10.25" style="371" customWidth="1"/>
    <col min="3588" max="3588" width="8.375" style="371" customWidth="1"/>
    <col min="3589" max="3589" width="9.25" style="371" bestFit="1" customWidth="1"/>
    <col min="3590" max="3590" width="10.375" style="371" bestFit="1" customWidth="1"/>
    <col min="3591" max="3591" width="10.75" style="371" bestFit="1" customWidth="1"/>
    <col min="3592" max="3592" width="8" style="371" bestFit="1" customWidth="1"/>
    <col min="3593" max="3593" width="9.375" style="371" customWidth="1"/>
    <col min="3594" max="3594" width="9.75" style="371" customWidth="1"/>
    <col min="3595" max="3595" width="10.25" style="371" customWidth="1"/>
    <col min="3596" max="3596" width="9.75" style="371" customWidth="1"/>
    <col min="3597" max="3597" width="10.5" style="371" customWidth="1"/>
    <col min="3598" max="3598" width="9.5" style="371" customWidth="1"/>
    <col min="3599" max="3599" width="8.625" style="371" bestFit="1" customWidth="1"/>
    <col min="3600" max="3600" width="11.625" style="371" customWidth="1"/>
    <col min="3601" max="3601" width="10.25" style="371" bestFit="1" customWidth="1"/>
    <col min="3602" max="3602" width="14.625" style="371" bestFit="1" customWidth="1"/>
    <col min="3603" max="3603" width="11.375" style="371" bestFit="1" customWidth="1"/>
    <col min="3604" max="3604" width="13.25" style="371" customWidth="1"/>
    <col min="3605" max="3605" width="12.25" style="371" customWidth="1"/>
    <col min="3606" max="3607" width="10.125" style="371" customWidth="1"/>
    <col min="3608" max="3608" width="9.625" style="371" customWidth="1"/>
    <col min="3609" max="3609" width="10.625" style="371" customWidth="1"/>
    <col min="3610" max="3612" width="8.875" style="371" customWidth="1"/>
    <col min="3613" max="3613" width="5.875" style="371" customWidth="1"/>
    <col min="3614" max="3614" width="8.625" style="371" customWidth="1"/>
    <col min="3615" max="3615" width="6.625" style="371" customWidth="1"/>
    <col min="3616" max="3617" width="5" style="371" customWidth="1"/>
    <col min="3618" max="3840" width="7.625" style="371"/>
    <col min="3841" max="3841" width="57.625" style="371" customWidth="1"/>
    <col min="3842" max="3842" width="11" style="371" customWidth="1"/>
    <col min="3843" max="3843" width="10.25" style="371" customWidth="1"/>
    <col min="3844" max="3844" width="8.375" style="371" customWidth="1"/>
    <col min="3845" max="3845" width="9.25" style="371" bestFit="1" customWidth="1"/>
    <col min="3846" max="3846" width="10.375" style="371" bestFit="1" customWidth="1"/>
    <col min="3847" max="3847" width="10.75" style="371" bestFit="1" customWidth="1"/>
    <col min="3848" max="3848" width="8" style="371" bestFit="1" customWidth="1"/>
    <col min="3849" max="3849" width="9.375" style="371" customWidth="1"/>
    <col min="3850" max="3850" width="9.75" style="371" customWidth="1"/>
    <col min="3851" max="3851" width="10.25" style="371" customWidth="1"/>
    <col min="3852" max="3852" width="9.75" style="371" customWidth="1"/>
    <col min="3853" max="3853" width="10.5" style="371" customWidth="1"/>
    <col min="3854" max="3854" width="9.5" style="371" customWidth="1"/>
    <col min="3855" max="3855" width="8.625" style="371" bestFit="1" customWidth="1"/>
    <col min="3856" max="3856" width="11.625" style="371" customWidth="1"/>
    <col min="3857" max="3857" width="10.25" style="371" bestFit="1" customWidth="1"/>
    <col min="3858" max="3858" width="14.625" style="371" bestFit="1" customWidth="1"/>
    <col min="3859" max="3859" width="11.375" style="371" bestFit="1" customWidth="1"/>
    <col min="3860" max="3860" width="13.25" style="371" customWidth="1"/>
    <col min="3861" max="3861" width="12.25" style="371" customWidth="1"/>
    <col min="3862" max="3863" width="10.125" style="371" customWidth="1"/>
    <col min="3864" max="3864" width="9.625" style="371" customWidth="1"/>
    <col min="3865" max="3865" width="10.625" style="371" customWidth="1"/>
    <col min="3866" max="3868" width="8.875" style="371" customWidth="1"/>
    <col min="3869" max="3869" width="5.875" style="371" customWidth="1"/>
    <col min="3870" max="3870" width="8.625" style="371" customWidth="1"/>
    <col min="3871" max="3871" width="6.625" style="371" customWidth="1"/>
    <col min="3872" max="3873" width="5" style="371" customWidth="1"/>
    <col min="3874" max="4096" width="7.625" style="371"/>
    <col min="4097" max="4097" width="57.625" style="371" customWidth="1"/>
    <col min="4098" max="4098" width="11" style="371" customWidth="1"/>
    <col min="4099" max="4099" width="10.25" style="371" customWidth="1"/>
    <col min="4100" max="4100" width="8.375" style="371" customWidth="1"/>
    <col min="4101" max="4101" width="9.25" style="371" bestFit="1" customWidth="1"/>
    <col min="4102" max="4102" width="10.375" style="371" bestFit="1" customWidth="1"/>
    <col min="4103" max="4103" width="10.75" style="371" bestFit="1" customWidth="1"/>
    <col min="4104" max="4104" width="8" style="371" bestFit="1" customWidth="1"/>
    <col min="4105" max="4105" width="9.375" style="371" customWidth="1"/>
    <col min="4106" max="4106" width="9.75" style="371" customWidth="1"/>
    <col min="4107" max="4107" width="10.25" style="371" customWidth="1"/>
    <col min="4108" max="4108" width="9.75" style="371" customWidth="1"/>
    <col min="4109" max="4109" width="10.5" style="371" customWidth="1"/>
    <col min="4110" max="4110" width="9.5" style="371" customWidth="1"/>
    <col min="4111" max="4111" width="8.625" style="371" bestFit="1" customWidth="1"/>
    <col min="4112" max="4112" width="11.625" style="371" customWidth="1"/>
    <col min="4113" max="4113" width="10.25" style="371" bestFit="1" customWidth="1"/>
    <col min="4114" max="4114" width="14.625" style="371" bestFit="1" customWidth="1"/>
    <col min="4115" max="4115" width="11.375" style="371" bestFit="1" customWidth="1"/>
    <col min="4116" max="4116" width="13.25" style="371" customWidth="1"/>
    <col min="4117" max="4117" width="12.25" style="371" customWidth="1"/>
    <col min="4118" max="4119" width="10.125" style="371" customWidth="1"/>
    <col min="4120" max="4120" width="9.625" style="371" customWidth="1"/>
    <col min="4121" max="4121" width="10.625" style="371" customWidth="1"/>
    <col min="4122" max="4124" width="8.875" style="371" customWidth="1"/>
    <col min="4125" max="4125" width="5.875" style="371" customWidth="1"/>
    <col min="4126" max="4126" width="8.625" style="371" customWidth="1"/>
    <col min="4127" max="4127" width="6.625" style="371" customWidth="1"/>
    <col min="4128" max="4129" width="5" style="371" customWidth="1"/>
    <col min="4130" max="4352" width="7.625" style="371"/>
    <col min="4353" max="4353" width="57.625" style="371" customWidth="1"/>
    <col min="4354" max="4354" width="11" style="371" customWidth="1"/>
    <col min="4355" max="4355" width="10.25" style="371" customWidth="1"/>
    <col min="4356" max="4356" width="8.375" style="371" customWidth="1"/>
    <col min="4357" max="4357" width="9.25" style="371" bestFit="1" customWidth="1"/>
    <col min="4358" max="4358" width="10.375" style="371" bestFit="1" customWidth="1"/>
    <col min="4359" max="4359" width="10.75" style="371" bestFit="1" customWidth="1"/>
    <col min="4360" max="4360" width="8" style="371" bestFit="1" customWidth="1"/>
    <col min="4361" max="4361" width="9.375" style="371" customWidth="1"/>
    <col min="4362" max="4362" width="9.75" style="371" customWidth="1"/>
    <col min="4363" max="4363" width="10.25" style="371" customWidth="1"/>
    <col min="4364" max="4364" width="9.75" style="371" customWidth="1"/>
    <col min="4365" max="4365" width="10.5" style="371" customWidth="1"/>
    <col min="4366" max="4366" width="9.5" style="371" customWidth="1"/>
    <col min="4367" max="4367" width="8.625" style="371" bestFit="1" customWidth="1"/>
    <col min="4368" max="4368" width="11.625" style="371" customWidth="1"/>
    <col min="4369" max="4369" width="10.25" style="371" bestFit="1" customWidth="1"/>
    <col min="4370" max="4370" width="14.625" style="371" bestFit="1" customWidth="1"/>
    <col min="4371" max="4371" width="11.375" style="371" bestFit="1" customWidth="1"/>
    <col min="4372" max="4372" width="13.25" style="371" customWidth="1"/>
    <col min="4373" max="4373" width="12.25" style="371" customWidth="1"/>
    <col min="4374" max="4375" width="10.125" style="371" customWidth="1"/>
    <col min="4376" max="4376" width="9.625" style="371" customWidth="1"/>
    <col min="4377" max="4377" width="10.625" style="371" customWidth="1"/>
    <col min="4378" max="4380" width="8.875" style="371" customWidth="1"/>
    <col min="4381" max="4381" width="5.875" style="371" customWidth="1"/>
    <col min="4382" max="4382" width="8.625" style="371" customWidth="1"/>
    <col min="4383" max="4383" width="6.625" style="371" customWidth="1"/>
    <col min="4384" max="4385" width="5" style="371" customWidth="1"/>
    <col min="4386" max="4608" width="7.625" style="371"/>
    <col min="4609" max="4609" width="57.625" style="371" customWidth="1"/>
    <col min="4610" max="4610" width="11" style="371" customWidth="1"/>
    <col min="4611" max="4611" width="10.25" style="371" customWidth="1"/>
    <col min="4612" max="4612" width="8.375" style="371" customWidth="1"/>
    <col min="4613" max="4613" width="9.25" style="371" bestFit="1" customWidth="1"/>
    <col min="4614" max="4614" width="10.375" style="371" bestFit="1" customWidth="1"/>
    <col min="4615" max="4615" width="10.75" style="371" bestFit="1" customWidth="1"/>
    <col min="4616" max="4616" width="8" style="371" bestFit="1" customWidth="1"/>
    <col min="4617" max="4617" width="9.375" style="371" customWidth="1"/>
    <col min="4618" max="4618" width="9.75" style="371" customWidth="1"/>
    <col min="4619" max="4619" width="10.25" style="371" customWidth="1"/>
    <col min="4620" max="4620" width="9.75" style="371" customWidth="1"/>
    <col min="4621" max="4621" width="10.5" style="371" customWidth="1"/>
    <col min="4622" max="4622" width="9.5" style="371" customWidth="1"/>
    <col min="4623" max="4623" width="8.625" style="371" bestFit="1" customWidth="1"/>
    <col min="4624" max="4624" width="11.625" style="371" customWidth="1"/>
    <col min="4625" max="4625" width="10.25" style="371" bestFit="1" customWidth="1"/>
    <col min="4626" max="4626" width="14.625" style="371" bestFit="1" customWidth="1"/>
    <col min="4627" max="4627" width="11.375" style="371" bestFit="1" customWidth="1"/>
    <col min="4628" max="4628" width="13.25" style="371" customWidth="1"/>
    <col min="4629" max="4629" width="12.25" style="371" customWidth="1"/>
    <col min="4630" max="4631" width="10.125" style="371" customWidth="1"/>
    <col min="4632" max="4632" width="9.625" style="371" customWidth="1"/>
    <col min="4633" max="4633" width="10.625" style="371" customWidth="1"/>
    <col min="4634" max="4636" width="8.875" style="371" customWidth="1"/>
    <col min="4637" max="4637" width="5.875" style="371" customWidth="1"/>
    <col min="4638" max="4638" width="8.625" style="371" customWidth="1"/>
    <col min="4639" max="4639" width="6.625" style="371" customWidth="1"/>
    <col min="4640" max="4641" width="5" style="371" customWidth="1"/>
    <col min="4642" max="4864" width="7.625" style="371"/>
    <col min="4865" max="4865" width="57.625" style="371" customWidth="1"/>
    <col min="4866" max="4866" width="11" style="371" customWidth="1"/>
    <col min="4867" max="4867" width="10.25" style="371" customWidth="1"/>
    <col min="4868" max="4868" width="8.375" style="371" customWidth="1"/>
    <col min="4869" max="4869" width="9.25" style="371" bestFit="1" customWidth="1"/>
    <col min="4870" max="4870" width="10.375" style="371" bestFit="1" customWidth="1"/>
    <col min="4871" max="4871" width="10.75" style="371" bestFit="1" customWidth="1"/>
    <col min="4872" max="4872" width="8" style="371" bestFit="1" customWidth="1"/>
    <col min="4873" max="4873" width="9.375" style="371" customWidth="1"/>
    <col min="4874" max="4874" width="9.75" style="371" customWidth="1"/>
    <col min="4875" max="4875" width="10.25" style="371" customWidth="1"/>
    <col min="4876" max="4876" width="9.75" style="371" customWidth="1"/>
    <col min="4877" max="4877" width="10.5" style="371" customWidth="1"/>
    <col min="4878" max="4878" width="9.5" style="371" customWidth="1"/>
    <col min="4879" max="4879" width="8.625" style="371" bestFit="1" customWidth="1"/>
    <col min="4880" max="4880" width="11.625" style="371" customWidth="1"/>
    <col min="4881" max="4881" width="10.25" style="371" bestFit="1" customWidth="1"/>
    <col min="4882" max="4882" width="14.625" style="371" bestFit="1" customWidth="1"/>
    <col min="4883" max="4883" width="11.375" style="371" bestFit="1" customWidth="1"/>
    <col min="4884" max="4884" width="13.25" style="371" customWidth="1"/>
    <col min="4885" max="4885" width="12.25" style="371" customWidth="1"/>
    <col min="4886" max="4887" width="10.125" style="371" customWidth="1"/>
    <col min="4888" max="4888" width="9.625" style="371" customWidth="1"/>
    <col min="4889" max="4889" width="10.625" style="371" customWidth="1"/>
    <col min="4890" max="4892" width="8.875" style="371" customWidth="1"/>
    <col min="4893" max="4893" width="5.875" style="371" customWidth="1"/>
    <col min="4894" max="4894" width="8.625" style="371" customWidth="1"/>
    <col min="4895" max="4895" width="6.625" style="371" customWidth="1"/>
    <col min="4896" max="4897" width="5" style="371" customWidth="1"/>
    <col min="4898" max="5120" width="7.625" style="371"/>
    <col min="5121" max="5121" width="57.625" style="371" customWidth="1"/>
    <col min="5122" max="5122" width="11" style="371" customWidth="1"/>
    <col min="5123" max="5123" width="10.25" style="371" customWidth="1"/>
    <col min="5124" max="5124" width="8.375" style="371" customWidth="1"/>
    <col min="5125" max="5125" width="9.25" style="371" bestFit="1" customWidth="1"/>
    <col min="5126" max="5126" width="10.375" style="371" bestFit="1" customWidth="1"/>
    <col min="5127" max="5127" width="10.75" style="371" bestFit="1" customWidth="1"/>
    <col min="5128" max="5128" width="8" style="371" bestFit="1" customWidth="1"/>
    <col min="5129" max="5129" width="9.375" style="371" customWidth="1"/>
    <col min="5130" max="5130" width="9.75" style="371" customWidth="1"/>
    <col min="5131" max="5131" width="10.25" style="371" customWidth="1"/>
    <col min="5132" max="5132" width="9.75" style="371" customWidth="1"/>
    <col min="5133" max="5133" width="10.5" style="371" customWidth="1"/>
    <col min="5134" max="5134" width="9.5" style="371" customWidth="1"/>
    <col min="5135" max="5135" width="8.625" style="371" bestFit="1" customWidth="1"/>
    <col min="5136" max="5136" width="11.625" style="371" customWidth="1"/>
    <col min="5137" max="5137" width="10.25" style="371" bestFit="1" customWidth="1"/>
    <col min="5138" max="5138" width="14.625" style="371" bestFit="1" customWidth="1"/>
    <col min="5139" max="5139" width="11.375" style="371" bestFit="1" customWidth="1"/>
    <col min="5140" max="5140" width="13.25" style="371" customWidth="1"/>
    <col min="5141" max="5141" width="12.25" style="371" customWidth="1"/>
    <col min="5142" max="5143" width="10.125" style="371" customWidth="1"/>
    <col min="5144" max="5144" width="9.625" style="371" customWidth="1"/>
    <col min="5145" max="5145" width="10.625" style="371" customWidth="1"/>
    <col min="5146" max="5148" width="8.875" style="371" customWidth="1"/>
    <col min="5149" max="5149" width="5.875" style="371" customWidth="1"/>
    <col min="5150" max="5150" width="8.625" style="371" customWidth="1"/>
    <col min="5151" max="5151" width="6.625" style="371" customWidth="1"/>
    <col min="5152" max="5153" width="5" style="371" customWidth="1"/>
    <col min="5154" max="5376" width="7.625" style="371"/>
    <col min="5377" max="5377" width="57.625" style="371" customWidth="1"/>
    <col min="5378" max="5378" width="11" style="371" customWidth="1"/>
    <col min="5379" max="5379" width="10.25" style="371" customWidth="1"/>
    <col min="5380" max="5380" width="8.375" style="371" customWidth="1"/>
    <col min="5381" max="5381" width="9.25" style="371" bestFit="1" customWidth="1"/>
    <col min="5382" max="5382" width="10.375" style="371" bestFit="1" customWidth="1"/>
    <col min="5383" max="5383" width="10.75" style="371" bestFit="1" customWidth="1"/>
    <col min="5384" max="5384" width="8" style="371" bestFit="1" customWidth="1"/>
    <col min="5385" max="5385" width="9.375" style="371" customWidth="1"/>
    <col min="5386" max="5386" width="9.75" style="371" customWidth="1"/>
    <col min="5387" max="5387" width="10.25" style="371" customWidth="1"/>
    <col min="5388" max="5388" width="9.75" style="371" customWidth="1"/>
    <col min="5389" max="5389" width="10.5" style="371" customWidth="1"/>
    <col min="5390" max="5390" width="9.5" style="371" customWidth="1"/>
    <col min="5391" max="5391" width="8.625" style="371" bestFit="1" customWidth="1"/>
    <col min="5392" max="5392" width="11.625" style="371" customWidth="1"/>
    <col min="5393" max="5393" width="10.25" style="371" bestFit="1" customWidth="1"/>
    <col min="5394" max="5394" width="14.625" style="371" bestFit="1" customWidth="1"/>
    <col min="5395" max="5395" width="11.375" style="371" bestFit="1" customWidth="1"/>
    <col min="5396" max="5396" width="13.25" style="371" customWidth="1"/>
    <col min="5397" max="5397" width="12.25" style="371" customWidth="1"/>
    <col min="5398" max="5399" width="10.125" style="371" customWidth="1"/>
    <col min="5400" max="5400" width="9.625" style="371" customWidth="1"/>
    <col min="5401" max="5401" width="10.625" style="371" customWidth="1"/>
    <col min="5402" max="5404" width="8.875" style="371" customWidth="1"/>
    <col min="5405" max="5405" width="5.875" style="371" customWidth="1"/>
    <col min="5406" max="5406" width="8.625" style="371" customWidth="1"/>
    <col min="5407" max="5407" width="6.625" style="371" customWidth="1"/>
    <col min="5408" max="5409" width="5" style="371" customWidth="1"/>
    <col min="5410" max="5632" width="7.625" style="371"/>
    <col min="5633" max="5633" width="57.625" style="371" customWidth="1"/>
    <col min="5634" max="5634" width="11" style="371" customWidth="1"/>
    <col min="5635" max="5635" width="10.25" style="371" customWidth="1"/>
    <col min="5636" max="5636" width="8.375" style="371" customWidth="1"/>
    <col min="5637" max="5637" width="9.25" style="371" bestFit="1" customWidth="1"/>
    <col min="5638" max="5638" width="10.375" style="371" bestFit="1" customWidth="1"/>
    <col min="5639" max="5639" width="10.75" style="371" bestFit="1" customWidth="1"/>
    <col min="5640" max="5640" width="8" style="371" bestFit="1" customWidth="1"/>
    <col min="5641" max="5641" width="9.375" style="371" customWidth="1"/>
    <col min="5642" max="5642" width="9.75" style="371" customWidth="1"/>
    <col min="5643" max="5643" width="10.25" style="371" customWidth="1"/>
    <col min="5644" max="5644" width="9.75" style="371" customWidth="1"/>
    <col min="5645" max="5645" width="10.5" style="371" customWidth="1"/>
    <col min="5646" max="5646" width="9.5" style="371" customWidth="1"/>
    <col min="5647" max="5647" width="8.625" style="371" bestFit="1" customWidth="1"/>
    <col min="5648" max="5648" width="11.625" style="371" customWidth="1"/>
    <col min="5649" max="5649" width="10.25" style="371" bestFit="1" customWidth="1"/>
    <col min="5650" max="5650" width="14.625" style="371" bestFit="1" customWidth="1"/>
    <col min="5651" max="5651" width="11.375" style="371" bestFit="1" customWidth="1"/>
    <col min="5652" max="5652" width="13.25" style="371" customWidth="1"/>
    <col min="5653" max="5653" width="12.25" style="371" customWidth="1"/>
    <col min="5654" max="5655" width="10.125" style="371" customWidth="1"/>
    <col min="5656" max="5656" width="9.625" style="371" customWidth="1"/>
    <col min="5657" max="5657" width="10.625" style="371" customWidth="1"/>
    <col min="5658" max="5660" width="8.875" style="371" customWidth="1"/>
    <col min="5661" max="5661" width="5.875" style="371" customWidth="1"/>
    <col min="5662" max="5662" width="8.625" style="371" customWidth="1"/>
    <col min="5663" max="5663" width="6.625" style="371" customWidth="1"/>
    <col min="5664" max="5665" width="5" style="371" customWidth="1"/>
    <col min="5666" max="5888" width="7.625" style="371"/>
    <col min="5889" max="5889" width="57.625" style="371" customWidth="1"/>
    <col min="5890" max="5890" width="11" style="371" customWidth="1"/>
    <col min="5891" max="5891" width="10.25" style="371" customWidth="1"/>
    <col min="5892" max="5892" width="8.375" style="371" customWidth="1"/>
    <col min="5893" max="5893" width="9.25" style="371" bestFit="1" customWidth="1"/>
    <col min="5894" max="5894" width="10.375" style="371" bestFit="1" customWidth="1"/>
    <col min="5895" max="5895" width="10.75" style="371" bestFit="1" customWidth="1"/>
    <col min="5896" max="5896" width="8" style="371" bestFit="1" customWidth="1"/>
    <col min="5897" max="5897" width="9.375" style="371" customWidth="1"/>
    <col min="5898" max="5898" width="9.75" style="371" customWidth="1"/>
    <col min="5899" max="5899" width="10.25" style="371" customWidth="1"/>
    <col min="5900" max="5900" width="9.75" style="371" customWidth="1"/>
    <col min="5901" max="5901" width="10.5" style="371" customWidth="1"/>
    <col min="5902" max="5902" width="9.5" style="371" customWidth="1"/>
    <col min="5903" max="5903" width="8.625" style="371" bestFit="1" customWidth="1"/>
    <col min="5904" max="5904" width="11.625" style="371" customWidth="1"/>
    <col min="5905" max="5905" width="10.25" style="371" bestFit="1" customWidth="1"/>
    <col min="5906" max="5906" width="14.625" style="371" bestFit="1" customWidth="1"/>
    <col min="5907" max="5907" width="11.375" style="371" bestFit="1" customWidth="1"/>
    <col min="5908" max="5908" width="13.25" style="371" customWidth="1"/>
    <col min="5909" max="5909" width="12.25" style="371" customWidth="1"/>
    <col min="5910" max="5911" width="10.125" style="371" customWidth="1"/>
    <col min="5912" max="5912" width="9.625" style="371" customWidth="1"/>
    <col min="5913" max="5913" width="10.625" style="371" customWidth="1"/>
    <col min="5914" max="5916" width="8.875" style="371" customWidth="1"/>
    <col min="5917" max="5917" width="5.875" style="371" customWidth="1"/>
    <col min="5918" max="5918" width="8.625" style="371" customWidth="1"/>
    <col min="5919" max="5919" width="6.625" style="371" customWidth="1"/>
    <col min="5920" max="5921" width="5" style="371" customWidth="1"/>
    <col min="5922" max="6144" width="7.625" style="371"/>
    <col min="6145" max="6145" width="57.625" style="371" customWidth="1"/>
    <col min="6146" max="6146" width="11" style="371" customWidth="1"/>
    <col min="6147" max="6147" width="10.25" style="371" customWidth="1"/>
    <col min="6148" max="6148" width="8.375" style="371" customWidth="1"/>
    <col min="6149" max="6149" width="9.25" style="371" bestFit="1" customWidth="1"/>
    <col min="6150" max="6150" width="10.375" style="371" bestFit="1" customWidth="1"/>
    <col min="6151" max="6151" width="10.75" style="371" bestFit="1" customWidth="1"/>
    <col min="6152" max="6152" width="8" style="371" bestFit="1" customWidth="1"/>
    <col min="6153" max="6153" width="9.375" style="371" customWidth="1"/>
    <col min="6154" max="6154" width="9.75" style="371" customWidth="1"/>
    <col min="6155" max="6155" width="10.25" style="371" customWidth="1"/>
    <col min="6156" max="6156" width="9.75" style="371" customWidth="1"/>
    <col min="6157" max="6157" width="10.5" style="371" customWidth="1"/>
    <col min="6158" max="6158" width="9.5" style="371" customWidth="1"/>
    <col min="6159" max="6159" width="8.625" style="371" bestFit="1" customWidth="1"/>
    <col min="6160" max="6160" width="11.625" style="371" customWidth="1"/>
    <col min="6161" max="6161" width="10.25" style="371" bestFit="1" customWidth="1"/>
    <col min="6162" max="6162" width="14.625" style="371" bestFit="1" customWidth="1"/>
    <col min="6163" max="6163" width="11.375" style="371" bestFit="1" customWidth="1"/>
    <col min="6164" max="6164" width="13.25" style="371" customWidth="1"/>
    <col min="6165" max="6165" width="12.25" style="371" customWidth="1"/>
    <col min="6166" max="6167" width="10.125" style="371" customWidth="1"/>
    <col min="6168" max="6168" width="9.625" style="371" customWidth="1"/>
    <col min="6169" max="6169" width="10.625" style="371" customWidth="1"/>
    <col min="6170" max="6172" width="8.875" style="371" customWidth="1"/>
    <col min="6173" max="6173" width="5.875" style="371" customWidth="1"/>
    <col min="6174" max="6174" width="8.625" style="371" customWidth="1"/>
    <col min="6175" max="6175" width="6.625" style="371" customWidth="1"/>
    <col min="6176" max="6177" width="5" style="371" customWidth="1"/>
    <col min="6178" max="6400" width="7.625" style="371"/>
    <col min="6401" max="6401" width="57.625" style="371" customWidth="1"/>
    <col min="6402" max="6402" width="11" style="371" customWidth="1"/>
    <col min="6403" max="6403" width="10.25" style="371" customWidth="1"/>
    <col min="6404" max="6404" width="8.375" style="371" customWidth="1"/>
    <col min="6405" max="6405" width="9.25" style="371" bestFit="1" customWidth="1"/>
    <col min="6406" max="6406" width="10.375" style="371" bestFit="1" customWidth="1"/>
    <col min="6407" max="6407" width="10.75" style="371" bestFit="1" customWidth="1"/>
    <col min="6408" max="6408" width="8" style="371" bestFit="1" customWidth="1"/>
    <col min="6409" max="6409" width="9.375" style="371" customWidth="1"/>
    <col min="6410" max="6410" width="9.75" style="371" customWidth="1"/>
    <col min="6411" max="6411" width="10.25" style="371" customWidth="1"/>
    <col min="6412" max="6412" width="9.75" style="371" customWidth="1"/>
    <col min="6413" max="6413" width="10.5" style="371" customWidth="1"/>
    <col min="6414" max="6414" width="9.5" style="371" customWidth="1"/>
    <col min="6415" max="6415" width="8.625" style="371" bestFit="1" customWidth="1"/>
    <col min="6416" max="6416" width="11.625" style="371" customWidth="1"/>
    <col min="6417" max="6417" width="10.25" style="371" bestFit="1" customWidth="1"/>
    <col min="6418" max="6418" width="14.625" style="371" bestFit="1" customWidth="1"/>
    <col min="6419" max="6419" width="11.375" style="371" bestFit="1" customWidth="1"/>
    <col min="6420" max="6420" width="13.25" style="371" customWidth="1"/>
    <col min="6421" max="6421" width="12.25" style="371" customWidth="1"/>
    <col min="6422" max="6423" width="10.125" style="371" customWidth="1"/>
    <col min="6424" max="6424" width="9.625" style="371" customWidth="1"/>
    <col min="6425" max="6425" width="10.625" style="371" customWidth="1"/>
    <col min="6426" max="6428" width="8.875" style="371" customWidth="1"/>
    <col min="6429" max="6429" width="5.875" style="371" customWidth="1"/>
    <col min="6430" max="6430" width="8.625" style="371" customWidth="1"/>
    <col min="6431" max="6431" width="6.625" style="371" customWidth="1"/>
    <col min="6432" max="6433" width="5" style="371" customWidth="1"/>
    <col min="6434" max="6656" width="7.625" style="371"/>
    <col min="6657" max="6657" width="57.625" style="371" customWidth="1"/>
    <col min="6658" max="6658" width="11" style="371" customWidth="1"/>
    <col min="6659" max="6659" width="10.25" style="371" customWidth="1"/>
    <col min="6660" max="6660" width="8.375" style="371" customWidth="1"/>
    <col min="6661" max="6661" width="9.25" style="371" bestFit="1" customWidth="1"/>
    <col min="6662" max="6662" width="10.375" style="371" bestFit="1" customWidth="1"/>
    <col min="6663" max="6663" width="10.75" style="371" bestFit="1" customWidth="1"/>
    <col min="6664" max="6664" width="8" style="371" bestFit="1" customWidth="1"/>
    <col min="6665" max="6665" width="9.375" style="371" customWidth="1"/>
    <col min="6666" max="6666" width="9.75" style="371" customWidth="1"/>
    <col min="6667" max="6667" width="10.25" style="371" customWidth="1"/>
    <col min="6668" max="6668" width="9.75" style="371" customWidth="1"/>
    <col min="6669" max="6669" width="10.5" style="371" customWidth="1"/>
    <col min="6670" max="6670" width="9.5" style="371" customWidth="1"/>
    <col min="6671" max="6671" width="8.625" style="371" bestFit="1" customWidth="1"/>
    <col min="6672" max="6672" width="11.625" style="371" customWidth="1"/>
    <col min="6673" max="6673" width="10.25" style="371" bestFit="1" customWidth="1"/>
    <col min="6674" max="6674" width="14.625" style="371" bestFit="1" customWidth="1"/>
    <col min="6675" max="6675" width="11.375" style="371" bestFit="1" customWidth="1"/>
    <col min="6676" max="6676" width="13.25" style="371" customWidth="1"/>
    <col min="6677" max="6677" width="12.25" style="371" customWidth="1"/>
    <col min="6678" max="6679" width="10.125" style="371" customWidth="1"/>
    <col min="6680" max="6680" width="9.625" style="371" customWidth="1"/>
    <col min="6681" max="6681" width="10.625" style="371" customWidth="1"/>
    <col min="6682" max="6684" width="8.875" style="371" customWidth="1"/>
    <col min="6685" max="6685" width="5.875" style="371" customWidth="1"/>
    <col min="6686" max="6686" width="8.625" style="371" customWidth="1"/>
    <col min="6687" max="6687" width="6.625" style="371" customWidth="1"/>
    <col min="6688" max="6689" width="5" style="371" customWidth="1"/>
    <col min="6690" max="6912" width="7.625" style="371"/>
    <col min="6913" max="6913" width="57.625" style="371" customWidth="1"/>
    <col min="6914" max="6914" width="11" style="371" customWidth="1"/>
    <col min="6915" max="6915" width="10.25" style="371" customWidth="1"/>
    <col min="6916" max="6916" width="8.375" style="371" customWidth="1"/>
    <col min="6917" max="6917" width="9.25" style="371" bestFit="1" customWidth="1"/>
    <col min="6918" max="6918" width="10.375" style="371" bestFit="1" customWidth="1"/>
    <col min="6919" max="6919" width="10.75" style="371" bestFit="1" customWidth="1"/>
    <col min="6920" max="6920" width="8" style="371" bestFit="1" customWidth="1"/>
    <col min="6921" max="6921" width="9.375" style="371" customWidth="1"/>
    <col min="6922" max="6922" width="9.75" style="371" customWidth="1"/>
    <col min="6923" max="6923" width="10.25" style="371" customWidth="1"/>
    <col min="6924" max="6924" width="9.75" style="371" customWidth="1"/>
    <col min="6925" max="6925" width="10.5" style="371" customWidth="1"/>
    <col min="6926" max="6926" width="9.5" style="371" customWidth="1"/>
    <col min="6927" max="6927" width="8.625" style="371" bestFit="1" customWidth="1"/>
    <col min="6928" max="6928" width="11.625" style="371" customWidth="1"/>
    <col min="6929" max="6929" width="10.25" style="371" bestFit="1" customWidth="1"/>
    <col min="6930" max="6930" width="14.625" style="371" bestFit="1" customWidth="1"/>
    <col min="6931" max="6931" width="11.375" style="371" bestFit="1" customWidth="1"/>
    <col min="6932" max="6932" width="13.25" style="371" customWidth="1"/>
    <col min="6933" max="6933" width="12.25" style="371" customWidth="1"/>
    <col min="6934" max="6935" width="10.125" style="371" customWidth="1"/>
    <col min="6936" max="6936" width="9.625" style="371" customWidth="1"/>
    <col min="6937" max="6937" width="10.625" style="371" customWidth="1"/>
    <col min="6938" max="6940" width="8.875" style="371" customWidth="1"/>
    <col min="6941" max="6941" width="5.875" style="371" customWidth="1"/>
    <col min="6942" max="6942" width="8.625" style="371" customWidth="1"/>
    <col min="6943" max="6943" width="6.625" style="371" customWidth="1"/>
    <col min="6944" max="6945" width="5" style="371" customWidth="1"/>
    <col min="6946" max="7168" width="7.625" style="371"/>
    <col min="7169" max="7169" width="57.625" style="371" customWidth="1"/>
    <col min="7170" max="7170" width="11" style="371" customWidth="1"/>
    <col min="7171" max="7171" width="10.25" style="371" customWidth="1"/>
    <col min="7172" max="7172" width="8.375" style="371" customWidth="1"/>
    <col min="7173" max="7173" width="9.25" style="371" bestFit="1" customWidth="1"/>
    <col min="7174" max="7174" width="10.375" style="371" bestFit="1" customWidth="1"/>
    <col min="7175" max="7175" width="10.75" style="371" bestFit="1" customWidth="1"/>
    <col min="7176" max="7176" width="8" style="371" bestFit="1" customWidth="1"/>
    <col min="7177" max="7177" width="9.375" style="371" customWidth="1"/>
    <col min="7178" max="7178" width="9.75" style="371" customWidth="1"/>
    <col min="7179" max="7179" width="10.25" style="371" customWidth="1"/>
    <col min="7180" max="7180" width="9.75" style="371" customWidth="1"/>
    <col min="7181" max="7181" width="10.5" style="371" customWidth="1"/>
    <col min="7182" max="7182" width="9.5" style="371" customWidth="1"/>
    <col min="7183" max="7183" width="8.625" style="371" bestFit="1" customWidth="1"/>
    <col min="7184" max="7184" width="11.625" style="371" customWidth="1"/>
    <col min="7185" max="7185" width="10.25" style="371" bestFit="1" customWidth="1"/>
    <col min="7186" max="7186" width="14.625" style="371" bestFit="1" customWidth="1"/>
    <col min="7187" max="7187" width="11.375" style="371" bestFit="1" customWidth="1"/>
    <col min="7188" max="7188" width="13.25" style="371" customWidth="1"/>
    <col min="7189" max="7189" width="12.25" style="371" customWidth="1"/>
    <col min="7190" max="7191" width="10.125" style="371" customWidth="1"/>
    <col min="7192" max="7192" width="9.625" style="371" customWidth="1"/>
    <col min="7193" max="7193" width="10.625" style="371" customWidth="1"/>
    <col min="7194" max="7196" width="8.875" style="371" customWidth="1"/>
    <col min="7197" max="7197" width="5.875" style="371" customWidth="1"/>
    <col min="7198" max="7198" width="8.625" style="371" customWidth="1"/>
    <col min="7199" max="7199" width="6.625" style="371" customWidth="1"/>
    <col min="7200" max="7201" width="5" style="371" customWidth="1"/>
    <col min="7202" max="7424" width="7.625" style="371"/>
    <col min="7425" max="7425" width="57.625" style="371" customWidth="1"/>
    <col min="7426" max="7426" width="11" style="371" customWidth="1"/>
    <col min="7427" max="7427" width="10.25" style="371" customWidth="1"/>
    <col min="7428" max="7428" width="8.375" style="371" customWidth="1"/>
    <col min="7429" max="7429" width="9.25" style="371" bestFit="1" customWidth="1"/>
    <col min="7430" max="7430" width="10.375" style="371" bestFit="1" customWidth="1"/>
    <col min="7431" max="7431" width="10.75" style="371" bestFit="1" customWidth="1"/>
    <col min="7432" max="7432" width="8" style="371" bestFit="1" customWidth="1"/>
    <col min="7433" max="7433" width="9.375" style="371" customWidth="1"/>
    <col min="7434" max="7434" width="9.75" style="371" customWidth="1"/>
    <col min="7435" max="7435" width="10.25" style="371" customWidth="1"/>
    <col min="7436" max="7436" width="9.75" style="371" customWidth="1"/>
    <col min="7437" max="7437" width="10.5" style="371" customWidth="1"/>
    <col min="7438" max="7438" width="9.5" style="371" customWidth="1"/>
    <col min="7439" max="7439" width="8.625" style="371" bestFit="1" customWidth="1"/>
    <col min="7440" max="7440" width="11.625" style="371" customWidth="1"/>
    <col min="7441" max="7441" width="10.25" style="371" bestFit="1" customWidth="1"/>
    <col min="7442" max="7442" width="14.625" style="371" bestFit="1" customWidth="1"/>
    <col min="7443" max="7443" width="11.375" style="371" bestFit="1" customWidth="1"/>
    <col min="7444" max="7444" width="13.25" style="371" customWidth="1"/>
    <col min="7445" max="7445" width="12.25" style="371" customWidth="1"/>
    <col min="7446" max="7447" width="10.125" style="371" customWidth="1"/>
    <col min="7448" max="7448" width="9.625" style="371" customWidth="1"/>
    <col min="7449" max="7449" width="10.625" style="371" customWidth="1"/>
    <col min="7450" max="7452" width="8.875" style="371" customWidth="1"/>
    <col min="7453" max="7453" width="5.875" style="371" customWidth="1"/>
    <col min="7454" max="7454" width="8.625" style="371" customWidth="1"/>
    <col min="7455" max="7455" width="6.625" style="371" customWidth="1"/>
    <col min="7456" max="7457" width="5" style="371" customWidth="1"/>
    <col min="7458" max="7680" width="7.625" style="371"/>
    <col min="7681" max="7681" width="57.625" style="371" customWidth="1"/>
    <col min="7682" max="7682" width="11" style="371" customWidth="1"/>
    <col min="7683" max="7683" width="10.25" style="371" customWidth="1"/>
    <col min="7684" max="7684" width="8.375" style="371" customWidth="1"/>
    <col min="7685" max="7685" width="9.25" style="371" bestFit="1" customWidth="1"/>
    <col min="7686" max="7686" width="10.375" style="371" bestFit="1" customWidth="1"/>
    <col min="7687" max="7687" width="10.75" style="371" bestFit="1" customWidth="1"/>
    <col min="7688" max="7688" width="8" style="371" bestFit="1" customWidth="1"/>
    <col min="7689" max="7689" width="9.375" style="371" customWidth="1"/>
    <col min="7690" max="7690" width="9.75" style="371" customWidth="1"/>
    <col min="7691" max="7691" width="10.25" style="371" customWidth="1"/>
    <col min="7692" max="7692" width="9.75" style="371" customWidth="1"/>
    <col min="7693" max="7693" width="10.5" style="371" customWidth="1"/>
    <col min="7694" max="7694" width="9.5" style="371" customWidth="1"/>
    <col min="7695" max="7695" width="8.625" style="371" bestFit="1" customWidth="1"/>
    <col min="7696" max="7696" width="11.625" style="371" customWidth="1"/>
    <col min="7697" max="7697" width="10.25" style="371" bestFit="1" customWidth="1"/>
    <col min="7698" max="7698" width="14.625" style="371" bestFit="1" customWidth="1"/>
    <col min="7699" max="7699" width="11.375" style="371" bestFit="1" customWidth="1"/>
    <col min="7700" max="7700" width="13.25" style="371" customWidth="1"/>
    <col min="7701" max="7701" width="12.25" style="371" customWidth="1"/>
    <col min="7702" max="7703" width="10.125" style="371" customWidth="1"/>
    <col min="7704" max="7704" width="9.625" style="371" customWidth="1"/>
    <col min="7705" max="7705" width="10.625" style="371" customWidth="1"/>
    <col min="7706" max="7708" width="8.875" style="371" customWidth="1"/>
    <col min="7709" max="7709" width="5.875" style="371" customWidth="1"/>
    <col min="7710" max="7710" width="8.625" style="371" customWidth="1"/>
    <col min="7711" max="7711" width="6.625" style="371" customWidth="1"/>
    <col min="7712" max="7713" width="5" style="371" customWidth="1"/>
    <col min="7714" max="7936" width="7.625" style="371"/>
    <col min="7937" max="7937" width="57.625" style="371" customWidth="1"/>
    <col min="7938" max="7938" width="11" style="371" customWidth="1"/>
    <col min="7939" max="7939" width="10.25" style="371" customWidth="1"/>
    <col min="7940" max="7940" width="8.375" style="371" customWidth="1"/>
    <col min="7941" max="7941" width="9.25" style="371" bestFit="1" customWidth="1"/>
    <col min="7942" max="7942" width="10.375" style="371" bestFit="1" customWidth="1"/>
    <col min="7943" max="7943" width="10.75" style="371" bestFit="1" customWidth="1"/>
    <col min="7944" max="7944" width="8" style="371" bestFit="1" customWidth="1"/>
    <col min="7945" max="7945" width="9.375" style="371" customWidth="1"/>
    <col min="7946" max="7946" width="9.75" style="371" customWidth="1"/>
    <col min="7947" max="7947" width="10.25" style="371" customWidth="1"/>
    <col min="7948" max="7948" width="9.75" style="371" customWidth="1"/>
    <col min="7949" max="7949" width="10.5" style="371" customWidth="1"/>
    <col min="7950" max="7950" width="9.5" style="371" customWidth="1"/>
    <col min="7951" max="7951" width="8.625" style="371" bestFit="1" customWidth="1"/>
    <col min="7952" max="7952" width="11.625" style="371" customWidth="1"/>
    <col min="7953" max="7953" width="10.25" style="371" bestFit="1" customWidth="1"/>
    <col min="7954" max="7954" width="14.625" style="371" bestFit="1" customWidth="1"/>
    <col min="7955" max="7955" width="11.375" style="371" bestFit="1" customWidth="1"/>
    <col min="7956" max="7956" width="13.25" style="371" customWidth="1"/>
    <col min="7957" max="7957" width="12.25" style="371" customWidth="1"/>
    <col min="7958" max="7959" width="10.125" style="371" customWidth="1"/>
    <col min="7960" max="7960" width="9.625" style="371" customWidth="1"/>
    <col min="7961" max="7961" width="10.625" style="371" customWidth="1"/>
    <col min="7962" max="7964" width="8.875" style="371" customWidth="1"/>
    <col min="7965" max="7965" width="5.875" style="371" customWidth="1"/>
    <col min="7966" max="7966" width="8.625" style="371" customWidth="1"/>
    <col min="7967" max="7967" width="6.625" style="371" customWidth="1"/>
    <col min="7968" max="7969" width="5" style="371" customWidth="1"/>
    <col min="7970" max="8192" width="7.625" style="371"/>
    <col min="8193" max="8193" width="57.625" style="371" customWidth="1"/>
    <col min="8194" max="8194" width="11" style="371" customWidth="1"/>
    <col min="8195" max="8195" width="10.25" style="371" customWidth="1"/>
    <col min="8196" max="8196" width="8.375" style="371" customWidth="1"/>
    <col min="8197" max="8197" width="9.25" style="371" bestFit="1" customWidth="1"/>
    <col min="8198" max="8198" width="10.375" style="371" bestFit="1" customWidth="1"/>
    <col min="8199" max="8199" width="10.75" style="371" bestFit="1" customWidth="1"/>
    <col min="8200" max="8200" width="8" style="371" bestFit="1" customWidth="1"/>
    <col min="8201" max="8201" width="9.375" style="371" customWidth="1"/>
    <col min="8202" max="8202" width="9.75" style="371" customWidth="1"/>
    <col min="8203" max="8203" width="10.25" style="371" customWidth="1"/>
    <col min="8204" max="8204" width="9.75" style="371" customWidth="1"/>
    <col min="8205" max="8205" width="10.5" style="371" customWidth="1"/>
    <col min="8206" max="8206" width="9.5" style="371" customWidth="1"/>
    <col min="8207" max="8207" width="8.625" style="371" bestFit="1" customWidth="1"/>
    <col min="8208" max="8208" width="11.625" style="371" customWidth="1"/>
    <col min="8209" max="8209" width="10.25" style="371" bestFit="1" customWidth="1"/>
    <col min="8210" max="8210" width="14.625" style="371" bestFit="1" customWidth="1"/>
    <col min="8211" max="8211" width="11.375" style="371" bestFit="1" customWidth="1"/>
    <col min="8212" max="8212" width="13.25" style="371" customWidth="1"/>
    <col min="8213" max="8213" width="12.25" style="371" customWidth="1"/>
    <col min="8214" max="8215" width="10.125" style="371" customWidth="1"/>
    <col min="8216" max="8216" width="9.625" style="371" customWidth="1"/>
    <col min="8217" max="8217" width="10.625" style="371" customWidth="1"/>
    <col min="8218" max="8220" width="8.875" style="371" customWidth="1"/>
    <col min="8221" max="8221" width="5.875" style="371" customWidth="1"/>
    <col min="8222" max="8222" width="8.625" style="371" customWidth="1"/>
    <col min="8223" max="8223" width="6.625" style="371" customWidth="1"/>
    <col min="8224" max="8225" width="5" style="371" customWidth="1"/>
    <col min="8226" max="8448" width="7.625" style="371"/>
    <col min="8449" max="8449" width="57.625" style="371" customWidth="1"/>
    <col min="8450" max="8450" width="11" style="371" customWidth="1"/>
    <col min="8451" max="8451" width="10.25" style="371" customWidth="1"/>
    <col min="8452" max="8452" width="8.375" style="371" customWidth="1"/>
    <col min="8453" max="8453" width="9.25" style="371" bestFit="1" customWidth="1"/>
    <col min="8454" max="8454" width="10.375" style="371" bestFit="1" customWidth="1"/>
    <col min="8455" max="8455" width="10.75" style="371" bestFit="1" customWidth="1"/>
    <col min="8456" max="8456" width="8" style="371" bestFit="1" customWidth="1"/>
    <col min="8457" max="8457" width="9.375" style="371" customWidth="1"/>
    <col min="8458" max="8458" width="9.75" style="371" customWidth="1"/>
    <col min="8459" max="8459" width="10.25" style="371" customWidth="1"/>
    <col min="8460" max="8460" width="9.75" style="371" customWidth="1"/>
    <col min="8461" max="8461" width="10.5" style="371" customWidth="1"/>
    <col min="8462" max="8462" width="9.5" style="371" customWidth="1"/>
    <col min="8463" max="8463" width="8.625" style="371" bestFit="1" customWidth="1"/>
    <col min="8464" max="8464" width="11.625" style="371" customWidth="1"/>
    <col min="8465" max="8465" width="10.25" style="371" bestFit="1" customWidth="1"/>
    <col min="8466" max="8466" width="14.625" style="371" bestFit="1" customWidth="1"/>
    <col min="8467" max="8467" width="11.375" style="371" bestFit="1" customWidth="1"/>
    <col min="8468" max="8468" width="13.25" style="371" customWidth="1"/>
    <col min="8469" max="8469" width="12.25" style="371" customWidth="1"/>
    <col min="8470" max="8471" width="10.125" style="371" customWidth="1"/>
    <col min="8472" max="8472" width="9.625" style="371" customWidth="1"/>
    <col min="8473" max="8473" width="10.625" style="371" customWidth="1"/>
    <col min="8474" max="8476" width="8.875" style="371" customWidth="1"/>
    <col min="8477" max="8477" width="5.875" style="371" customWidth="1"/>
    <col min="8478" max="8478" width="8.625" style="371" customWidth="1"/>
    <col min="8479" max="8479" width="6.625" style="371" customWidth="1"/>
    <col min="8480" max="8481" width="5" style="371" customWidth="1"/>
    <col min="8482" max="8704" width="7.625" style="371"/>
    <col min="8705" max="8705" width="57.625" style="371" customWidth="1"/>
    <col min="8706" max="8706" width="11" style="371" customWidth="1"/>
    <col min="8707" max="8707" width="10.25" style="371" customWidth="1"/>
    <col min="8708" max="8708" width="8.375" style="371" customWidth="1"/>
    <col min="8709" max="8709" width="9.25" style="371" bestFit="1" customWidth="1"/>
    <col min="8710" max="8710" width="10.375" style="371" bestFit="1" customWidth="1"/>
    <col min="8711" max="8711" width="10.75" style="371" bestFit="1" customWidth="1"/>
    <col min="8712" max="8712" width="8" style="371" bestFit="1" customWidth="1"/>
    <col min="8713" max="8713" width="9.375" style="371" customWidth="1"/>
    <col min="8714" max="8714" width="9.75" style="371" customWidth="1"/>
    <col min="8715" max="8715" width="10.25" style="371" customWidth="1"/>
    <col min="8716" max="8716" width="9.75" style="371" customWidth="1"/>
    <col min="8717" max="8717" width="10.5" style="371" customWidth="1"/>
    <col min="8718" max="8718" width="9.5" style="371" customWidth="1"/>
    <col min="8719" max="8719" width="8.625" style="371" bestFit="1" customWidth="1"/>
    <col min="8720" max="8720" width="11.625" style="371" customWidth="1"/>
    <col min="8721" max="8721" width="10.25" style="371" bestFit="1" customWidth="1"/>
    <col min="8722" max="8722" width="14.625" style="371" bestFit="1" customWidth="1"/>
    <col min="8723" max="8723" width="11.375" style="371" bestFit="1" customWidth="1"/>
    <col min="8724" max="8724" width="13.25" style="371" customWidth="1"/>
    <col min="8725" max="8725" width="12.25" style="371" customWidth="1"/>
    <col min="8726" max="8727" width="10.125" style="371" customWidth="1"/>
    <col min="8728" max="8728" width="9.625" style="371" customWidth="1"/>
    <col min="8729" max="8729" width="10.625" style="371" customWidth="1"/>
    <col min="8730" max="8732" width="8.875" style="371" customWidth="1"/>
    <col min="8733" max="8733" width="5.875" style="371" customWidth="1"/>
    <col min="8734" max="8734" width="8.625" style="371" customWidth="1"/>
    <col min="8735" max="8735" width="6.625" style="371" customWidth="1"/>
    <col min="8736" max="8737" width="5" style="371" customWidth="1"/>
    <col min="8738" max="8960" width="7.625" style="371"/>
    <col min="8961" max="8961" width="57.625" style="371" customWidth="1"/>
    <col min="8962" max="8962" width="11" style="371" customWidth="1"/>
    <col min="8963" max="8963" width="10.25" style="371" customWidth="1"/>
    <col min="8964" max="8964" width="8.375" style="371" customWidth="1"/>
    <col min="8965" max="8965" width="9.25" style="371" bestFit="1" customWidth="1"/>
    <col min="8966" max="8966" width="10.375" style="371" bestFit="1" customWidth="1"/>
    <col min="8967" max="8967" width="10.75" style="371" bestFit="1" customWidth="1"/>
    <col min="8968" max="8968" width="8" style="371" bestFit="1" customWidth="1"/>
    <col min="8969" max="8969" width="9.375" style="371" customWidth="1"/>
    <col min="8970" max="8970" width="9.75" style="371" customWidth="1"/>
    <col min="8971" max="8971" width="10.25" style="371" customWidth="1"/>
    <col min="8972" max="8972" width="9.75" style="371" customWidth="1"/>
    <col min="8973" max="8973" width="10.5" style="371" customWidth="1"/>
    <col min="8974" max="8974" width="9.5" style="371" customWidth="1"/>
    <col min="8975" max="8975" width="8.625" style="371" bestFit="1" customWidth="1"/>
    <col min="8976" max="8976" width="11.625" style="371" customWidth="1"/>
    <col min="8977" max="8977" width="10.25" style="371" bestFit="1" customWidth="1"/>
    <col min="8978" max="8978" width="14.625" style="371" bestFit="1" customWidth="1"/>
    <col min="8979" max="8979" width="11.375" style="371" bestFit="1" customWidth="1"/>
    <col min="8980" max="8980" width="13.25" style="371" customWidth="1"/>
    <col min="8981" max="8981" width="12.25" style="371" customWidth="1"/>
    <col min="8982" max="8983" width="10.125" style="371" customWidth="1"/>
    <col min="8984" max="8984" width="9.625" style="371" customWidth="1"/>
    <col min="8985" max="8985" width="10.625" style="371" customWidth="1"/>
    <col min="8986" max="8988" width="8.875" style="371" customWidth="1"/>
    <col min="8989" max="8989" width="5.875" style="371" customWidth="1"/>
    <col min="8990" max="8990" width="8.625" style="371" customWidth="1"/>
    <col min="8991" max="8991" width="6.625" style="371" customWidth="1"/>
    <col min="8992" max="8993" width="5" style="371" customWidth="1"/>
    <col min="8994" max="9216" width="7.625" style="371"/>
    <col min="9217" max="9217" width="57.625" style="371" customWidth="1"/>
    <col min="9218" max="9218" width="11" style="371" customWidth="1"/>
    <col min="9219" max="9219" width="10.25" style="371" customWidth="1"/>
    <col min="9220" max="9220" width="8.375" style="371" customWidth="1"/>
    <col min="9221" max="9221" width="9.25" style="371" bestFit="1" customWidth="1"/>
    <col min="9222" max="9222" width="10.375" style="371" bestFit="1" customWidth="1"/>
    <col min="9223" max="9223" width="10.75" style="371" bestFit="1" customWidth="1"/>
    <col min="9224" max="9224" width="8" style="371" bestFit="1" customWidth="1"/>
    <col min="9225" max="9225" width="9.375" style="371" customWidth="1"/>
    <col min="9226" max="9226" width="9.75" style="371" customWidth="1"/>
    <col min="9227" max="9227" width="10.25" style="371" customWidth="1"/>
    <col min="9228" max="9228" width="9.75" style="371" customWidth="1"/>
    <col min="9229" max="9229" width="10.5" style="371" customWidth="1"/>
    <col min="9230" max="9230" width="9.5" style="371" customWidth="1"/>
    <col min="9231" max="9231" width="8.625" style="371" bestFit="1" customWidth="1"/>
    <col min="9232" max="9232" width="11.625" style="371" customWidth="1"/>
    <col min="9233" max="9233" width="10.25" style="371" bestFit="1" customWidth="1"/>
    <col min="9234" max="9234" width="14.625" style="371" bestFit="1" customWidth="1"/>
    <col min="9235" max="9235" width="11.375" style="371" bestFit="1" customWidth="1"/>
    <col min="9236" max="9236" width="13.25" style="371" customWidth="1"/>
    <col min="9237" max="9237" width="12.25" style="371" customWidth="1"/>
    <col min="9238" max="9239" width="10.125" style="371" customWidth="1"/>
    <col min="9240" max="9240" width="9.625" style="371" customWidth="1"/>
    <col min="9241" max="9241" width="10.625" style="371" customWidth="1"/>
    <col min="9242" max="9244" width="8.875" style="371" customWidth="1"/>
    <col min="9245" max="9245" width="5.875" style="371" customWidth="1"/>
    <col min="9246" max="9246" width="8.625" style="371" customWidth="1"/>
    <col min="9247" max="9247" width="6.625" style="371" customWidth="1"/>
    <col min="9248" max="9249" width="5" style="371" customWidth="1"/>
    <col min="9250" max="9472" width="7.625" style="371"/>
    <col min="9473" max="9473" width="57.625" style="371" customWidth="1"/>
    <col min="9474" max="9474" width="11" style="371" customWidth="1"/>
    <col min="9475" max="9475" width="10.25" style="371" customWidth="1"/>
    <col min="9476" max="9476" width="8.375" style="371" customWidth="1"/>
    <col min="9477" max="9477" width="9.25" style="371" bestFit="1" customWidth="1"/>
    <col min="9478" max="9478" width="10.375" style="371" bestFit="1" customWidth="1"/>
    <col min="9479" max="9479" width="10.75" style="371" bestFit="1" customWidth="1"/>
    <col min="9480" max="9480" width="8" style="371" bestFit="1" customWidth="1"/>
    <col min="9481" max="9481" width="9.375" style="371" customWidth="1"/>
    <col min="9482" max="9482" width="9.75" style="371" customWidth="1"/>
    <col min="9483" max="9483" width="10.25" style="371" customWidth="1"/>
    <col min="9484" max="9484" width="9.75" style="371" customWidth="1"/>
    <col min="9485" max="9485" width="10.5" style="371" customWidth="1"/>
    <col min="9486" max="9486" width="9.5" style="371" customWidth="1"/>
    <col min="9487" max="9487" width="8.625" style="371" bestFit="1" customWidth="1"/>
    <col min="9488" max="9488" width="11.625" style="371" customWidth="1"/>
    <col min="9489" max="9489" width="10.25" style="371" bestFit="1" customWidth="1"/>
    <col min="9490" max="9490" width="14.625" style="371" bestFit="1" customWidth="1"/>
    <col min="9491" max="9491" width="11.375" style="371" bestFit="1" customWidth="1"/>
    <col min="9492" max="9492" width="13.25" style="371" customWidth="1"/>
    <col min="9493" max="9493" width="12.25" style="371" customWidth="1"/>
    <col min="9494" max="9495" width="10.125" style="371" customWidth="1"/>
    <col min="9496" max="9496" width="9.625" style="371" customWidth="1"/>
    <col min="9497" max="9497" width="10.625" style="371" customWidth="1"/>
    <col min="9498" max="9500" width="8.875" style="371" customWidth="1"/>
    <col min="9501" max="9501" width="5.875" style="371" customWidth="1"/>
    <col min="9502" max="9502" width="8.625" style="371" customWidth="1"/>
    <col min="9503" max="9503" width="6.625" style="371" customWidth="1"/>
    <col min="9504" max="9505" width="5" style="371" customWidth="1"/>
    <col min="9506" max="9728" width="7.625" style="371"/>
    <col min="9729" max="9729" width="57.625" style="371" customWidth="1"/>
    <col min="9730" max="9730" width="11" style="371" customWidth="1"/>
    <col min="9731" max="9731" width="10.25" style="371" customWidth="1"/>
    <col min="9732" max="9732" width="8.375" style="371" customWidth="1"/>
    <col min="9733" max="9733" width="9.25" style="371" bestFit="1" customWidth="1"/>
    <col min="9734" max="9734" width="10.375" style="371" bestFit="1" customWidth="1"/>
    <col min="9735" max="9735" width="10.75" style="371" bestFit="1" customWidth="1"/>
    <col min="9736" max="9736" width="8" style="371" bestFit="1" customWidth="1"/>
    <col min="9737" max="9737" width="9.375" style="371" customWidth="1"/>
    <col min="9738" max="9738" width="9.75" style="371" customWidth="1"/>
    <col min="9739" max="9739" width="10.25" style="371" customWidth="1"/>
    <col min="9740" max="9740" width="9.75" style="371" customWidth="1"/>
    <col min="9741" max="9741" width="10.5" style="371" customWidth="1"/>
    <col min="9742" max="9742" width="9.5" style="371" customWidth="1"/>
    <col min="9743" max="9743" width="8.625" style="371" bestFit="1" customWidth="1"/>
    <col min="9744" max="9744" width="11.625" style="371" customWidth="1"/>
    <col min="9745" max="9745" width="10.25" style="371" bestFit="1" customWidth="1"/>
    <col min="9746" max="9746" width="14.625" style="371" bestFit="1" customWidth="1"/>
    <col min="9747" max="9747" width="11.375" style="371" bestFit="1" customWidth="1"/>
    <col min="9748" max="9748" width="13.25" style="371" customWidth="1"/>
    <col min="9749" max="9749" width="12.25" style="371" customWidth="1"/>
    <col min="9750" max="9751" width="10.125" style="371" customWidth="1"/>
    <col min="9752" max="9752" width="9.625" style="371" customWidth="1"/>
    <col min="9753" max="9753" width="10.625" style="371" customWidth="1"/>
    <col min="9754" max="9756" width="8.875" style="371" customWidth="1"/>
    <col min="9757" max="9757" width="5.875" style="371" customWidth="1"/>
    <col min="9758" max="9758" width="8.625" style="371" customWidth="1"/>
    <col min="9759" max="9759" width="6.625" style="371" customWidth="1"/>
    <col min="9760" max="9761" width="5" style="371" customWidth="1"/>
    <col min="9762" max="9984" width="7.625" style="371"/>
    <col min="9985" max="9985" width="57.625" style="371" customWidth="1"/>
    <col min="9986" max="9986" width="11" style="371" customWidth="1"/>
    <col min="9987" max="9987" width="10.25" style="371" customWidth="1"/>
    <col min="9988" max="9988" width="8.375" style="371" customWidth="1"/>
    <col min="9989" max="9989" width="9.25" style="371" bestFit="1" customWidth="1"/>
    <col min="9990" max="9990" width="10.375" style="371" bestFit="1" customWidth="1"/>
    <col min="9991" max="9991" width="10.75" style="371" bestFit="1" customWidth="1"/>
    <col min="9992" max="9992" width="8" style="371" bestFit="1" customWidth="1"/>
    <col min="9993" max="9993" width="9.375" style="371" customWidth="1"/>
    <col min="9994" max="9994" width="9.75" style="371" customWidth="1"/>
    <col min="9995" max="9995" width="10.25" style="371" customWidth="1"/>
    <col min="9996" max="9996" width="9.75" style="371" customWidth="1"/>
    <col min="9997" max="9997" width="10.5" style="371" customWidth="1"/>
    <col min="9998" max="9998" width="9.5" style="371" customWidth="1"/>
    <col min="9999" max="9999" width="8.625" style="371" bestFit="1" customWidth="1"/>
    <col min="10000" max="10000" width="11.625" style="371" customWidth="1"/>
    <col min="10001" max="10001" width="10.25" style="371" bestFit="1" customWidth="1"/>
    <col min="10002" max="10002" width="14.625" style="371" bestFit="1" customWidth="1"/>
    <col min="10003" max="10003" width="11.375" style="371" bestFit="1" customWidth="1"/>
    <col min="10004" max="10004" width="13.25" style="371" customWidth="1"/>
    <col min="10005" max="10005" width="12.25" style="371" customWidth="1"/>
    <col min="10006" max="10007" width="10.125" style="371" customWidth="1"/>
    <col min="10008" max="10008" width="9.625" style="371" customWidth="1"/>
    <col min="10009" max="10009" width="10.625" style="371" customWidth="1"/>
    <col min="10010" max="10012" width="8.875" style="371" customWidth="1"/>
    <col min="10013" max="10013" width="5.875" style="371" customWidth="1"/>
    <col min="10014" max="10014" width="8.625" style="371" customWidth="1"/>
    <col min="10015" max="10015" width="6.625" style="371" customWidth="1"/>
    <col min="10016" max="10017" width="5" style="371" customWidth="1"/>
    <col min="10018" max="10240" width="7.625" style="371"/>
    <col min="10241" max="10241" width="57.625" style="371" customWidth="1"/>
    <col min="10242" max="10242" width="11" style="371" customWidth="1"/>
    <col min="10243" max="10243" width="10.25" style="371" customWidth="1"/>
    <col min="10244" max="10244" width="8.375" style="371" customWidth="1"/>
    <col min="10245" max="10245" width="9.25" style="371" bestFit="1" customWidth="1"/>
    <col min="10246" max="10246" width="10.375" style="371" bestFit="1" customWidth="1"/>
    <col min="10247" max="10247" width="10.75" style="371" bestFit="1" customWidth="1"/>
    <col min="10248" max="10248" width="8" style="371" bestFit="1" customWidth="1"/>
    <col min="10249" max="10249" width="9.375" style="371" customWidth="1"/>
    <col min="10250" max="10250" width="9.75" style="371" customWidth="1"/>
    <col min="10251" max="10251" width="10.25" style="371" customWidth="1"/>
    <col min="10252" max="10252" width="9.75" style="371" customWidth="1"/>
    <col min="10253" max="10253" width="10.5" style="371" customWidth="1"/>
    <col min="10254" max="10254" width="9.5" style="371" customWidth="1"/>
    <col min="10255" max="10255" width="8.625" style="371" bestFit="1" customWidth="1"/>
    <col min="10256" max="10256" width="11.625" style="371" customWidth="1"/>
    <col min="10257" max="10257" width="10.25" style="371" bestFit="1" customWidth="1"/>
    <col min="10258" max="10258" width="14.625" style="371" bestFit="1" customWidth="1"/>
    <col min="10259" max="10259" width="11.375" style="371" bestFit="1" customWidth="1"/>
    <col min="10260" max="10260" width="13.25" style="371" customWidth="1"/>
    <col min="10261" max="10261" width="12.25" style="371" customWidth="1"/>
    <col min="10262" max="10263" width="10.125" style="371" customWidth="1"/>
    <col min="10264" max="10264" width="9.625" style="371" customWidth="1"/>
    <col min="10265" max="10265" width="10.625" style="371" customWidth="1"/>
    <col min="10266" max="10268" width="8.875" style="371" customWidth="1"/>
    <col min="10269" max="10269" width="5.875" style="371" customWidth="1"/>
    <col min="10270" max="10270" width="8.625" style="371" customWidth="1"/>
    <col min="10271" max="10271" width="6.625" style="371" customWidth="1"/>
    <col min="10272" max="10273" width="5" style="371" customWidth="1"/>
    <col min="10274" max="10496" width="7.625" style="371"/>
    <col min="10497" max="10497" width="57.625" style="371" customWidth="1"/>
    <col min="10498" max="10498" width="11" style="371" customWidth="1"/>
    <col min="10499" max="10499" width="10.25" style="371" customWidth="1"/>
    <col min="10500" max="10500" width="8.375" style="371" customWidth="1"/>
    <col min="10501" max="10501" width="9.25" style="371" bestFit="1" customWidth="1"/>
    <col min="10502" max="10502" width="10.375" style="371" bestFit="1" customWidth="1"/>
    <col min="10503" max="10503" width="10.75" style="371" bestFit="1" customWidth="1"/>
    <col min="10504" max="10504" width="8" style="371" bestFit="1" customWidth="1"/>
    <col min="10505" max="10505" width="9.375" style="371" customWidth="1"/>
    <col min="10506" max="10506" width="9.75" style="371" customWidth="1"/>
    <col min="10507" max="10507" width="10.25" style="371" customWidth="1"/>
    <col min="10508" max="10508" width="9.75" style="371" customWidth="1"/>
    <col min="10509" max="10509" width="10.5" style="371" customWidth="1"/>
    <col min="10510" max="10510" width="9.5" style="371" customWidth="1"/>
    <col min="10511" max="10511" width="8.625" style="371" bestFit="1" customWidth="1"/>
    <col min="10512" max="10512" width="11.625" style="371" customWidth="1"/>
    <col min="10513" max="10513" width="10.25" style="371" bestFit="1" customWidth="1"/>
    <col min="10514" max="10514" width="14.625" style="371" bestFit="1" customWidth="1"/>
    <col min="10515" max="10515" width="11.375" style="371" bestFit="1" customWidth="1"/>
    <col min="10516" max="10516" width="13.25" style="371" customWidth="1"/>
    <col min="10517" max="10517" width="12.25" style="371" customWidth="1"/>
    <col min="10518" max="10519" width="10.125" style="371" customWidth="1"/>
    <col min="10520" max="10520" width="9.625" style="371" customWidth="1"/>
    <col min="10521" max="10521" width="10.625" style="371" customWidth="1"/>
    <col min="10522" max="10524" width="8.875" style="371" customWidth="1"/>
    <col min="10525" max="10525" width="5.875" style="371" customWidth="1"/>
    <col min="10526" max="10526" width="8.625" style="371" customWidth="1"/>
    <col min="10527" max="10527" width="6.625" style="371" customWidth="1"/>
    <col min="10528" max="10529" width="5" style="371" customWidth="1"/>
    <col min="10530" max="10752" width="7.625" style="371"/>
    <col min="10753" max="10753" width="57.625" style="371" customWidth="1"/>
    <col min="10754" max="10754" width="11" style="371" customWidth="1"/>
    <col min="10755" max="10755" width="10.25" style="371" customWidth="1"/>
    <col min="10756" max="10756" width="8.375" style="371" customWidth="1"/>
    <col min="10757" max="10757" width="9.25" style="371" bestFit="1" customWidth="1"/>
    <col min="10758" max="10758" width="10.375" style="371" bestFit="1" customWidth="1"/>
    <col min="10759" max="10759" width="10.75" style="371" bestFit="1" customWidth="1"/>
    <col min="10760" max="10760" width="8" style="371" bestFit="1" customWidth="1"/>
    <col min="10761" max="10761" width="9.375" style="371" customWidth="1"/>
    <col min="10762" max="10762" width="9.75" style="371" customWidth="1"/>
    <col min="10763" max="10763" width="10.25" style="371" customWidth="1"/>
    <col min="10764" max="10764" width="9.75" style="371" customWidth="1"/>
    <col min="10765" max="10765" width="10.5" style="371" customWidth="1"/>
    <col min="10766" max="10766" width="9.5" style="371" customWidth="1"/>
    <col min="10767" max="10767" width="8.625" style="371" bestFit="1" customWidth="1"/>
    <col min="10768" max="10768" width="11.625" style="371" customWidth="1"/>
    <col min="10769" max="10769" width="10.25" style="371" bestFit="1" customWidth="1"/>
    <col min="10770" max="10770" width="14.625" style="371" bestFit="1" customWidth="1"/>
    <col min="10771" max="10771" width="11.375" style="371" bestFit="1" customWidth="1"/>
    <col min="10772" max="10772" width="13.25" style="371" customWidth="1"/>
    <col min="10773" max="10773" width="12.25" style="371" customWidth="1"/>
    <col min="10774" max="10775" width="10.125" style="371" customWidth="1"/>
    <col min="10776" max="10776" width="9.625" style="371" customWidth="1"/>
    <col min="10777" max="10777" width="10.625" style="371" customWidth="1"/>
    <col min="10778" max="10780" width="8.875" style="371" customWidth="1"/>
    <col min="10781" max="10781" width="5.875" style="371" customWidth="1"/>
    <col min="10782" max="10782" width="8.625" style="371" customWidth="1"/>
    <col min="10783" max="10783" width="6.625" style="371" customWidth="1"/>
    <col min="10784" max="10785" width="5" style="371" customWidth="1"/>
    <col min="10786" max="11008" width="7.625" style="371"/>
    <col min="11009" max="11009" width="57.625" style="371" customWidth="1"/>
    <col min="11010" max="11010" width="11" style="371" customWidth="1"/>
    <col min="11011" max="11011" width="10.25" style="371" customWidth="1"/>
    <col min="11012" max="11012" width="8.375" style="371" customWidth="1"/>
    <col min="11013" max="11013" width="9.25" style="371" bestFit="1" customWidth="1"/>
    <col min="11014" max="11014" width="10.375" style="371" bestFit="1" customWidth="1"/>
    <col min="11015" max="11015" width="10.75" style="371" bestFit="1" customWidth="1"/>
    <col min="11016" max="11016" width="8" style="371" bestFit="1" customWidth="1"/>
    <col min="11017" max="11017" width="9.375" style="371" customWidth="1"/>
    <col min="11018" max="11018" width="9.75" style="371" customWidth="1"/>
    <col min="11019" max="11019" width="10.25" style="371" customWidth="1"/>
    <col min="11020" max="11020" width="9.75" style="371" customWidth="1"/>
    <col min="11021" max="11021" width="10.5" style="371" customWidth="1"/>
    <col min="11022" max="11022" width="9.5" style="371" customWidth="1"/>
    <col min="11023" max="11023" width="8.625" style="371" bestFit="1" customWidth="1"/>
    <col min="11024" max="11024" width="11.625" style="371" customWidth="1"/>
    <col min="11025" max="11025" width="10.25" style="371" bestFit="1" customWidth="1"/>
    <col min="11026" max="11026" width="14.625" style="371" bestFit="1" customWidth="1"/>
    <col min="11027" max="11027" width="11.375" style="371" bestFit="1" customWidth="1"/>
    <col min="11028" max="11028" width="13.25" style="371" customWidth="1"/>
    <col min="11029" max="11029" width="12.25" style="371" customWidth="1"/>
    <col min="11030" max="11031" width="10.125" style="371" customWidth="1"/>
    <col min="11032" max="11032" width="9.625" style="371" customWidth="1"/>
    <col min="11033" max="11033" width="10.625" style="371" customWidth="1"/>
    <col min="11034" max="11036" width="8.875" style="371" customWidth="1"/>
    <col min="11037" max="11037" width="5.875" style="371" customWidth="1"/>
    <col min="11038" max="11038" width="8.625" style="371" customWidth="1"/>
    <col min="11039" max="11039" width="6.625" style="371" customWidth="1"/>
    <col min="11040" max="11041" width="5" style="371" customWidth="1"/>
    <col min="11042" max="11264" width="7.625" style="371"/>
    <col min="11265" max="11265" width="57.625" style="371" customWidth="1"/>
    <col min="11266" max="11266" width="11" style="371" customWidth="1"/>
    <col min="11267" max="11267" width="10.25" style="371" customWidth="1"/>
    <col min="11268" max="11268" width="8.375" style="371" customWidth="1"/>
    <col min="11269" max="11269" width="9.25" style="371" bestFit="1" customWidth="1"/>
    <col min="11270" max="11270" width="10.375" style="371" bestFit="1" customWidth="1"/>
    <col min="11271" max="11271" width="10.75" style="371" bestFit="1" customWidth="1"/>
    <col min="11272" max="11272" width="8" style="371" bestFit="1" customWidth="1"/>
    <col min="11273" max="11273" width="9.375" style="371" customWidth="1"/>
    <col min="11274" max="11274" width="9.75" style="371" customWidth="1"/>
    <col min="11275" max="11275" width="10.25" style="371" customWidth="1"/>
    <col min="11276" max="11276" width="9.75" style="371" customWidth="1"/>
    <col min="11277" max="11277" width="10.5" style="371" customWidth="1"/>
    <col min="11278" max="11278" width="9.5" style="371" customWidth="1"/>
    <col min="11279" max="11279" width="8.625" style="371" bestFit="1" customWidth="1"/>
    <col min="11280" max="11280" width="11.625" style="371" customWidth="1"/>
    <col min="11281" max="11281" width="10.25" style="371" bestFit="1" customWidth="1"/>
    <col min="11282" max="11282" width="14.625" style="371" bestFit="1" customWidth="1"/>
    <col min="11283" max="11283" width="11.375" style="371" bestFit="1" customWidth="1"/>
    <col min="11284" max="11284" width="13.25" style="371" customWidth="1"/>
    <col min="11285" max="11285" width="12.25" style="371" customWidth="1"/>
    <col min="11286" max="11287" width="10.125" style="371" customWidth="1"/>
    <col min="11288" max="11288" width="9.625" style="371" customWidth="1"/>
    <col min="11289" max="11289" width="10.625" style="371" customWidth="1"/>
    <col min="11290" max="11292" width="8.875" style="371" customWidth="1"/>
    <col min="11293" max="11293" width="5.875" style="371" customWidth="1"/>
    <col min="11294" max="11294" width="8.625" style="371" customWidth="1"/>
    <col min="11295" max="11295" width="6.625" style="371" customWidth="1"/>
    <col min="11296" max="11297" width="5" style="371" customWidth="1"/>
    <col min="11298" max="11520" width="7.625" style="371"/>
    <col min="11521" max="11521" width="57.625" style="371" customWidth="1"/>
    <col min="11522" max="11522" width="11" style="371" customWidth="1"/>
    <col min="11523" max="11523" width="10.25" style="371" customWidth="1"/>
    <col min="11524" max="11524" width="8.375" style="371" customWidth="1"/>
    <col min="11525" max="11525" width="9.25" style="371" bestFit="1" customWidth="1"/>
    <col min="11526" max="11526" width="10.375" style="371" bestFit="1" customWidth="1"/>
    <col min="11527" max="11527" width="10.75" style="371" bestFit="1" customWidth="1"/>
    <col min="11528" max="11528" width="8" style="371" bestFit="1" customWidth="1"/>
    <col min="11529" max="11529" width="9.375" style="371" customWidth="1"/>
    <col min="11530" max="11530" width="9.75" style="371" customWidth="1"/>
    <col min="11531" max="11531" width="10.25" style="371" customWidth="1"/>
    <col min="11532" max="11532" width="9.75" style="371" customWidth="1"/>
    <col min="11533" max="11533" width="10.5" style="371" customWidth="1"/>
    <col min="11534" max="11534" width="9.5" style="371" customWidth="1"/>
    <col min="11535" max="11535" width="8.625" style="371" bestFit="1" customWidth="1"/>
    <col min="11536" max="11536" width="11.625" style="371" customWidth="1"/>
    <col min="11537" max="11537" width="10.25" style="371" bestFit="1" customWidth="1"/>
    <col min="11538" max="11538" width="14.625" style="371" bestFit="1" customWidth="1"/>
    <col min="11539" max="11539" width="11.375" style="371" bestFit="1" customWidth="1"/>
    <col min="11540" max="11540" width="13.25" style="371" customWidth="1"/>
    <col min="11541" max="11541" width="12.25" style="371" customWidth="1"/>
    <col min="11542" max="11543" width="10.125" style="371" customWidth="1"/>
    <col min="11544" max="11544" width="9.625" style="371" customWidth="1"/>
    <col min="11545" max="11545" width="10.625" style="371" customWidth="1"/>
    <col min="11546" max="11548" width="8.875" style="371" customWidth="1"/>
    <col min="11549" max="11549" width="5.875" style="371" customWidth="1"/>
    <col min="11550" max="11550" width="8.625" style="371" customWidth="1"/>
    <col min="11551" max="11551" width="6.625" style="371" customWidth="1"/>
    <col min="11552" max="11553" width="5" style="371" customWidth="1"/>
    <col min="11554" max="11776" width="7.625" style="371"/>
    <col min="11777" max="11777" width="57.625" style="371" customWidth="1"/>
    <col min="11778" max="11778" width="11" style="371" customWidth="1"/>
    <col min="11779" max="11779" width="10.25" style="371" customWidth="1"/>
    <col min="11780" max="11780" width="8.375" style="371" customWidth="1"/>
    <col min="11781" max="11781" width="9.25" style="371" bestFit="1" customWidth="1"/>
    <col min="11782" max="11782" width="10.375" style="371" bestFit="1" customWidth="1"/>
    <col min="11783" max="11783" width="10.75" style="371" bestFit="1" customWidth="1"/>
    <col min="11784" max="11784" width="8" style="371" bestFit="1" customWidth="1"/>
    <col min="11785" max="11785" width="9.375" style="371" customWidth="1"/>
    <col min="11786" max="11786" width="9.75" style="371" customWidth="1"/>
    <col min="11787" max="11787" width="10.25" style="371" customWidth="1"/>
    <col min="11788" max="11788" width="9.75" style="371" customWidth="1"/>
    <col min="11789" max="11789" width="10.5" style="371" customWidth="1"/>
    <col min="11790" max="11790" width="9.5" style="371" customWidth="1"/>
    <col min="11791" max="11791" width="8.625" style="371" bestFit="1" customWidth="1"/>
    <col min="11792" max="11792" width="11.625" style="371" customWidth="1"/>
    <col min="11793" max="11793" width="10.25" style="371" bestFit="1" customWidth="1"/>
    <col min="11794" max="11794" width="14.625" style="371" bestFit="1" customWidth="1"/>
    <col min="11795" max="11795" width="11.375" style="371" bestFit="1" customWidth="1"/>
    <col min="11796" max="11796" width="13.25" style="371" customWidth="1"/>
    <col min="11797" max="11797" width="12.25" style="371" customWidth="1"/>
    <col min="11798" max="11799" width="10.125" style="371" customWidth="1"/>
    <col min="11800" max="11800" width="9.625" style="371" customWidth="1"/>
    <col min="11801" max="11801" width="10.625" style="371" customWidth="1"/>
    <col min="11802" max="11804" width="8.875" style="371" customWidth="1"/>
    <col min="11805" max="11805" width="5.875" style="371" customWidth="1"/>
    <col min="11806" max="11806" width="8.625" style="371" customWidth="1"/>
    <col min="11807" max="11807" width="6.625" style="371" customWidth="1"/>
    <col min="11808" max="11809" width="5" style="371" customWidth="1"/>
    <col min="11810" max="12032" width="7.625" style="371"/>
    <col min="12033" max="12033" width="57.625" style="371" customWidth="1"/>
    <col min="12034" max="12034" width="11" style="371" customWidth="1"/>
    <col min="12035" max="12035" width="10.25" style="371" customWidth="1"/>
    <col min="12036" max="12036" width="8.375" style="371" customWidth="1"/>
    <col min="12037" max="12037" width="9.25" style="371" bestFit="1" customWidth="1"/>
    <col min="12038" max="12038" width="10.375" style="371" bestFit="1" customWidth="1"/>
    <col min="12039" max="12039" width="10.75" style="371" bestFit="1" customWidth="1"/>
    <col min="12040" max="12040" width="8" style="371" bestFit="1" customWidth="1"/>
    <col min="12041" max="12041" width="9.375" style="371" customWidth="1"/>
    <col min="12042" max="12042" width="9.75" style="371" customWidth="1"/>
    <col min="12043" max="12043" width="10.25" style="371" customWidth="1"/>
    <col min="12044" max="12044" width="9.75" style="371" customWidth="1"/>
    <col min="12045" max="12045" width="10.5" style="371" customWidth="1"/>
    <col min="12046" max="12046" width="9.5" style="371" customWidth="1"/>
    <col min="12047" max="12047" width="8.625" style="371" bestFit="1" customWidth="1"/>
    <col min="12048" max="12048" width="11.625" style="371" customWidth="1"/>
    <col min="12049" max="12049" width="10.25" style="371" bestFit="1" customWidth="1"/>
    <col min="12050" max="12050" width="14.625" style="371" bestFit="1" customWidth="1"/>
    <col min="12051" max="12051" width="11.375" style="371" bestFit="1" customWidth="1"/>
    <col min="12052" max="12052" width="13.25" style="371" customWidth="1"/>
    <col min="12053" max="12053" width="12.25" style="371" customWidth="1"/>
    <col min="12054" max="12055" width="10.125" style="371" customWidth="1"/>
    <col min="12056" max="12056" width="9.625" style="371" customWidth="1"/>
    <col min="12057" max="12057" width="10.625" style="371" customWidth="1"/>
    <col min="12058" max="12060" width="8.875" style="371" customWidth="1"/>
    <col min="12061" max="12061" width="5.875" style="371" customWidth="1"/>
    <col min="12062" max="12062" width="8.625" style="371" customWidth="1"/>
    <col min="12063" max="12063" width="6.625" style="371" customWidth="1"/>
    <col min="12064" max="12065" width="5" style="371" customWidth="1"/>
    <col min="12066" max="12288" width="7.625" style="371"/>
    <col min="12289" max="12289" width="57.625" style="371" customWidth="1"/>
    <col min="12290" max="12290" width="11" style="371" customWidth="1"/>
    <col min="12291" max="12291" width="10.25" style="371" customWidth="1"/>
    <col min="12292" max="12292" width="8.375" style="371" customWidth="1"/>
    <col min="12293" max="12293" width="9.25" style="371" bestFit="1" customWidth="1"/>
    <col min="12294" max="12294" width="10.375" style="371" bestFit="1" customWidth="1"/>
    <col min="12295" max="12295" width="10.75" style="371" bestFit="1" customWidth="1"/>
    <col min="12296" max="12296" width="8" style="371" bestFit="1" customWidth="1"/>
    <col min="12297" max="12297" width="9.375" style="371" customWidth="1"/>
    <col min="12298" max="12298" width="9.75" style="371" customWidth="1"/>
    <col min="12299" max="12299" width="10.25" style="371" customWidth="1"/>
    <col min="12300" max="12300" width="9.75" style="371" customWidth="1"/>
    <col min="12301" max="12301" width="10.5" style="371" customWidth="1"/>
    <col min="12302" max="12302" width="9.5" style="371" customWidth="1"/>
    <col min="12303" max="12303" width="8.625" style="371" bestFit="1" customWidth="1"/>
    <col min="12304" max="12304" width="11.625" style="371" customWidth="1"/>
    <col min="12305" max="12305" width="10.25" style="371" bestFit="1" customWidth="1"/>
    <col min="12306" max="12306" width="14.625" style="371" bestFit="1" customWidth="1"/>
    <col min="12307" max="12307" width="11.375" style="371" bestFit="1" customWidth="1"/>
    <col min="12308" max="12308" width="13.25" style="371" customWidth="1"/>
    <col min="12309" max="12309" width="12.25" style="371" customWidth="1"/>
    <col min="12310" max="12311" width="10.125" style="371" customWidth="1"/>
    <col min="12312" max="12312" width="9.625" style="371" customWidth="1"/>
    <col min="12313" max="12313" width="10.625" style="371" customWidth="1"/>
    <col min="12314" max="12316" width="8.875" style="371" customWidth="1"/>
    <col min="12317" max="12317" width="5.875" style="371" customWidth="1"/>
    <col min="12318" max="12318" width="8.625" style="371" customWidth="1"/>
    <col min="12319" max="12319" width="6.625" style="371" customWidth="1"/>
    <col min="12320" max="12321" width="5" style="371" customWidth="1"/>
    <col min="12322" max="12544" width="7.625" style="371"/>
    <col min="12545" max="12545" width="57.625" style="371" customWidth="1"/>
    <col min="12546" max="12546" width="11" style="371" customWidth="1"/>
    <col min="12547" max="12547" width="10.25" style="371" customWidth="1"/>
    <col min="12548" max="12548" width="8.375" style="371" customWidth="1"/>
    <col min="12549" max="12549" width="9.25" style="371" bestFit="1" customWidth="1"/>
    <col min="12550" max="12550" width="10.375" style="371" bestFit="1" customWidth="1"/>
    <col min="12551" max="12551" width="10.75" style="371" bestFit="1" customWidth="1"/>
    <col min="12552" max="12552" width="8" style="371" bestFit="1" customWidth="1"/>
    <col min="12553" max="12553" width="9.375" style="371" customWidth="1"/>
    <col min="12554" max="12554" width="9.75" style="371" customWidth="1"/>
    <col min="12555" max="12555" width="10.25" style="371" customWidth="1"/>
    <col min="12556" max="12556" width="9.75" style="371" customWidth="1"/>
    <col min="12557" max="12557" width="10.5" style="371" customWidth="1"/>
    <col min="12558" max="12558" width="9.5" style="371" customWidth="1"/>
    <col min="12559" max="12559" width="8.625" style="371" bestFit="1" customWidth="1"/>
    <col min="12560" max="12560" width="11.625" style="371" customWidth="1"/>
    <col min="12561" max="12561" width="10.25" style="371" bestFit="1" customWidth="1"/>
    <col min="12562" max="12562" width="14.625" style="371" bestFit="1" customWidth="1"/>
    <col min="12563" max="12563" width="11.375" style="371" bestFit="1" customWidth="1"/>
    <col min="12564" max="12564" width="13.25" style="371" customWidth="1"/>
    <col min="12565" max="12565" width="12.25" style="371" customWidth="1"/>
    <col min="12566" max="12567" width="10.125" style="371" customWidth="1"/>
    <col min="12568" max="12568" width="9.625" style="371" customWidth="1"/>
    <col min="12569" max="12569" width="10.625" style="371" customWidth="1"/>
    <col min="12570" max="12572" width="8.875" style="371" customWidth="1"/>
    <col min="12573" max="12573" width="5.875" style="371" customWidth="1"/>
    <col min="12574" max="12574" width="8.625" style="371" customWidth="1"/>
    <col min="12575" max="12575" width="6.625" style="371" customWidth="1"/>
    <col min="12576" max="12577" width="5" style="371" customWidth="1"/>
    <col min="12578" max="12800" width="7.625" style="371"/>
    <col min="12801" max="12801" width="57.625" style="371" customWidth="1"/>
    <col min="12802" max="12802" width="11" style="371" customWidth="1"/>
    <col min="12803" max="12803" width="10.25" style="371" customWidth="1"/>
    <col min="12804" max="12804" width="8.375" style="371" customWidth="1"/>
    <col min="12805" max="12805" width="9.25" style="371" bestFit="1" customWidth="1"/>
    <col min="12806" max="12806" width="10.375" style="371" bestFit="1" customWidth="1"/>
    <col min="12807" max="12807" width="10.75" style="371" bestFit="1" customWidth="1"/>
    <col min="12808" max="12808" width="8" style="371" bestFit="1" customWidth="1"/>
    <col min="12809" max="12809" width="9.375" style="371" customWidth="1"/>
    <col min="12810" max="12810" width="9.75" style="371" customWidth="1"/>
    <col min="12811" max="12811" width="10.25" style="371" customWidth="1"/>
    <col min="12812" max="12812" width="9.75" style="371" customWidth="1"/>
    <col min="12813" max="12813" width="10.5" style="371" customWidth="1"/>
    <col min="12814" max="12814" width="9.5" style="371" customWidth="1"/>
    <col min="12815" max="12815" width="8.625" style="371" bestFit="1" customWidth="1"/>
    <col min="12816" max="12816" width="11.625" style="371" customWidth="1"/>
    <col min="12817" max="12817" width="10.25" style="371" bestFit="1" customWidth="1"/>
    <col min="12818" max="12818" width="14.625" style="371" bestFit="1" customWidth="1"/>
    <col min="12819" max="12819" width="11.375" style="371" bestFit="1" customWidth="1"/>
    <col min="12820" max="12820" width="13.25" style="371" customWidth="1"/>
    <col min="12821" max="12821" width="12.25" style="371" customWidth="1"/>
    <col min="12822" max="12823" width="10.125" style="371" customWidth="1"/>
    <col min="12824" max="12824" width="9.625" style="371" customWidth="1"/>
    <col min="12825" max="12825" width="10.625" style="371" customWidth="1"/>
    <col min="12826" max="12828" width="8.875" style="371" customWidth="1"/>
    <col min="12829" max="12829" width="5.875" style="371" customWidth="1"/>
    <col min="12830" max="12830" width="8.625" style="371" customWidth="1"/>
    <col min="12831" max="12831" width="6.625" style="371" customWidth="1"/>
    <col min="12832" max="12833" width="5" style="371" customWidth="1"/>
    <col min="12834" max="13056" width="7.625" style="371"/>
    <col min="13057" max="13057" width="57.625" style="371" customWidth="1"/>
    <col min="13058" max="13058" width="11" style="371" customWidth="1"/>
    <col min="13059" max="13059" width="10.25" style="371" customWidth="1"/>
    <col min="13060" max="13060" width="8.375" style="371" customWidth="1"/>
    <col min="13061" max="13061" width="9.25" style="371" bestFit="1" customWidth="1"/>
    <col min="13062" max="13062" width="10.375" style="371" bestFit="1" customWidth="1"/>
    <col min="13063" max="13063" width="10.75" style="371" bestFit="1" customWidth="1"/>
    <col min="13064" max="13064" width="8" style="371" bestFit="1" customWidth="1"/>
    <col min="13065" max="13065" width="9.375" style="371" customWidth="1"/>
    <col min="13066" max="13066" width="9.75" style="371" customWidth="1"/>
    <col min="13067" max="13067" width="10.25" style="371" customWidth="1"/>
    <col min="13068" max="13068" width="9.75" style="371" customWidth="1"/>
    <col min="13069" max="13069" width="10.5" style="371" customWidth="1"/>
    <col min="13070" max="13070" width="9.5" style="371" customWidth="1"/>
    <col min="13071" max="13071" width="8.625" style="371" bestFit="1" customWidth="1"/>
    <col min="13072" max="13072" width="11.625" style="371" customWidth="1"/>
    <col min="13073" max="13073" width="10.25" style="371" bestFit="1" customWidth="1"/>
    <col min="13074" max="13074" width="14.625" style="371" bestFit="1" customWidth="1"/>
    <col min="13075" max="13075" width="11.375" style="371" bestFit="1" customWidth="1"/>
    <col min="13076" max="13076" width="13.25" style="371" customWidth="1"/>
    <col min="13077" max="13077" width="12.25" style="371" customWidth="1"/>
    <col min="13078" max="13079" width="10.125" style="371" customWidth="1"/>
    <col min="13080" max="13080" width="9.625" style="371" customWidth="1"/>
    <col min="13081" max="13081" width="10.625" style="371" customWidth="1"/>
    <col min="13082" max="13084" width="8.875" style="371" customWidth="1"/>
    <col min="13085" max="13085" width="5.875" style="371" customWidth="1"/>
    <col min="13086" max="13086" width="8.625" style="371" customWidth="1"/>
    <col min="13087" max="13087" width="6.625" style="371" customWidth="1"/>
    <col min="13088" max="13089" width="5" style="371" customWidth="1"/>
    <col min="13090" max="13312" width="7.625" style="371"/>
    <col min="13313" max="13313" width="57.625" style="371" customWidth="1"/>
    <col min="13314" max="13314" width="11" style="371" customWidth="1"/>
    <col min="13315" max="13315" width="10.25" style="371" customWidth="1"/>
    <col min="13316" max="13316" width="8.375" style="371" customWidth="1"/>
    <col min="13317" max="13317" width="9.25" style="371" bestFit="1" customWidth="1"/>
    <col min="13318" max="13318" width="10.375" style="371" bestFit="1" customWidth="1"/>
    <col min="13319" max="13319" width="10.75" style="371" bestFit="1" customWidth="1"/>
    <col min="13320" max="13320" width="8" style="371" bestFit="1" customWidth="1"/>
    <col min="13321" max="13321" width="9.375" style="371" customWidth="1"/>
    <col min="13322" max="13322" width="9.75" style="371" customWidth="1"/>
    <col min="13323" max="13323" width="10.25" style="371" customWidth="1"/>
    <col min="13324" max="13324" width="9.75" style="371" customWidth="1"/>
    <col min="13325" max="13325" width="10.5" style="371" customWidth="1"/>
    <col min="13326" max="13326" width="9.5" style="371" customWidth="1"/>
    <col min="13327" max="13327" width="8.625" style="371" bestFit="1" customWidth="1"/>
    <col min="13328" max="13328" width="11.625" style="371" customWidth="1"/>
    <col min="13329" max="13329" width="10.25" style="371" bestFit="1" customWidth="1"/>
    <col min="13330" max="13330" width="14.625" style="371" bestFit="1" customWidth="1"/>
    <col min="13331" max="13331" width="11.375" style="371" bestFit="1" customWidth="1"/>
    <col min="13332" max="13332" width="13.25" style="371" customWidth="1"/>
    <col min="13333" max="13333" width="12.25" style="371" customWidth="1"/>
    <col min="13334" max="13335" width="10.125" style="371" customWidth="1"/>
    <col min="13336" max="13336" width="9.625" style="371" customWidth="1"/>
    <col min="13337" max="13337" width="10.625" style="371" customWidth="1"/>
    <col min="13338" max="13340" width="8.875" style="371" customWidth="1"/>
    <col min="13341" max="13341" width="5.875" style="371" customWidth="1"/>
    <col min="13342" max="13342" width="8.625" style="371" customWidth="1"/>
    <col min="13343" max="13343" width="6.625" style="371" customWidth="1"/>
    <col min="13344" max="13345" width="5" style="371" customWidth="1"/>
    <col min="13346" max="13568" width="7.625" style="371"/>
    <col min="13569" max="13569" width="57.625" style="371" customWidth="1"/>
    <col min="13570" max="13570" width="11" style="371" customWidth="1"/>
    <col min="13571" max="13571" width="10.25" style="371" customWidth="1"/>
    <col min="13572" max="13572" width="8.375" style="371" customWidth="1"/>
    <col min="13573" max="13573" width="9.25" style="371" bestFit="1" customWidth="1"/>
    <col min="13574" max="13574" width="10.375" style="371" bestFit="1" customWidth="1"/>
    <col min="13575" max="13575" width="10.75" style="371" bestFit="1" customWidth="1"/>
    <col min="13576" max="13576" width="8" style="371" bestFit="1" customWidth="1"/>
    <col min="13577" max="13577" width="9.375" style="371" customWidth="1"/>
    <col min="13578" max="13578" width="9.75" style="371" customWidth="1"/>
    <col min="13579" max="13579" width="10.25" style="371" customWidth="1"/>
    <col min="13580" max="13580" width="9.75" style="371" customWidth="1"/>
    <col min="13581" max="13581" width="10.5" style="371" customWidth="1"/>
    <col min="13582" max="13582" width="9.5" style="371" customWidth="1"/>
    <col min="13583" max="13583" width="8.625" style="371" bestFit="1" customWidth="1"/>
    <col min="13584" max="13584" width="11.625" style="371" customWidth="1"/>
    <col min="13585" max="13585" width="10.25" style="371" bestFit="1" customWidth="1"/>
    <col min="13586" max="13586" width="14.625" style="371" bestFit="1" customWidth="1"/>
    <col min="13587" max="13587" width="11.375" style="371" bestFit="1" customWidth="1"/>
    <col min="13588" max="13588" width="13.25" style="371" customWidth="1"/>
    <col min="13589" max="13589" width="12.25" style="371" customWidth="1"/>
    <col min="13590" max="13591" width="10.125" style="371" customWidth="1"/>
    <col min="13592" max="13592" width="9.625" style="371" customWidth="1"/>
    <col min="13593" max="13593" width="10.625" style="371" customWidth="1"/>
    <col min="13594" max="13596" width="8.875" style="371" customWidth="1"/>
    <col min="13597" max="13597" width="5.875" style="371" customWidth="1"/>
    <col min="13598" max="13598" width="8.625" style="371" customWidth="1"/>
    <col min="13599" max="13599" width="6.625" style="371" customWidth="1"/>
    <col min="13600" max="13601" width="5" style="371" customWidth="1"/>
    <col min="13602" max="13824" width="7.625" style="371"/>
    <col min="13825" max="13825" width="57.625" style="371" customWidth="1"/>
    <col min="13826" max="13826" width="11" style="371" customWidth="1"/>
    <col min="13827" max="13827" width="10.25" style="371" customWidth="1"/>
    <col min="13828" max="13828" width="8.375" style="371" customWidth="1"/>
    <col min="13829" max="13829" width="9.25" style="371" bestFit="1" customWidth="1"/>
    <col min="13830" max="13830" width="10.375" style="371" bestFit="1" customWidth="1"/>
    <col min="13831" max="13831" width="10.75" style="371" bestFit="1" customWidth="1"/>
    <col min="13832" max="13832" width="8" style="371" bestFit="1" customWidth="1"/>
    <col min="13833" max="13833" width="9.375" style="371" customWidth="1"/>
    <col min="13834" max="13834" width="9.75" style="371" customWidth="1"/>
    <col min="13835" max="13835" width="10.25" style="371" customWidth="1"/>
    <col min="13836" max="13836" width="9.75" style="371" customWidth="1"/>
    <col min="13837" max="13837" width="10.5" style="371" customWidth="1"/>
    <col min="13838" max="13838" width="9.5" style="371" customWidth="1"/>
    <col min="13839" max="13839" width="8.625" style="371" bestFit="1" customWidth="1"/>
    <col min="13840" max="13840" width="11.625" style="371" customWidth="1"/>
    <col min="13841" max="13841" width="10.25" style="371" bestFit="1" customWidth="1"/>
    <col min="13842" max="13842" width="14.625" style="371" bestFit="1" customWidth="1"/>
    <col min="13843" max="13843" width="11.375" style="371" bestFit="1" customWidth="1"/>
    <col min="13844" max="13844" width="13.25" style="371" customWidth="1"/>
    <col min="13845" max="13845" width="12.25" style="371" customWidth="1"/>
    <col min="13846" max="13847" width="10.125" style="371" customWidth="1"/>
    <col min="13848" max="13848" width="9.625" style="371" customWidth="1"/>
    <col min="13849" max="13849" width="10.625" style="371" customWidth="1"/>
    <col min="13850" max="13852" width="8.875" style="371" customWidth="1"/>
    <col min="13853" max="13853" width="5.875" style="371" customWidth="1"/>
    <col min="13854" max="13854" width="8.625" style="371" customWidth="1"/>
    <col min="13855" max="13855" width="6.625" style="371" customWidth="1"/>
    <col min="13856" max="13857" width="5" style="371" customWidth="1"/>
    <col min="13858" max="14080" width="7.625" style="371"/>
    <col min="14081" max="14081" width="57.625" style="371" customWidth="1"/>
    <col min="14082" max="14082" width="11" style="371" customWidth="1"/>
    <col min="14083" max="14083" width="10.25" style="371" customWidth="1"/>
    <col min="14084" max="14084" width="8.375" style="371" customWidth="1"/>
    <col min="14085" max="14085" width="9.25" style="371" bestFit="1" customWidth="1"/>
    <col min="14086" max="14086" width="10.375" style="371" bestFit="1" customWidth="1"/>
    <col min="14087" max="14087" width="10.75" style="371" bestFit="1" customWidth="1"/>
    <col min="14088" max="14088" width="8" style="371" bestFit="1" customWidth="1"/>
    <col min="14089" max="14089" width="9.375" style="371" customWidth="1"/>
    <col min="14090" max="14090" width="9.75" style="371" customWidth="1"/>
    <col min="14091" max="14091" width="10.25" style="371" customWidth="1"/>
    <col min="14092" max="14092" width="9.75" style="371" customWidth="1"/>
    <col min="14093" max="14093" width="10.5" style="371" customWidth="1"/>
    <col min="14094" max="14094" width="9.5" style="371" customWidth="1"/>
    <col min="14095" max="14095" width="8.625" style="371" bestFit="1" customWidth="1"/>
    <col min="14096" max="14096" width="11.625" style="371" customWidth="1"/>
    <col min="14097" max="14097" width="10.25" style="371" bestFit="1" customWidth="1"/>
    <col min="14098" max="14098" width="14.625" style="371" bestFit="1" customWidth="1"/>
    <col min="14099" max="14099" width="11.375" style="371" bestFit="1" customWidth="1"/>
    <col min="14100" max="14100" width="13.25" style="371" customWidth="1"/>
    <col min="14101" max="14101" width="12.25" style="371" customWidth="1"/>
    <col min="14102" max="14103" width="10.125" style="371" customWidth="1"/>
    <col min="14104" max="14104" width="9.625" style="371" customWidth="1"/>
    <col min="14105" max="14105" width="10.625" style="371" customWidth="1"/>
    <col min="14106" max="14108" width="8.875" style="371" customWidth="1"/>
    <col min="14109" max="14109" width="5.875" style="371" customWidth="1"/>
    <col min="14110" max="14110" width="8.625" style="371" customWidth="1"/>
    <col min="14111" max="14111" width="6.625" style="371" customWidth="1"/>
    <col min="14112" max="14113" width="5" style="371" customWidth="1"/>
    <col min="14114" max="14336" width="7.625" style="371"/>
    <col min="14337" max="14337" width="57.625" style="371" customWidth="1"/>
    <col min="14338" max="14338" width="11" style="371" customWidth="1"/>
    <col min="14339" max="14339" width="10.25" style="371" customWidth="1"/>
    <col min="14340" max="14340" width="8.375" style="371" customWidth="1"/>
    <col min="14341" max="14341" width="9.25" style="371" bestFit="1" customWidth="1"/>
    <col min="14342" max="14342" width="10.375" style="371" bestFit="1" customWidth="1"/>
    <col min="14343" max="14343" width="10.75" style="371" bestFit="1" customWidth="1"/>
    <col min="14344" max="14344" width="8" style="371" bestFit="1" customWidth="1"/>
    <col min="14345" max="14345" width="9.375" style="371" customWidth="1"/>
    <col min="14346" max="14346" width="9.75" style="371" customWidth="1"/>
    <col min="14347" max="14347" width="10.25" style="371" customWidth="1"/>
    <col min="14348" max="14348" width="9.75" style="371" customWidth="1"/>
    <col min="14349" max="14349" width="10.5" style="371" customWidth="1"/>
    <col min="14350" max="14350" width="9.5" style="371" customWidth="1"/>
    <col min="14351" max="14351" width="8.625" style="371" bestFit="1" customWidth="1"/>
    <col min="14352" max="14352" width="11.625" style="371" customWidth="1"/>
    <col min="14353" max="14353" width="10.25" style="371" bestFit="1" customWidth="1"/>
    <col min="14354" max="14354" width="14.625" style="371" bestFit="1" customWidth="1"/>
    <col min="14355" max="14355" width="11.375" style="371" bestFit="1" customWidth="1"/>
    <col min="14356" max="14356" width="13.25" style="371" customWidth="1"/>
    <col min="14357" max="14357" width="12.25" style="371" customWidth="1"/>
    <col min="14358" max="14359" width="10.125" style="371" customWidth="1"/>
    <col min="14360" max="14360" width="9.625" style="371" customWidth="1"/>
    <col min="14361" max="14361" width="10.625" style="371" customWidth="1"/>
    <col min="14362" max="14364" width="8.875" style="371" customWidth="1"/>
    <col min="14365" max="14365" width="5.875" style="371" customWidth="1"/>
    <col min="14366" max="14366" width="8.625" style="371" customWidth="1"/>
    <col min="14367" max="14367" width="6.625" style="371" customWidth="1"/>
    <col min="14368" max="14369" width="5" style="371" customWidth="1"/>
    <col min="14370" max="14592" width="7.625" style="371"/>
    <col min="14593" max="14593" width="57.625" style="371" customWidth="1"/>
    <col min="14594" max="14594" width="11" style="371" customWidth="1"/>
    <col min="14595" max="14595" width="10.25" style="371" customWidth="1"/>
    <col min="14596" max="14596" width="8.375" style="371" customWidth="1"/>
    <col min="14597" max="14597" width="9.25" style="371" bestFit="1" customWidth="1"/>
    <col min="14598" max="14598" width="10.375" style="371" bestFit="1" customWidth="1"/>
    <col min="14599" max="14599" width="10.75" style="371" bestFit="1" customWidth="1"/>
    <col min="14600" max="14600" width="8" style="371" bestFit="1" customWidth="1"/>
    <col min="14601" max="14601" width="9.375" style="371" customWidth="1"/>
    <col min="14602" max="14602" width="9.75" style="371" customWidth="1"/>
    <col min="14603" max="14603" width="10.25" style="371" customWidth="1"/>
    <col min="14604" max="14604" width="9.75" style="371" customWidth="1"/>
    <col min="14605" max="14605" width="10.5" style="371" customWidth="1"/>
    <col min="14606" max="14606" width="9.5" style="371" customWidth="1"/>
    <col min="14607" max="14607" width="8.625" style="371" bestFit="1" customWidth="1"/>
    <col min="14608" max="14608" width="11.625" style="371" customWidth="1"/>
    <col min="14609" max="14609" width="10.25" style="371" bestFit="1" customWidth="1"/>
    <col min="14610" max="14610" width="14.625" style="371" bestFit="1" customWidth="1"/>
    <col min="14611" max="14611" width="11.375" style="371" bestFit="1" customWidth="1"/>
    <col min="14612" max="14612" width="13.25" style="371" customWidth="1"/>
    <col min="14613" max="14613" width="12.25" style="371" customWidth="1"/>
    <col min="14614" max="14615" width="10.125" style="371" customWidth="1"/>
    <col min="14616" max="14616" width="9.625" style="371" customWidth="1"/>
    <col min="14617" max="14617" width="10.625" style="371" customWidth="1"/>
    <col min="14618" max="14620" width="8.875" style="371" customWidth="1"/>
    <col min="14621" max="14621" width="5.875" style="371" customWidth="1"/>
    <col min="14622" max="14622" width="8.625" style="371" customWidth="1"/>
    <col min="14623" max="14623" width="6.625" style="371" customWidth="1"/>
    <col min="14624" max="14625" width="5" style="371" customWidth="1"/>
    <col min="14626" max="14848" width="7.625" style="371"/>
    <col min="14849" max="14849" width="57.625" style="371" customWidth="1"/>
    <col min="14850" max="14850" width="11" style="371" customWidth="1"/>
    <col min="14851" max="14851" width="10.25" style="371" customWidth="1"/>
    <col min="14852" max="14852" width="8.375" style="371" customWidth="1"/>
    <col min="14853" max="14853" width="9.25" style="371" bestFit="1" customWidth="1"/>
    <col min="14854" max="14854" width="10.375" style="371" bestFit="1" customWidth="1"/>
    <col min="14855" max="14855" width="10.75" style="371" bestFit="1" customWidth="1"/>
    <col min="14856" max="14856" width="8" style="371" bestFit="1" customWidth="1"/>
    <col min="14857" max="14857" width="9.375" style="371" customWidth="1"/>
    <col min="14858" max="14858" width="9.75" style="371" customWidth="1"/>
    <col min="14859" max="14859" width="10.25" style="371" customWidth="1"/>
    <col min="14860" max="14860" width="9.75" style="371" customWidth="1"/>
    <col min="14861" max="14861" width="10.5" style="371" customWidth="1"/>
    <col min="14862" max="14862" width="9.5" style="371" customWidth="1"/>
    <col min="14863" max="14863" width="8.625" style="371" bestFit="1" customWidth="1"/>
    <col min="14864" max="14864" width="11.625" style="371" customWidth="1"/>
    <col min="14865" max="14865" width="10.25" style="371" bestFit="1" customWidth="1"/>
    <col min="14866" max="14866" width="14.625" style="371" bestFit="1" customWidth="1"/>
    <col min="14867" max="14867" width="11.375" style="371" bestFit="1" customWidth="1"/>
    <col min="14868" max="14868" width="13.25" style="371" customWidth="1"/>
    <col min="14869" max="14869" width="12.25" style="371" customWidth="1"/>
    <col min="14870" max="14871" width="10.125" style="371" customWidth="1"/>
    <col min="14872" max="14872" width="9.625" style="371" customWidth="1"/>
    <col min="14873" max="14873" width="10.625" style="371" customWidth="1"/>
    <col min="14874" max="14876" width="8.875" style="371" customWidth="1"/>
    <col min="14877" max="14877" width="5.875" style="371" customWidth="1"/>
    <col min="14878" max="14878" width="8.625" style="371" customWidth="1"/>
    <col min="14879" max="14879" width="6.625" style="371" customWidth="1"/>
    <col min="14880" max="14881" width="5" style="371" customWidth="1"/>
    <col min="14882" max="15104" width="7.625" style="371"/>
    <col min="15105" max="15105" width="57.625" style="371" customWidth="1"/>
    <col min="15106" max="15106" width="11" style="371" customWidth="1"/>
    <col min="15107" max="15107" width="10.25" style="371" customWidth="1"/>
    <col min="15108" max="15108" width="8.375" style="371" customWidth="1"/>
    <col min="15109" max="15109" width="9.25" style="371" bestFit="1" customWidth="1"/>
    <col min="15110" max="15110" width="10.375" style="371" bestFit="1" customWidth="1"/>
    <col min="15111" max="15111" width="10.75" style="371" bestFit="1" customWidth="1"/>
    <col min="15112" max="15112" width="8" style="371" bestFit="1" customWidth="1"/>
    <col min="15113" max="15113" width="9.375" style="371" customWidth="1"/>
    <col min="15114" max="15114" width="9.75" style="371" customWidth="1"/>
    <col min="15115" max="15115" width="10.25" style="371" customWidth="1"/>
    <col min="15116" max="15116" width="9.75" style="371" customWidth="1"/>
    <col min="15117" max="15117" width="10.5" style="371" customWidth="1"/>
    <col min="15118" max="15118" width="9.5" style="371" customWidth="1"/>
    <col min="15119" max="15119" width="8.625" style="371" bestFit="1" customWidth="1"/>
    <col min="15120" max="15120" width="11.625" style="371" customWidth="1"/>
    <col min="15121" max="15121" width="10.25" style="371" bestFit="1" customWidth="1"/>
    <col min="15122" max="15122" width="14.625" style="371" bestFit="1" customWidth="1"/>
    <col min="15123" max="15123" width="11.375" style="371" bestFit="1" customWidth="1"/>
    <col min="15124" max="15124" width="13.25" style="371" customWidth="1"/>
    <col min="15125" max="15125" width="12.25" style="371" customWidth="1"/>
    <col min="15126" max="15127" width="10.125" style="371" customWidth="1"/>
    <col min="15128" max="15128" width="9.625" style="371" customWidth="1"/>
    <col min="15129" max="15129" width="10.625" style="371" customWidth="1"/>
    <col min="15130" max="15132" width="8.875" style="371" customWidth="1"/>
    <col min="15133" max="15133" width="5.875" style="371" customWidth="1"/>
    <col min="15134" max="15134" width="8.625" style="371" customWidth="1"/>
    <col min="15135" max="15135" width="6.625" style="371" customWidth="1"/>
    <col min="15136" max="15137" width="5" style="371" customWidth="1"/>
    <col min="15138" max="15360" width="7.625" style="371"/>
    <col min="15361" max="15361" width="57.625" style="371" customWidth="1"/>
    <col min="15362" max="15362" width="11" style="371" customWidth="1"/>
    <col min="15363" max="15363" width="10.25" style="371" customWidth="1"/>
    <col min="15364" max="15364" width="8.375" style="371" customWidth="1"/>
    <col min="15365" max="15365" width="9.25" style="371" bestFit="1" customWidth="1"/>
    <col min="15366" max="15366" width="10.375" style="371" bestFit="1" customWidth="1"/>
    <col min="15367" max="15367" width="10.75" style="371" bestFit="1" customWidth="1"/>
    <col min="15368" max="15368" width="8" style="371" bestFit="1" customWidth="1"/>
    <col min="15369" max="15369" width="9.375" style="371" customWidth="1"/>
    <col min="15370" max="15370" width="9.75" style="371" customWidth="1"/>
    <col min="15371" max="15371" width="10.25" style="371" customWidth="1"/>
    <col min="15372" max="15372" width="9.75" style="371" customWidth="1"/>
    <col min="15373" max="15373" width="10.5" style="371" customWidth="1"/>
    <col min="15374" max="15374" width="9.5" style="371" customWidth="1"/>
    <col min="15375" max="15375" width="8.625" style="371" bestFit="1" customWidth="1"/>
    <col min="15376" max="15376" width="11.625" style="371" customWidth="1"/>
    <col min="15377" max="15377" width="10.25" style="371" bestFit="1" customWidth="1"/>
    <col min="15378" max="15378" width="14.625" style="371" bestFit="1" customWidth="1"/>
    <col min="15379" max="15379" width="11.375" style="371" bestFit="1" customWidth="1"/>
    <col min="15380" max="15380" width="13.25" style="371" customWidth="1"/>
    <col min="15381" max="15381" width="12.25" style="371" customWidth="1"/>
    <col min="15382" max="15383" width="10.125" style="371" customWidth="1"/>
    <col min="15384" max="15384" width="9.625" style="371" customWidth="1"/>
    <col min="15385" max="15385" width="10.625" style="371" customWidth="1"/>
    <col min="15386" max="15388" width="8.875" style="371" customWidth="1"/>
    <col min="15389" max="15389" width="5.875" style="371" customWidth="1"/>
    <col min="15390" max="15390" width="8.625" style="371" customWidth="1"/>
    <col min="15391" max="15391" width="6.625" style="371" customWidth="1"/>
    <col min="15392" max="15393" width="5" style="371" customWidth="1"/>
    <col min="15394" max="15616" width="7.625" style="371"/>
    <col min="15617" max="15617" width="57.625" style="371" customWidth="1"/>
    <col min="15618" max="15618" width="11" style="371" customWidth="1"/>
    <col min="15619" max="15619" width="10.25" style="371" customWidth="1"/>
    <col min="15620" max="15620" width="8.375" style="371" customWidth="1"/>
    <col min="15621" max="15621" width="9.25" style="371" bestFit="1" customWidth="1"/>
    <col min="15622" max="15622" width="10.375" style="371" bestFit="1" customWidth="1"/>
    <col min="15623" max="15623" width="10.75" style="371" bestFit="1" customWidth="1"/>
    <col min="15624" max="15624" width="8" style="371" bestFit="1" customWidth="1"/>
    <col min="15625" max="15625" width="9.375" style="371" customWidth="1"/>
    <col min="15626" max="15626" width="9.75" style="371" customWidth="1"/>
    <col min="15627" max="15627" width="10.25" style="371" customWidth="1"/>
    <col min="15628" max="15628" width="9.75" style="371" customWidth="1"/>
    <col min="15629" max="15629" width="10.5" style="371" customWidth="1"/>
    <col min="15630" max="15630" width="9.5" style="371" customWidth="1"/>
    <col min="15631" max="15631" width="8.625" style="371" bestFit="1" customWidth="1"/>
    <col min="15632" max="15632" width="11.625" style="371" customWidth="1"/>
    <col min="15633" max="15633" width="10.25" style="371" bestFit="1" customWidth="1"/>
    <col min="15634" max="15634" width="14.625" style="371" bestFit="1" customWidth="1"/>
    <col min="15635" max="15635" width="11.375" style="371" bestFit="1" customWidth="1"/>
    <col min="15636" max="15636" width="13.25" style="371" customWidth="1"/>
    <col min="15637" max="15637" width="12.25" style="371" customWidth="1"/>
    <col min="15638" max="15639" width="10.125" style="371" customWidth="1"/>
    <col min="15640" max="15640" width="9.625" style="371" customWidth="1"/>
    <col min="15641" max="15641" width="10.625" style="371" customWidth="1"/>
    <col min="15642" max="15644" width="8.875" style="371" customWidth="1"/>
    <col min="15645" max="15645" width="5.875" style="371" customWidth="1"/>
    <col min="15646" max="15646" width="8.625" style="371" customWidth="1"/>
    <col min="15647" max="15647" width="6.625" style="371" customWidth="1"/>
    <col min="15648" max="15649" width="5" style="371" customWidth="1"/>
    <col min="15650" max="15872" width="7.625" style="371"/>
    <col min="15873" max="15873" width="57.625" style="371" customWidth="1"/>
    <col min="15874" max="15874" width="11" style="371" customWidth="1"/>
    <col min="15875" max="15875" width="10.25" style="371" customWidth="1"/>
    <col min="15876" max="15876" width="8.375" style="371" customWidth="1"/>
    <col min="15877" max="15877" width="9.25" style="371" bestFit="1" customWidth="1"/>
    <col min="15878" max="15878" width="10.375" style="371" bestFit="1" customWidth="1"/>
    <col min="15879" max="15879" width="10.75" style="371" bestFit="1" customWidth="1"/>
    <col min="15880" max="15880" width="8" style="371" bestFit="1" customWidth="1"/>
    <col min="15881" max="15881" width="9.375" style="371" customWidth="1"/>
    <col min="15882" max="15882" width="9.75" style="371" customWidth="1"/>
    <col min="15883" max="15883" width="10.25" style="371" customWidth="1"/>
    <col min="15884" max="15884" width="9.75" style="371" customWidth="1"/>
    <col min="15885" max="15885" width="10.5" style="371" customWidth="1"/>
    <col min="15886" max="15886" width="9.5" style="371" customWidth="1"/>
    <col min="15887" max="15887" width="8.625" style="371" bestFit="1" customWidth="1"/>
    <col min="15888" max="15888" width="11.625" style="371" customWidth="1"/>
    <col min="15889" max="15889" width="10.25" style="371" bestFit="1" customWidth="1"/>
    <col min="15890" max="15890" width="14.625" style="371" bestFit="1" customWidth="1"/>
    <col min="15891" max="15891" width="11.375" style="371" bestFit="1" customWidth="1"/>
    <col min="15892" max="15892" width="13.25" style="371" customWidth="1"/>
    <col min="15893" max="15893" width="12.25" style="371" customWidth="1"/>
    <col min="15894" max="15895" width="10.125" style="371" customWidth="1"/>
    <col min="15896" max="15896" width="9.625" style="371" customWidth="1"/>
    <col min="15897" max="15897" width="10.625" style="371" customWidth="1"/>
    <col min="15898" max="15900" width="8.875" style="371" customWidth="1"/>
    <col min="15901" max="15901" width="5.875" style="371" customWidth="1"/>
    <col min="15902" max="15902" width="8.625" style="371" customWidth="1"/>
    <col min="15903" max="15903" width="6.625" style="371" customWidth="1"/>
    <col min="15904" max="15905" width="5" style="371" customWidth="1"/>
    <col min="15906" max="16128" width="7.625" style="371"/>
    <col min="16129" max="16129" width="57.625" style="371" customWidth="1"/>
    <col min="16130" max="16130" width="11" style="371" customWidth="1"/>
    <col min="16131" max="16131" width="10.25" style="371" customWidth="1"/>
    <col min="16132" max="16132" width="8.375" style="371" customWidth="1"/>
    <col min="16133" max="16133" width="9.25" style="371" bestFit="1" customWidth="1"/>
    <col min="16134" max="16134" width="10.375" style="371" bestFit="1" customWidth="1"/>
    <col min="16135" max="16135" width="10.75" style="371" bestFit="1" customWidth="1"/>
    <col min="16136" max="16136" width="8" style="371" bestFit="1" customWidth="1"/>
    <col min="16137" max="16137" width="9.375" style="371" customWidth="1"/>
    <col min="16138" max="16138" width="9.75" style="371" customWidth="1"/>
    <col min="16139" max="16139" width="10.25" style="371" customWidth="1"/>
    <col min="16140" max="16140" width="9.75" style="371" customWidth="1"/>
    <col min="16141" max="16141" width="10.5" style="371" customWidth="1"/>
    <col min="16142" max="16142" width="9.5" style="371" customWidth="1"/>
    <col min="16143" max="16143" width="8.625" style="371" bestFit="1" customWidth="1"/>
    <col min="16144" max="16144" width="11.625" style="371" customWidth="1"/>
    <col min="16145" max="16145" width="10.25" style="371" bestFit="1" customWidth="1"/>
    <col min="16146" max="16146" width="14.625" style="371" bestFit="1" customWidth="1"/>
    <col min="16147" max="16147" width="11.375" style="371" bestFit="1" customWidth="1"/>
    <col min="16148" max="16148" width="13.25" style="371" customWidth="1"/>
    <col min="16149" max="16149" width="12.25" style="371" customWidth="1"/>
    <col min="16150" max="16151" width="10.125" style="371" customWidth="1"/>
    <col min="16152" max="16152" width="9.625" style="371" customWidth="1"/>
    <col min="16153" max="16153" width="10.625" style="371" customWidth="1"/>
    <col min="16154" max="16156" width="8.875" style="371" customWidth="1"/>
    <col min="16157" max="16157" width="5.875" style="371" customWidth="1"/>
    <col min="16158" max="16158" width="8.625" style="371" customWidth="1"/>
    <col min="16159" max="16159" width="6.625" style="371" customWidth="1"/>
    <col min="16160" max="16161" width="5" style="371" customWidth="1"/>
    <col min="16162" max="16384" width="7.625" style="371"/>
  </cols>
  <sheetData>
    <row r="3" spans="1:24" x14ac:dyDescent="0.3">
      <c r="B3" s="686" t="s">
        <v>0</v>
      </c>
      <c r="C3" s="686"/>
      <c r="D3" s="686"/>
      <c r="E3" s="686"/>
      <c r="F3" s="686"/>
      <c r="G3" s="686"/>
      <c r="H3" s="686"/>
      <c r="I3" s="686"/>
      <c r="J3" s="686"/>
      <c r="K3" s="686"/>
      <c r="L3" s="686"/>
      <c r="M3" s="686"/>
      <c r="N3" s="686"/>
      <c r="O3" s="686"/>
      <c r="P3" s="686"/>
      <c r="Q3" s="686"/>
      <c r="R3" s="686"/>
      <c r="S3" s="686"/>
    </row>
    <row r="5" spans="1:24" x14ac:dyDescent="0.3">
      <c r="C5" s="687" t="s">
        <v>1</v>
      </c>
      <c r="D5" s="687"/>
      <c r="E5" s="687"/>
      <c r="F5" s="687"/>
      <c r="G5" s="687"/>
      <c r="H5" s="1" t="s">
        <v>214</v>
      </c>
      <c r="I5" s="2"/>
      <c r="J5" s="2"/>
      <c r="K5" s="2"/>
      <c r="L5" s="2"/>
      <c r="M5" s="2"/>
      <c r="N5" s="2"/>
      <c r="O5" s="2"/>
      <c r="P5" s="2"/>
      <c r="Q5" s="2"/>
      <c r="R5" s="2"/>
      <c r="S5" s="2"/>
      <c r="T5" s="2"/>
      <c r="U5" s="2"/>
      <c r="V5" s="3"/>
      <c r="W5" s="3"/>
      <c r="X5" s="3"/>
    </row>
    <row r="6" spans="1:24" ht="17.25" thickBot="1" x14ac:dyDescent="0.35"/>
    <row r="7" spans="1:24" ht="17.25" thickTop="1" x14ac:dyDescent="0.3">
      <c r="A7" s="4" t="s">
        <v>2</v>
      </c>
      <c r="B7" s="688" t="s">
        <v>215</v>
      </c>
      <c r="C7" s="689"/>
      <c r="D7" s="689"/>
      <c r="E7" s="689"/>
      <c r="F7" s="689"/>
      <c r="G7" s="689"/>
      <c r="H7" s="689"/>
      <c r="I7" s="689"/>
      <c r="J7" s="689"/>
      <c r="K7" s="689"/>
      <c r="L7" s="689"/>
      <c r="M7" s="689"/>
      <c r="N7" s="689"/>
      <c r="O7" s="689"/>
      <c r="P7" s="689"/>
      <c r="Q7" s="690"/>
    </row>
    <row r="8" spans="1:24" x14ac:dyDescent="0.3">
      <c r="A8" s="5" t="s">
        <v>3</v>
      </c>
      <c r="B8" s="691" t="s">
        <v>216</v>
      </c>
      <c r="C8" s="692"/>
      <c r="D8" s="692"/>
      <c r="E8" s="692"/>
      <c r="F8" s="692"/>
      <c r="G8" s="692"/>
      <c r="H8" s="692"/>
      <c r="I8" s="692"/>
      <c r="J8" s="692"/>
      <c r="K8" s="692"/>
      <c r="L8" s="692"/>
      <c r="M8" s="692"/>
      <c r="N8" s="692"/>
      <c r="O8" s="692"/>
      <c r="P8" s="692"/>
      <c r="Q8" s="693"/>
    </row>
    <row r="9" spans="1:24" ht="17.25" thickBot="1" x14ac:dyDescent="0.35">
      <c r="A9" s="6" t="s">
        <v>4</v>
      </c>
      <c r="B9" s="694" t="s">
        <v>217</v>
      </c>
      <c r="C9" s="694"/>
      <c r="D9" s="694"/>
      <c r="E9" s="694"/>
      <c r="F9" s="694"/>
      <c r="G9" s="694"/>
      <c r="H9" s="694"/>
      <c r="I9" s="694"/>
      <c r="J9" s="694"/>
      <c r="K9" s="694"/>
      <c r="L9" s="694"/>
      <c r="M9" s="694"/>
      <c r="N9" s="694"/>
      <c r="O9" s="694"/>
      <c r="P9" s="694"/>
      <c r="Q9" s="695"/>
    </row>
    <row r="10" spans="1:24" ht="17.25" thickTop="1" x14ac:dyDescent="0.3">
      <c r="A10" s="7" t="s">
        <v>293</v>
      </c>
      <c r="B10" s="8"/>
      <c r="C10" s="8"/>
      <c r="D10" s="8"/>
      <c r="E10" s="8"/>
      <c r="F10" s="8"/>
      <c r="G10" s="8"/>
      <c r="H10" s="8"/>
      <c r="I10" s="8"/>
      <c r="J10" s="8"/>
      <c r="K10" s="8"/>
      <c r="L10" s="8"/>
      <c r="M10" s="8"/>
      <c r="N10" s="8"/>
      <c r="O10" s="8"/>
      <c r="P10" s="8"/>
      <c r="Q10" s="8"/>
    </row>
    <row r="11" spans="1:24" x14ac:dyDescent="0.3">
      <c r="A11" s="9" t="s">
        <v>294</v>
      </c>
      <c r="B11" s="263"/>
      <c r="C11" s="10"/>
      <c r="D11" s="10"/>
      <c r="E11" s="10"/>
      <c r="F11" s="10"/>
      <c r="G11" s="10"/>
      <c r="H11" s="10"/>
      <c r="I11" s="10"/>
      <c r="J11" s="10"/>
      <c r="K11" s="10"/>
      <c r="L11" s="10"/>
      <c r="M11" s="10"/>
      <c r="N11" s="10"/>
      <c r="O11" s="10"/>
      <c r="P11" s="10"/>
      <c r="Q11" s="10"/>
    </row>
    <row r="12" spans="1:24" ht="36.75" customHeight="1" x14ac:dyDescent="0.3">
      <c r="A12" s="9" t="s">
        <v>6</v>
      </c>
      <c r="B12" s="263"/>
      <c r="C12" s="10"/>
      <c r="D12" s="10"/>
      <c r="E12" s="10"/>
      <c r="F12" s="10"/>
      <c r="G12" s="10"/>
      <c r="H12" s="10"/>
      <c r="I12" s="10"/>
      <c r="J12" s="10"/>
      <c r="K12" s="10"/>
      <c r="L12" s="10"/>
      <c r="M12" s="10"/>
      <c r="N12" s="10"/>
      <c r="O12" s="10"/>
      <c r="P12" s="10"/>
      <c r="Q12" s="10"/>
    </row>
    <row r="13" spans="1:24" ht="17.25" thickBot="1" x14ac:dyDescent="0.35">
      <c r="A13" s="11"/>
      <c r="B13" s="10"/>
      <c r="C13" s="10"/>
      <c r="D13" s="10"/>
      <c r="E13" s="10"/>
      <c r="F13" s="10"/>
      <c r="G13" s="10"/>
      <c r="H13" s="10"/>
      <c r="I13" s="10"/>
      <c r="J13" s="10"/>
      <c r="K13" s="10"/>
      <c r="L13" s="10"/>
      <c r="M13" s="10"/>
      <c r="N13" s="10"/>
      <c r="O13" s="10"/>
      <c r="P13" s="10"/>
      <c r="Q13" s="10"/>
    </row>
    <row r="14" spans="1:24" ht="52.5" customHeight="1" thickBot="1" x14ac:dyDescent="0.35">
      <c r="A14" s="696" t="s">
        <v>7</v>
      </c>
      <c r="B14" s="697"/>
      <c r="C14" s="697"/>
      <c r="D14" s="697"/>
      <c r="E14" s="697"/>
      <c r="F14" s="697"/>
      <c r="G14" s="697"/>
      <c r="H14" s="697"/>
      <c r="I14" s="697"/>
      <c r="J14" s="697"/>
      <c r="K14" s="697"/>
      <c r="L14" s="697"/>
      <c r="M14" s="697"/>
      <c r="N14" s="697"/>
      <c r="O14" s="697"/>
      <c r="P14" s="697"/>
      <c r="Q14" s="698"/>
      <c r="R14" s="12" t="s">
        <v>8</v>
      </c>
      <c r="S14" s="12" t="s">
        <v>9</v>
      </c>
      <c r="T14" s="13" t="s">
        <v>10</v>
      </c>
    </row>
    <row r="15" spans="1:24" x14ac:dyDescent="0.3">
      <c r="A15" s="684" t="s">
        <v>221</v>
      </c>
      <c r="B15" s="685"/>
      <c r="C15" s="685"/>
      <c r="D15" s="685"/>
      <c r="E15" s="685"/>
      <c r="F15" s="685"/>
      <c r="G15" s="685"/>
      <c r="H15" s="685"/>
      <c r="I15" s="685"/>
      <c r="J15" s="685"/>
      <c r="K15" s="685"/>
      <c r="L15" s="685"/>
      <c r="M15" s="685"/>
      <c r="N15" s="685"/>
      <c r="O15" s="685"/>
      <c r="P15" s="685"/>
      <c r="Q15" s="685"/>
      <c r="R15" s="386"/>
      <c r="S15" s="386"/>
      <c r="T15" s="387"/>
    </row>
    <row r="16" spans="1:24" x14ac:dyDescent="0.3">
      <c r="A16" s="712"/>
      <c r="B16" s="713"/>
      <c r="C16" s="713"/>
      <c r="D16" s="713"/>
      <c r="E16" s="713"/>
      <c r="F16" s="713"/>
      <c r="G16" s="713"/>
      <c r="H16" s="713"/>
      <c r="I16" s="713"/>
      <c r="J16" s="713"/>
      <c r="K16" s="713"/>
      <c r="L16" s="713"/>
      <c r="M16" s="713"/>
      <c r="N16" s="713"/>
      <c r="O16" s="713"/>
      <c r="P16" s="713"/>
      <c r="Q16" s="713"/>
      <c r="R16" s="14"/>
      <c r="S16" s="14"/>
      <c r="T16" s="388"/>
    </row>
    <row r="17" spans="1:21" x14ac:dyDescent="0.3">
      <c r="A17" s="712"/>
      <c r="B17" s="713"/>
      <c r="C17" s="713"/>
      <c r="D17" s="713"/>
      <c r="E17" s="713"/>
      <c r="F17" s="713"/>
      <c r="G17" s="713"/>
      <c r="H17" s="713"/>
      <c r="I17" s="713"/>
      <c r="J17" s="713"/>
      <c r="K17" s="713"/>
      <c r="L17" s="713"/>
      <c r="M17" s="713"/>
      <c r="N17" s="713"/>
      <c r="O17" s="713"/>
      <c r="P17" s="713"/>
      <c r="Q17" s="713"/>
      <c r="R17" s="14"/>
      <c r="S17" s="14"/>
      <c r="T17" s="388"/>
    </row>
    <row r="18" spans="1:21" x14ac:dyDescent="0.3">
      <c r="A18" s="712"/>
      <c r="B18" s="713"/>
      <c r="C18" s="713"/>
      <c r="D18" s="713"/>
      <c r="E18" s="713"/>
      <c r="F18" s="713"/>
      <c r="G18" s="713"/>
      <c r="H18" s="713"/>
      <c r="I18" s="713"/>
      <c r="J18" s="713"/>
      <c r="K18" s="713"/>
      <c r="L18" s="713"/>
      <c r="M18" s="713"/>
      <c r="N18" s="713"/>
      <c r="O18" s="713"/>
      <c r="P18" s="713"/>
      <c r="Q18" s="713"/>
      <c r="R18" s="14"/>
      <c r="S18" s="14"/>
      <c r="T18" s="388"/>
    </row>
    <row r="19" spans="1:21" x14ac:dyDescent="0.3">
      <c r="A19" s="712"/>
      <c r="B19" s="713"/>
      <c r="C19" s="713"/>
      <c r="D19" s="713"/>
      <c r="E19" s="713"/>
      <c r="F19" s="713"/>
      <c r="G19" s="713"/>
      <c r="H19" s="713"/>
      <c r="I19" s="713"/>
      <c r="J19" s="713"/>
      <c r="K19" s="713"/>
      <c r="L19" s="713"/>
      <c r="M19" s="713"/>
      <c r="N19" s="713"/>
      <c r="O19" s="713"/>
      <c r="P19" s="713"/>
      <c r="Q19" s="713"/>
      <c r="R19" s="14"/>
      <c r="S19" s="14"/>
      <c r="T19" s="388"/>
    </row>
    <row r="20" spans="1:21" x14ac:dyDescent="0.3">
      <c r="A20" s="712"/>
      <c r="B20" s="713"/>
      <c r="C20" s="713"/>
      <c r="D20" s="713"/>
      <c r="E20" s="713"/>
      <c r="F20" s="713"/>
      <c r="G20" s="713"/>
      <c r="H20" s="713"/>
      <c r="I20" s="713"/>
      <c r="J20" s="713"/>
      <c r="K20" s="713"/>
      <c r="L20" s="713"/>
      <c r="M20" s="713"/>
      <c r="N20" s="713"/>
      <c r="O20" s="713"/>
      <c r="P20" s="713"/>
      <c r="Q20" s="713"/>
      <c r="R20" s="14"/>
      <c r="S20" s="14"/>
      <c r="T20" s="388"/>
    </row>
    <row r="21" spans="1:21" x14ac:dyDescent="0.3">
      <c r="A21" s="712"/>
      <c r="B21" s="713"/>
      <c r="C21" s="713"/>
      <c r="D21" s="713"/>
      <c r="E21" s="713"/>
      <c r="F21" s="713"/>
      <c r="G21" s="713"/>
      <c r="H21" s="713"/>
      <c r="I21" s="713"/>
      <c r="J21" s="713"/>
      <c r="K21" s="713"/>
      <c r="L21" s="713"/>
      <c r="M21" s="713"/>
      <c r="N21" s="713"/>
      <c r="O21" s="713"/>
      <c r="P21" s="713"/>
      <c r="Q21" s="713"/>
      <c r="R21" s="14"/>
      <c r="S21" s="14"/>
      <c r="T21" s="388"/>
    </row>
    <row r="22" spans="1:21" x14ac:dyDescent="0.3">
      <c r="A22" s="712"/>
      <c r="B22" s="713"/>
      <c r="C22" s="713"/>
      <c r="D22" s="713"/>
      <c r="E22" s="713"/>
      <c r="F22" s="713"/>
      <c r="G22" s="713"/>
      <c r="H22" s="713"/>
      <c r="I22" s="713"/>
      <c r="J22" s="713"/>
      <c r="K22" s="713"/>
      <c r="L22" s="713"/>
      <c r="M22" s="713"/>
      <c r="N22" s="713"/>
      <c r="O22" s="713"/>
      <c r="P22" s="713"/>
      <c r="Q22" s="713"/>
      <c r="R22" s="14"/>
      <c r="S22" s="14"/>
      <c r="T22" s="388"/>
    </row>
    <row r="23" spans="1:21" ht="17.25" thickBot="1" x14ac:dyDescent="0.35">
      <c r="A23" s="714"/>
      <c r="B23" s="715"/>
      <c r="C23" s="715"/>
      <c r="D23" s="715"/>
      <c r="E23" s="715"/>
      <c r="F23" s="715"/>
      <c r="G23" s="715"/>
      <c r="H23" s="715"/>
      <c r="I23" s="715"/>
      <c r="J23" s="715"/>
      <c r="K23" s="715"/>
      <c r="L23" s="715"/>
      <c r="M23" s="715"/>
      <c r="N23" s="715"/>
      <c r="O23" s="715"/>
      <c r="P23" s="715"/>
      <c r="Q23" s="715"/>
      <c r="R23" s="15"/>
      <c r="S23" s="15"/>
      <c r="T23" s="16"/>
    </row>
    <row r="24" spans="1:21" x14ac:dyDescent="0.3">
      <c r="A24" s="680" t="s">
        <v>11</v>
      </c>
      <c r="B24" s="680"/>
      <c r="C24" s="680"/>
      <c r="D24" s="680"/>
      <c r="E24" s="680"/>
      <c r="F24" s="680"/>
      <c r="G24" s="680"/>
      <c r="H24" s="680"/>
      <c r="I24" s="680"/>
      <c r="J24" s="680"/>
      <c r="K24" s="680"/>
      <c r="L24" s="680"/>
      <c r="M24" s="680"/>
      <c r="N24" s="680"/>
      <c r="O24" s="680"/>
      <c r="P24" s="680"/>
      <c r="Q24" s="680"/>
      <c r="R24" s="680"/>
      <c r="S24" s="680"/>
      <c r="T24" s="680"/>
    </row>
    <row r="26" spans="1:21" x14ac:dyDescent="0.3">
      <c r="A26" s="718" t="s">
        <v>12</v>
      </c>
      <c r="B26" s="718" t="s">
        <v>13</v>
      </c>
      <c r="C26" s="718" t="s">
        <v>14</v>
      </c>
      <c r="D26" s="718" t="s">
        <v>15</v>
      </c>
      <c r="E26" s="679" t="s">
        <v>16</v>
      </c>
      <c r="F26" s="679"/>
      <c r="G26" s="679"/>
      <c r="H26" s="679"/>
      <c r="I26" s="679"/>
      <c r="J26" s="718" t="s">
        <v>17</v>
      </c>
      <c r="K26" s="637" t="s">
        <v>18</v>
      </c>
      <c r="L26" s="637"/>
      <c r="M26" s="637"/>
      <c r="N26" s="718" t="s">
        <v>19</v>
      </c>
      <c r="O26" s="679" t="s">
        <v>20</v>
      </c>
      <c r="P26" s="679"/>
      <c r="Q26" s="679"/>
      <c r="R26" s="679"/>
      <c r="S26" s="718" t="s">
        <v>21</v>
      </c>
      <c r="T26" s="718" t="s">
        <v>22</v>
      </c>
      <c r="U26" s="718" t="s">
        <v>10</v>
      </c>
    </row>
    <row r="27" spans="1:21" x14ac:dyDescent="0.3">
      <c r="A27" s="718"/>
      <c r="B27" s="718"/>
      <c r="C27" s="718"/>
      <c r="D27" s="718"/>
      <c r="E27" s="718" t="s">
        <v>23</v>
      </c>
      <c r="F27" s="718" t="s">
        <v>24</v>
      </c>
      <c r="G27" s="718" t="s">
        <v>25</v>
      </c>
      <c r="H27" s="718" t="s">
        <v>26</v>
      </c>
      <c r="I27" s="718" t="s">
        <v>27</v>
      </c>
      <c r="J27" s="718"/>
      <c r="K27" s="637"/>
      <c r="L27" s="637"/>
      <c r="M27" s="637"/>
      <c r="N27" s="718"/>
      <c r="O27" s="679" t="s">
        <v>28</v>
      </c>
      <c r="P27" s="679"/>
      <c r="Q27" s="679" t="s">
        <v>29</v>
      </c>
      <c r="R27" s="679"/>
      <c r="S27" s="718"/>
      <c r="T27" s="718"/>
      <c r="U27" s="718"/>
    </row>
    <row r="28" spans="1:21" ht="39.75" customHeight="1" x14ac:dyDescent="0.3">
      <c r="A28" s="718"/>
      <c r="B28" s="718"/>
      <c r="C28" s="718"/>
      <c r="D28" s="718"/>
      <c r="E28" s="718" t="s">
        <v>23</v>
      </c>
      <c r="F28" s="718" t="s">
        <v>24</v>
      </c>
      <c r="G28" s="718" t="s">
        <v>25</v>
      </c>
      <c r="H28" s="718" t="s">
        <v>30</v>
      </c>
      <c r="I28" s="718" t="s">
        <v>27</v>
      </c>
      <c r="J28" s="718"/>
      <c r="K28" s="382" t="s">
        <v>31</v>
      </c>
      <c r="L28" s="382" t="s">
        <v>32</v>
      </c>
      <c r="M28" s="382" t="s">
        <v>33</v>
      </c>
      <c r="N28" s="718"/>
      <c r="O28" s="17" t="s">
        <v>34</v>
      </c>
      <c r="P28" s="17" t="s">
        <v>35</v>
      </c>
      <c r="Q28" s="17" t="s">
        <v>36</v>
      </c>
      <c r="R28" s="17" t="s">
        <v>37</v>
      </c>
      <c r="S28" s="718"/>
      <c r="T28" s="718"/>
      <c r="U28" s="718"/>
    </row>
    <row r="29" spans="1:21" x14ac:dyDescent="0.3">
      <c r="A29" s="273" t="s">
        <v>252</v>
      </c>
      <c r="B29" s="384" t="s">
        <v>235</v>
      </c>
      <c r="C29" s="269">
        <v>2001</v>
      </c>
      <c r="D29" s="269" t="s">
        <v>236</v>
      </c>
      <c r="E29" s="269"/>
      <c r="F29" s="278">
        <v>1</v>
      </c>
      <c r="G29" s="278"/>
      <c r="H29" s="278"/>
      <c r="I29" s="278"/>
      <c r="J29" s="278">
        <v>202</v>
      </c>
      <c r="K29" s="278" t="s">
        <v>218</v>
      </c>
      <c r="L29" s="278"/>
      <c r="M29" s="278"/>
      <c r="N29" s="278"/>
      <c r="O29" s="269"/>
      <c r="P29" s="269"/>
      <c r="Q29" s="269"/>
      <c r="R29" s="269"/>
      <c r="S29" s="269" t="s">
        <v>228</v>
      </c>
      <c r="T29" s="269" t="s">
        <v>224</v>
      </c>
      <c r="U29" s="272" t="s">
        <v>229</v>
      </c>
    </row>
    <row r="30" spans="1:21" x14ac:dyDescent="0.3">
      <c r="A30" s="273" t="s">
        <v>253</v>
      </c>
      <c r="B30" s="384" t="s">
        <v>235</v>
      </c>
      <c r="C30" s="269">
        <v>1996</v>
      </c>
      <c r="D30" s="269" t="s">
        <v>236</v>
      </c>
      <c r="E30" s="269"/>
      <c r="F30" s="278">
        <v>1</v>
      </c>
      <c r="G30" s="278"/>
      <c r="H30" s="278"/>
      <c r="I30" s="278"/>
      <c r="J30" s="278">
        <v>772</v>
      </c>
      <c r="K30" s="278" t="s">
        <v>218</v>
      </c>
      <c r="L30" s="278"/>
      <c r="M30" s="278"/>
      <c r="N30" s="278"/>
      <c r="O30" s="269"/>
      <c r="P30" s="269"/>
      <c r="Q30" s="269"/>
      <c r="R30" s="269"/>
      <c r="S30" s="269" t="s">
        <v>228</v>
      </c>
      <c r="T30" s="269" t="s">
        <v>224</v>
      </c>
      <c r="U30" s="272" t="s">
        <v>229</v>
      </c>
    </row>
    <row r="31" spans="1:21" x14ac:dyDescent="0.3">
      <c r="A31" s="273" t="s">
        <v>254</v>
      </c>
      <c r="B31" s="384" t="s">
        <v>235</v>
      </c>
      <c r="C31" s="269">
        <v>1996</v>
      </c>
      <c r="D31" s="269" t="s">
        <v>236</v>
      </c>
      <c r="E31" s="269"/>
      <c r="F31" s="278">
        <v>1</v>
      </c>
      <c r="G31" s="278"/>
      <c r="H31" s="278"/>
      <c r="I31" s="278"/>
      <c r="J31" s="278">
        <v>211</v>
      </c>
      <c r="K31" s="278" t="s">
        <v>218</v>
      </c>
      <c r="L31" s="278"/>
      <c r="M31" s="278"/>
      <c r="N31" s="278" t="s">
        <v>236</v>
      </c>
      <c r="O31" s="269"/>
      <c r="P31" s="269"/>
      <c r="Q31" s="269"/>
      <c r="R31" s="269"/>
      <c r="S31" s="269" t="s">
        <v>228</v>
      </c>
      <c r="T31" s="269" t="s">
        <v>224</v>
      </c>
      <c r="U31" s="272" t="s">
        <v>229</v>
      </c>
    </row>
    <row r="32" spans="1:21" x14ac:dyDescent="0.3">
      <c r="A32" s="273" t="s">
        <v>255</v>
      </c>
      <c r="B32" s="384" t="s">
        <v>235</v>
      </c>
      <c r="C32" s="269">
        <v>1996</v>
      </c>
      <c r="D32" s="269" t="s">
        <v>236</v>
      </c>
      <c r="E32" s="269"/>
      <c r="F32" s="278">
        <v>1</v>
      </c>
      <c r="G32" s="278"/>
      <c r="H32" s="278"/>
      <c r="I32" s="278"/>
      <c r="J32" s="278">
        <v>634</v>
      </c>
      <c r="K32" s="278" t="s">
        <v>218</v>
      </c>
      <c r="L32" s="278"/>
      <c r="M32" s="278"/>
      <c r="N32" s="278"/>
      <c r="O32" s="269"/>
      <c r="P32" s="269"/>
      <c r="Q32" s="269"/>
      <c r="R32" s="269"/>
      <c r="S32" s="269" t="s">
        <v>228</v>
      </c>
      <c r="T32" s="269" t="s">
        <v>224</v>
      </c>
      <c r="U32" s="272" t="s">
        <v>229</v>
      </c>
    </row>
    <row r="33" spans="1:23" x14ac:dyDescent="0.3">
      <c r="A33" s="273" t="s">
        <v>256</v>
      </c>
      <c r="B33" s="384" t="s">
        <v>235</v>
      </c>
      <c r="C33" s="269">
        <v>2001</v>
      </c>
      <c r="D33" s="269" t="s">
        <v>236</v>
      </c>
      <c r="E33" s="269"/>
      <c r="F33" s="278">
        <v>1</v>
      </c>
      <c r="G33" s="278"/>
      <c r="H33" s="278"/>
      <c r="I33" s="278"/>
      <c r="J33" s="278">
        <v>152</v>
      </c>
      <c r="K33" s="278" t="s">
        <v>218</v>
      </c>
      <c r="L33" s="278"/>
      <c r="M33" s="278"/>
      <c r="N33" s="278"/>
      <c r="O33" s="269"/>
      <c r="P33" s="269"/>
      <c r="Q33" s="269"/>
      <c r="R33" s="269"/>
      <c r="S33" s="269" t="s">
        <v>228</v>
      </c>
      <c r="T33" s="269" t="s">
        <v>224</v>
      </c>
      <c r="U33" s="272" t="s">
        <v>229</v>
      </c>
    </row>
    <row r="34" spans="1:23" x14ac:dyDescent="0.3">
      <c r="A34" s="273" t="s">
        <v>257</v>
      </c>
      <c r="B34" s="384" t="s">
        <v>235</v>
      </c>
      <c r="C34" s="269">
        <v>1996</v>
      </c>
      <c r="D34" s="269" t="s">
        <v>236</v>
      </c>
      <c r="E34" s="269"/>
      <c r="F34" s="278">
        <v>1</v>
      </c>
      <c r="G34" s="278"/>
      <c r="H34" s="278"/>
      <c r="I34" s="278"/>
      <c r="J34" s="278">
        <v>324</v>
      </c>
      <c r="K34" s="278"/>
      <c r="L34" s="278" t="s">
        <v>218</v>
      </c>
      <c r="M34" s="278"/>
      <c r="N34" s="278"/>
      <c r="O34" s="269"/>
      <c r="P34" s="269"/>
      <c r="Q34" s="269"/>
      <c r="R34" s="269"/>
      <c r="S34" s="269" t="s">
        <v>228</v>
      </c>
      <c r="T34" s="269" t="s">
        <v>224</v>
      </c>
      <c r="U34" s="272" t="s">
        <v>229</v>
      </c>
    </row>
    <row r="35" spans="1:23" x14ac:dyDescent="0.3">
      <c r="A35" s="273" t="s">
        <v>258</v>
      </c>
      <c r="B35" s="384" t="s">
        <v>236</v>
      </c>
      <c r="C35" s="269">
        <v>2011</v>
      </c>
      <c r="D35" s="269" t="s">
        <v>235</v>
      </c>
      <c r="E35" s="269"/>
      <c r="F35" s="278">
        <v>1</v>
      </c>
      <c r="G35" s="278"/>
      <c r="H35" s="278"/>
      <c r="I35" s="278"/>
      <c r="J35" s="278">
        <v>149</v>
      </c>
      <c r="K35" s="278"/>
      <c r="L35" s="278"/>
      <c r="M35" s="278"/>
      <c r="N35" s="278"/>
      <c r="O35" s="269"/>
      <c r="P35" s="269"/>
      <c r="Q35" s="269"/>
      <c r="R35" s="269"/>
      <c r="S35" s="269" t="s">
        <v>228</v>
      </c>
      <c r="T35" s="269" t="s">
        <v>224</v>
      </c>
      <c r="U35" s="272" t="s">
        <v>229</v>
      </c>
    </row>
    <row r="36" spans="1:23" x14ac:dyDescent="0.3">
      <c r="A36" s="273" t="s">
        <v>295</v>
      </c>
      <c r="B36" s="384" t="s">
        <v>235</v>
      </c>
      <c r="C36" s="269">
        <v>2007</v>
      </c>
      <c r="D36" s="269" t="s">
        <v>236</v>
      </c>
      <c r="E36" s="269"/>
      <c r="F36" s="278"/>
      <c r="G36" s="278"/>
      <c r="H36" s="278">
        <v>1</v>
      </c>
      <c r="I36" s="278"/>
      <c r="J36" s="278">
        <v>18</v>
      </c>
      <c r="K36" s="278"/>
      <c r="L36" s="278"/>
      <c r="M36" s="278"/>
      <c r="N36" s="278" t="s">
        <v>296</v>
      </c>
      <c r="O36" s="269"/>
      <c r="P36" s="269"/>
      <c r="Q36" s="269"/>
      <c r="R36" s="269"/>
      <c r="S36" s="269" t="s">
        <v>228</v>
      </c>
      <c r="T36" s="269" t="s">
        <v>224</v>
      </c>
      <c r="U36" s="272" t="s">
        <v>229</v>
      </c>
    </row>
    <row r="37" spans="1:23" x14ac:dyDescent="0.3">
      <c r="A37" s="21" t="s">
        <v>297</v>
      </c>
      <c r="B37" s="264" t="s">
        <v>235</v>
      </c>
      <c r="C37" s="14">
        <v>2012</v>
      </c>
      <c r="D37" s="14" t="s">
        <v>236</v>
      </c>
      <c r="E37" s="14"/>
      <c r="F37" s="22"/>
      <c r="G37" s="22"/>
      <c r="H37" s="22">
        <v>1</v>
      </c>
      <c r="I37" s="22"/>
      <c r="J37" s="22">
        <v>23</v>
      </c>
      <c r="K37" s="22"/>
      <c r="L37" s="22"/>
      <c r="M37" s="22"/>
      <c r="N37" s="22"/>
      <c r="O37" s="14"/>
      <c r="P37" s="14"/>
      <c r="Q37" s="14"/>
      <c r="R37" s="14"/>
      <c r="S37" s="269" t="s">
        <v>228</v>
      </c>
      <c r="T37" s="269" t="s">
        <v>224</v>
      </c>
      <c r="U37" s="272" t="s">
        <v>229</v>
      </c>
    </row>
    <row r="38" spans="1:23" x14ac:dyDescent="0.3">
      <c r="A38" s="393" t="s">
        <v>298</v>
      </c>
      <c r="B38" s="394" t="s">
        <v>236</v>
      </c>
      <c r="C38" s="395">
        <v>2014</v>
      </c>
      <c r="D38" s="395" t="s">
        <v>235</v>
      </c>
      <c r="E38" s="395"/>
      <c r="F38" s="396"/>
      <c r="G38" s="396"/>
      <c r="H38" s="396">
        <v>1</v>
      </c>
      <c r="I38" s="396"/>
      <c r="J38" s="396">
        <v>12</v>
      </c>
      <c r="K38" s="396"/>
      <c r="L38" s="396"/>
      <c r="M38" s="396"/>
      <c r="N38" s="396"/>
      <c r="O38" s="395"/>
      <c r="P38" s="395"/>
      <c r="Q38" s="395"/>
      <c r="R38" s="395"/>
      <c r="S38" s="269" t="s">
        <v>228</v>
      </c>
      <c r="T38" s="269" t="s">
        <v>224</v>
      </c>
      <c r="U38" s="272" t="s">
        <v>229</v>
      </c>
    </row>
    <row r="39" spans="1:23" x14ac:dyDescent="0.3">
      <c r="A39" s="677" t="s">
        <v>38</v>
      </c>
      <c r="B39" s="677"/>
      <c r="C39" s="677"/>
      <c r="D39" s="677"/>
      <c r="E39" s="677"/>
      <c r="F39" s="677"/>
      <c r="G39" s="677"/>
      <c r="H39" s="677"/>
      <c r="I39" s="677"/>
      <c r="J39" s="677"/>
      <c r="K39" s="677"/>
      <c r="L39" s="677"/>
      <c r="M39" s="677"/>
      <c r="N39" s="677"/>
    </row>
    <row r="40" spans="1:23" x14ac:dyDescent="0.3">
      <c r="A40" s="24"/>
    </row>
    <row r="41" spans="1:23" x14ac:dyDescent="0.3">
      <c r="A41" s="25" t="s">
        <v>39</v>
      </c>
      <c r="B41" s="25"/>
      <c r="C41" s="25"/>
      <c r="D41" s="25"/>
      <c r="E41" s="25"/>
      <c r="F41" s="25"/>
      <c r="G41" s="25"/>
      <c r="H41" s="25"/>
      <c r="I41" s="25"/>
      <c r="J41" s="25"/>
      <c r="K41" s="25"/>
      <c r="L41" s="25"/>
      <c r="M41" s="25"/>
      <c r="N41" s="25"/>
      <c r="O41" s="25"/>
      <c r="P41" s="25"/>
      <c r="Q41" s="25"/>
      <c r="R41" s="25"/>
      <c r="S41" s="25"/>
    </row>
    <row r="42" spans="1:23" x14ac:dyDescent="0.3">
      <c r="A42" s="26" t="s">
        <v>40</v>
      </c>
      <c r="B42" s="659" t="s">
        <v>23</v>
      </c>
      <c r="C42" s="660"/>
      <c r="D42" s="660"/>
      <c r="E42" s="660"/>
      <c r="F42" s="615"/>
      <c r="G42" s="25"/>
      <c r="H42" s="659" t="s">
        <v>41</v>
      </c>
      <c r="I42" s="660"/>
      <c r="J42" s="660"/>
      <c r="K42" s="660"/>
      <c r="L42" s="660"/>
      <c r="M42" s="615"/>
      <c r="N42" s="659" t="s">
        <v>42</v>
      </c>
      <c r="O42" s="660"/>
      <c r="P42" s="660"/>
      <c r="Q42" s="660"/>
      <c r="R42" s="660"/>
      <c r="S42" s="615"/>
    </row>
    <row r="43" spans="1:23" s="29" customFormat="1" x14ac:dyDescent="0.3">
      <c r="A43" s="27" t="s">
        <v>43</v>
      </c>
      <c r="B43" s="28">
        <v>2013</v>
      </c>
      <c r="C43" s="28">
        <v>2014</v>
      </c>
      <c r="D43" s="28">
        <v>2015</v>
      </c>
      <c r="E43" s="28">
        <v>2016</v>
      </c>
      <c r="F43" s="28">
        <v>2017</v>
      </c>
      <c r="G43" s="28">
        <v>2018</v>
      </c>
      <c r="H43" s="28">
        <v>2013</v>
      </c>
      <c r="I43" s="28">
        <v>2014</v>
      </c>
      <c r="J43" s="28">
        <v>2015</v>
      </c>
      <c r="K43" s="28">
        <v>2016</v>
      </c>
      <c r="L43" s="28">
        <v>2017</v>
      </c>
      <c r="M43" s="28">
        <v>2018</v>
      </c>
      <c r="N43" s="28">
        <v>2013</v>
      </c>
      <c r="O43" s="28">
        <v>2014</v>
      </c>
      <c r="P43" s="28">
        <v>2015</v>
      </c>
      <c r="Q43" s="28">
        <v>2016</v>
      </c>
      <c r="R43" s="28">
        <v>2017</v>
      </c>
      <c r="S43" s="28">
        <v>2018</v>
      </c>
    </row>
    <row r="44" spans="1:23" x14ac:dyDescent="0.3">
      <c r="A44" s="30" t="s">
        <v>44</v>
      </c>
      <c r="B44" s="31"/>
      <c r="C44" s="31"/>
      <c r="D44" s="31"/>
      <c r="E44" s="31"/>
      <c r="F44" s="31"/>
      <c r="G44" s="31"/>
      <c r="H44" s="31">
        <v>6</v>
      </c>
      <c r="I44" s="31">
        <v>6</v>
      </c>
      <c r="J44" s="31">
        <v>6</v>
      </c>
      <c r="K44" s="31">
        <v>6</v>
      </c>
      <c r="L44" s="31">
        <v>6</v>
      </c>
      <c r="M44" s="31">
        <v>6</v>
      </c>
      <c r="N44" s="31"/>
      <c r="O44" s="31"/>
      <c r="P44" s="31"/>
      <c r="Q44" s="31"/>
      <c r="R44" s="31"/>
      <c r="S44" s="32"/>
    </row>
    <row r="45" spans="1:23" x14ac:dyDescent="0.3">
      <c r="A45" s="33" t="s">
        <v>17</v>
      </c>
      <c r="B45" s="34"/>
      <c r="C45" s="34"/>
      <c r="D45" s="34"/>
      <c r="E45" s="34"/>
      <c r="F45" s="34"/>
      <c r="G45" s="34"/>
      <c r="H45" s="34">
        <v>1962</v>
      </c>
      <c r="I45" s="34">
        <v>1213</v>
      </c>
      <c r="J45" s="569">
        <v>2295</v>
      </c>
      <c r="K45" s="34">
        <v>2335</v>
      </c>
      <c r="L45" s="34">
        <v>2375</v>
      </c>
      <c r="M45" s="34">
        <v>2415</v>
      </c>
      <c r="N45" s="34"/>
      <c r="O45" s="34"/>
      <c r="P45" s="34"/>
      <c r="Q45" s="34"/>
      <c r="R45" s="34"/>
      <c r="S45" s="35"/>
    </row>
    <row r="46" spans="1:23" x14ac:dyDescent="0.3">
      <c r="A46" s="36"/>
      <c r="B46" s="37"/>
      <c r="C46" s="37"/>
      <c r="D46" s="37"/>
      <c r="E46" s="37"/>
      <c r="F46" s="37"/>
      <c r="G46" s="37"/>
      <c r="H46" s="37"/>
      <c r="I46" s="37"/>
      <c r="J46" s="37"/>
      <c r="K46" s="37"/>
      <c r="L46" s="37"/>
      <c r="M46" s="37"/>
      <c r="N46" s="37"/>
      <c r="O46" s="37"/>
      <c r="P46" s="3"/>
      <c r="Q46" s="3"/>
      <c r="R46" s="3"/>
      <c r="S46" s="3"/>
      <c r="T46" s="3"/>
      <c r="U46" s="3"/>
      <c r="V46" s="3"/>
      <c r="W46" s="3"/>
    </row>
    <row r="47" spans="1:23" x14ac:dyDescent="0.3">
      <c r="A47" s="25" t="s">
        <v>39</v>
      </c>
      <c r="B47" s="25"/>
      <c r="C47" s="25"/>
      <c r="D47" s="25"/>
      <c r="E47" s="25"/>
      <c r="F47" s="25"/>
      <c r="G47" s="25"/>
      <c r="H47" s="25"/>
      <c r="I47" s="25"/>
      <c r="J47" s="25"/>
      <c r="K47" s="25"/>
      <c r="L47" s="25"/>
      <c r="M47" s="25"/>
      <c r="N47" s="25"/>
      <c r="O47" s="25"/>
      <c r="P47" s="25"/>
      <c r="Q47" s="25"/>
      <c r="R47" s="25"/>
      <c r="S47" s="25"/>
    </row>
    <row r="48" spans="1:23" x14ac:dyDescent="0.3">
      <c r="A48" s="26" t="s">
        <v>40</v>
      </c>
      <c r="B48" s="659" t="s">
        <v>45</v>
      </c>
      <c r="C48" s="660"/>
      <c r="D48" s="660"/>
      <c r="E48" s="660"/>
      <c r="F48" s="615"/>
      <c r="G48" s="25"/>
      <c r="H48" s="659" t="s">
        <v>46</v>
      </c>
      <c r="I48" s="660"/>
      <c r="J48" s="660"/>
      <c r="K48" s="660"/>
      <c r="L48" s="660"/>
      <c r="M48" s="615"/>
      <c r="N48" s="659" t="s">
        <v>47</v>
      </c>
      <c r="O48" s="660"/>
      <c r="P48" s="660"/>
      <c r="Q48" s="660"/>
      <c r="R48" s="660"/>
      <c r="S48" s="615"/>
    </row>
    <row r="49" spans="1:23" s="29" customFormat="1" x14ac:dyDescent="0.3">
      <c r="A49" s="27" t="s">
        <v>43</v>
      </c>
      <c r="B49" s="28">
        <v>2013</v>
      </c>
      <c r="C49" s="28">
        <v>2014</v>
      </c>
      <c r="D49" s="28">
        <v>2015</v>
      </c>
      <c r="E49" s="28">
        <v>2016</v>
      </c>
      <c r="F49" s="28">
        <v>2017</v>
      </c>
      <c r="G49" s="28">
        <v>2018</v>
      </c>
      <c r="H49" s="28">
        <v>2013</v>
      </c>
      <c r="I49" s="28">
        <v>2014</v>
      </c>
      <c r="J49" s="28">
        <v>2015</v>
      </c>
      <c r="K49" s="28">
        <v>2016</v>
      </c>
      <c r="L49" s="28">
        <v>2017</v>
      </c>
      <c r="M49" s="28">
        <v>2018</v>
      </c>
      <c r="N49" s="28">
        <v>2013</v>
      </c>
      <c r="O49" s="28">
        <v>2014</v>
      </c>
      <c r="P49" s="28">
        <v>2015</v>
      </c>
      <c r="Q49" s="28">
        <v>2016</v>
      </c>
      <c r="R49" s="28">
        <v>2017</v>
      </c>
      <c r="S49" s="28">
        <v>2018</v>
      </c>
    </row>
    <row r="50" spans="1:23" x14ac:dyDescent="0.3">
      <c r="A50" s="30" t="s">
        <v>44</v>
      </c>
      <c r="B50" s="31">
        <v>2</v>
      </c>
      <c r="C50" s="31">
        <v>2</v>
      </c>
      <c r="D50" s="31">
        <v>2</v>
      </c>
      <c r="E50" s="31">
        <v>2</v>
      </c>
      <c r="F50" s="31">
        <v>2</v>
      </c>
      <c r="G50" s="31"/>
      <c r="H50" s="38"/>
      <c r="I50" s="38"/>
      <c r="J50" s="38"/>
      <c r="K50" s="38"/>
      <c r="L50" s="38"/>
      <c r="M50" s="38"/>
      <c r="N50" s="39">
        <f t="shared" ref="N50:S51" si="0">SUM(B44,H44,N44,B50,H50)</f>
        <v>8</v>
      </c>
      <c r="O50" s="39">
        <f t="shared" si="0"/>
        <v>8</v>
      </c>
      <c r="P50" s="39">
        <f t="shared" si="0"/>
        <v>8</v>
      </c>
      <c r="Q50" s="39">
        <f t="shared" si="0"/>
        <v>8</v>
      </c>
      <c r="R50" s="39">
        <f t="shared" si="0"/>
        <v>8</v>
      </c>
      <c r="S50" s="40">
        <f t="shared" si="0"/>
        <v>6</v>
      </c>
    </row>
    <row r="51" spans="1:23" x14ac:dyDescent="0.3">
      <c r="A51" s="33" t="s">
        <v>17</v>
      </c>
      <c r="B51" s="34">
        <v>57</v>
      </c>
      <c r="C51" s="34">
        <v>52</v>
      </c>
      <c r="D51" s="569">
        <v>30</v>
      </c>
      <c r="E51" s="34">
        <v>47</v>
      </c>
      <c r="F51" s="34">
        <v>50</v>
      </c>
      <c r="G51" s="34"/>
      <c r="H51" s="41"/>
      <c r="I51" s="41"/>
      <c r="J51" s="41"/>
      <c r="K51" s="41"/>
      <c r="L51" s="41"/>
      <c r="M51" s="41"/>
      <c r="N51" s="42">
        <f t="shared" si="0"/>
        <v>2019</v>
      </c>
      <c r="O51" s="42">
        <f t="shared" si="0"/>
        <v>1265</v>
      </c>
      <c r="P51" s="42">
        <f t="shared" si="0"/>
        <v>2325</v>
      </c>
      <c r="Q51" s="42">
        <f t="shared" si="0"/>
        <v>2382</v>
      </c>
      <c r="R51" s="42">
        <f t="shared" si="0"/>
        <v>2425</v>
      </c>
      <c r="S51" s="43">
        <f t="shared" si="0"/>
        <v>2415</v>
      </c>
    </row>
    <row r="52" spans="1:23" x14ac:dyDescent="0.3">
      <c r="A52" s="36"/>
      <c r="B52" s="37"/>
      <c r="C52" s="37"/>
      <c r="D52" s="37"/>
      <c r="E52" s="37"/>
      <c r="F52" s="37"/>
      <c r="G52" s="37"/>
      <c r="H52" s="37"/>
      <c r="I52" s="37"/>
      <c r="J52" s="37"/>
      <c r="K52" s="3"/>
      <c r="L52" s="3"/>
      <c r="M52" s="3"/>
      <c r="N52" s="3"/>
      <c r="O52" s="3"/>
      <c r="P52" s="3"/>
      <c r="Q52" s="3"/>
      <c r="R52" s="3"/>
      <c r="S52" s="3"/>
      <c r="T52" s="3"/>
    </row>
    <row r="53" spans="1:23" x14ac:dyDescent="0.3">
      <c r="A53" s="670" t="s">
        <v>48</v>
      </c>
      <c r="B53" s="671"/>
      <c r="C53" s="671"/>
      <c r="D53" s="671"/>
      <c r="E53" s="671"/>
      <c r="F53" s="671"/>
      <c r="G53" s="671"/>
      <c r="H53" s="671"/>
      <c r="I53" s="671"/>
      <c r="J53" s="671"/>
      <c r="K53" s="671"/>
      <c r="L53" s="671"/>
      <c r="M53" s="671"/>
      <c r="N53" s="671"/>
      <c r="O53" s="671"/>
      <c r="P53" s="671"/>
      <c r="Q53" s="671"/>
      <c r="R53" s="671"/>
      <c r="S53" s="672"/>
    </row>
    <row r="54" spans="1:23" x14ac:dyDescent="0.3">
      <c r="A54" s="44" t="s">
        <v>40</v>
      </c>
      <c r="B54" s="673" t="s">
        <v>23</v>
      </c>
      <c r="C54" s="674"/>
      <c r="D54" s="674"/>
      <c r="E54" s="674"/>
      <c r="F54" s="674"/>
      <c r="G54" s="675"/>
      <c r="H54" s="673" t="s">
        <v>41</v>
      </c>
      <c r="I54" s="674"/>
      <c r="J54" s="674"/>
      <c r="K54" s="674"/>
      <c r="L54" s="674"/>
      <c r="M54" s="675"/>
      <c r="N54" s="673" t="s">
        <v>42</v>
      </c>
      <c r="O54" s="674"/>
      <c r="P54" s="674"/>
      <c r="Q54" s="674"/>
      <c r="R54" s="674"/>
      <c r="S54" s="675"/>
    </row>
    <row r="55" spans="1:23" s="29" customFormat="1" x14ac:dyDescent="0.3">
      <c r="A55" s="45" t="s">
        <v>43</v>
      </c>
      <c r="B55" s="46">
        <v>2013</v>
      </c>
      <c r="C55" s="46">
        <v>2014</v>
      </c>
      <c r="D55" s="47">
        <v>2015</v>
      </c>
      <c r="E55" s="47">
        <v>2016</v>
      </c>
      <c r="F55" s="46">
        <v>2017</v>
      </c>
      <c r="G55" s="46">
        <v>2018</v>
      </c>
      <c r="H55" s="46">
        <v>2013</v>
      </c>
      <c r="I55" s="46">
        <v>2014</v>
      </c>
      <c r="J55" s="47">
        <v>2015</v>
      </c>
      <c r="K55" s="47">
        <v>2016</v>
      </c>
      <c r="L55" s="46">
        <v>2017</v>
      </c>
      <c r="M55" s="46">
        <v>2018</v>
      </c>
      <c r="N55" s="46">
        <v>2013</v>
      </c>
      <c r="O55" s="46">
        <v>2014</v>
      </c>
      <c r="P55" s="47">
        <v>2015</v>
      </c>
      <c r="Q55" s="47">
        <v>2016</v>
      </c>
      <c r="R55" s="46">
        <v>2017</v>
      </c>
      <c r="S55" s="46">
        <v>2018</v>
      </c>
    </row>
    <row r="56" spans="1:23" x14ac:dyDescent="0.3">
      <c r="A56" s="30" t="s">
        <v>44</v>
      </c>
      <c r="B56" s="31"/>
      <c r="C56" s="31"/>
      <c r="D56" s="31"/>
      <c r="E56" s="31"/>
      <c r="F56" s="31"/>
      <c r="G56" s="31"/>
      <c r="H56" s="31">
        <v>1</v>
      </c>
      <c r="I56" s="31">
        <v>1</v>
      </c>
      <c r="J56" s="31">
        <v>1</v>
      </c>
      <c r="K56" s="31">
        <v>1</v>
      </c>
      <c r="L56" s="31">
        <v>1</v>
      </c>
      <c r="M56" s="31">
        <v>1</v>
      </c>
      <c r="N56" s="31"/>
      <c r="O56" s="31"/>
      <c r="P56" s="31"/>
      <c r="Q56" s="31"/>
      <c r="R56" s="31"/>
      <c r="S56" s="32"/>
    </row>
    <row r="57" spans="1:23" x14ac:dyDescent="0.3">
      <c r="A57" s="33" t="s">
        <v>17</v>
      </c>
      <c r="B57" s="34"/>
      <c r="C57" s="34"/>
      <c r="D57" s="34"/>
      <c r="E57" s="34"/>
      <c r="F57" s="34"/>
      <c r="G57" s="34"/>
      <c r="H57" s="34">
        <v>204</v>
      </c>
      <c r="I57" s="34">
        <v>207</v>
      </c>
      <c r="J57" s="569">
        <v>149</v>
      </c>
      <c r="K57" s="34">
        <v>152</v>
      </c>
      <c r="L57" s="34">
        <v>156</v>
      </c>
      <c r="M57" s="34">
        <v>158</v>
      </c>
      <c r="N57" s="34"/>
      <c r="O57" s="34"/>
      <c r="P57" s="34"/>
      <c r="Q57" s="34"/>
      <c r="R57" s="34"/>
      <c r="S57" s="35"/>
    </row>
    <row r="58" spans="1:23" x14ac:dyDescent="0.3">
      <c r="A58" s="48"/>
      <c r="B58" s="37"/>
      <c r="C58" s="37"/>
      <c r="D58" s="37"/>
      <c r="E58" s="37"/>
      <c r="F58" s="37"/>
      <c r="G58" s="37"/>
      <c r="H58" s="37"/>
      <c r="I58" s="37"/>
      <c r="J58" s="37"/>
      <c r="K58" s="37"/>
      <c r="L58" s="37"/>
      <c r="M58" s="37"/>
      <c r="N58" s="37"/>
      <c r="O58" s="37"/>
      <c r="P58" s="3"/>
      <c r="Q58" s="3"/>
      <c r="R58" s="3"/>
      <c r="S58" s="3"/>
      <c r="T58" s="3"/>
      <c r="U58" s="3"/>
      <c r="V58" s="3"/>
      <c r="W58" s="3"/>
    </row>
    <row r="59" spans="1:23" x14ac:dyDescent="0.3">
      <c r="A59" s="49" t="s">
        <v>48</v>
      </c>
      <c r="B59" s="49"/>
      <c r="C59" s="49"/>
      <c r="D59" s="49"/>
      <c r="E59" s="49"/>
      <c r="F59" s="49"/>
      <c r="G59" s="49"/>
      <c r="H59" s="49"/>
      <c r="I59" s="49"/>
      <c r="J59" s="49"/>
      <c r="K59" s="49"/>
      <c r="L59" s="49"/>
      <c r="M59" s="49"/>
      <c r="N59" s="49"/>
      <c r="O59" s="49"/>
      <c r="P59" s="49"/>
      <c r="Q59" s="49"/>
      <c r="R59" s="49"/>
      <c r="S59" s="49"/>
    </row>
    <row r="60" spans="1:23" x14ac:dyDescent="0.3">
      <c r="A60" s="44" t="s">
        <v>40</v>
      </c>
      <c r="B60" s="673" t="s">
        <v>45</v>
      </c>
      <c r="C60" s="674"/>
      <c r="D60" s="674"/>
      <c r="E60" s="674"/>
      <c r="F60" s="674"/>
      <c r="G60" s="675"/>
      <c r="H60" s="673" t="s">
        <v>46</v>
      </c>
      <c r="I60" s="674"/>
      <c r="J60" s="674"/>
      <c r="K60" s="674"/>
      <c r="L60" s="674"/>
      <c r="M60" s="675"/>
      <c r="N60" s="673" t="s">
        <v>47</v>
      </c>
      <c r="O60" s="674"/>
      <c r="P60" s="674"/>
      <c r="Q60" s="674"/>
      <c r="R60" s="674"/>
      <c r="S60" s="675"/>
    </row>
    <row r="61" spans="1:23" s="29" customFormat="1" x14ac:dyDescent="0.3">
      <c r="A61" s="50" t="s">
        <v>43</v>
      </c>
      <c r="B61" s="46">
        <v>2013</v>
      </c>
      <c r="C61" s="47">
        <v>2014</v>
      </c>
      <c r="D61" s="47">
        <v>2015</v>
      </c>
      <c r="E61" s="47">
        <v>2016</v>
      </c>
      <c r="F61" s="46">
        <v>2017</v>
      </c>
      <c r="G61" s="46">
        <v>2018</v>
      </c>
      <c r="H61" s="46">
        <v>2013</v>
      </c>
      <c r="I61" s="47">
        <v>2014</v>
      </c>
      <c r="J61" s="47">
        <v>2015</v>
      </c>
      <c r="K61" s="47">
        <v>2016</v>
      </c>
      <c r="L61" s="46">
        <v>2017</v>
      </c>
      <c r="M61" s="46">
        <v>2018</v>
      </c>
      <c r="N61" s="46">
        <v>2013</v>
      </c>
      <c r="O61" s="47">
        <v>2014</v>
      </c>
      <c r="P61" s="47">
        <v>2015</v>
      </c>
      <c r="Q61" s="47">
        <v>2016</v>
      </c>
      <c r="R61" s="46">
        <v>2017</v>
      </c>
      <c r="S61" s="46">
        <v>2018</v>
      </c>
    </row>
    <row r="62" spans="1:23" x14ac:dyDescent="0.3">
      <c r="A62" s="30" t="s">
        <v>44</v>
      </c>
      <c r="B62" s="31"/>
      <c r="C62" s="31">
        <v>1</v>
      </c>
      <c r="D62" s="31">
        <v>1</v>
      </c>
      <c r="E62" s="31">
        <v>1</v>
      </c>
      <c r="F62" s="31">
        <v>1</v>
      </c>
      <c r="G62" s="31">
        <v>1</v>
      </c>
      <c r="H62" s="38"/>
      <c r="I62" s="38"/>
      <c r="J62" s="38"/>
      <c r="K62" s="38"/>
      <c r="L62" s="38"/>
      <c r="M62" s="38"/>
      <c r="N62" s="39">
        <f t="shared" ref="N62:S63" si="1">SUM(B56,H56,N56,B62,H62)</f>
        <v>1</v>
      </c>
      <c r="O62" s="39">
        <f t="shared" si="1"/>
        <v>2</v>
      </c>
      <c r="P62" s="39">
        <f t="shared" si="1"/>
        <v>2</v>
      </c>
      <c r="Q62" s="39">
        <f t="shared" si="1"/>
        <v>2</v>
      </c>
      <c r="R62" s="39">
        <f t="shared" si="1"/>
        <v>2</v>
      </c>
      <c r="S62" s="40">
        <f t="shared" si="1"/>
        <v>2</v>
      </c>
    </row>
    <row r="63" spans="1:23" x14ac:dyDescent="0.3">
      <c r="A63" s="33" t="s">
        <v>17</v>
      </c>
      <c r="B63" s="34"/>
      <c r="C63" s="34">
        <v>5</v>
      </c>
      <c r="D63" s="569">
        <v>23</v>
      </c>
      <c r="E63" s="34">
        <v>25</v>
      </c>
      <c r="F63" s="34">
        <v>27</v>
      </c>
      <c r="G63" s="34">
        <v>29</v>
      </c>
      <c r="H63" s="41"/>
      <c r="I63" s="41"/>
      <c r="J63" s="41"/>
      <c r="K63" s="41"/>
      <c r="L63" s="41"/>
      <c r="M63" s="41"/>
      <c r="N63" s="42">
        <f t="shared" si="1"/>
        <v>204</v>
      </c>
      <c r="O63" s="42">
        <f t="shared" si="1"/>
        <v>212</v>
      </c>
      <c r="P63" s="42">
        <f t="shared" si="1"/>
        <v>172</v>
      </c>
      <c r="Q63" s="42">
        <f t="shared" si="1"/>
        <v>177</v>
      </c>
      <c r="R63" s="42">
        <f t="shared" si="1"/>
        <v>183</v>
      </c>
      <c r="S63" s="43">
        <f t="shared" si="1"/>
        <v>187</v>
      </c>
    </row>
    <row r="64" spans="1:23" x14ac:dyDescent="0.3">
      <c r="A64" s="51"/>
      <c r="B64" s="52"/>
      <c r="C64" s="52"/>
      <c r="D64" s="52"/>
      <c r="E64" s="52"/>
      <c r="F64" s="52"/>
      <c r="G64" s="52"/>
      <c r="H64" s="52"/>
      <c r="I64" s="52"/>
      <c r="J64" s="52"/>
      <c r="K64" s="52"/>
      <c r="L64" s="52"/>
      <c r="M64" s="52"/>
      <c r="N64" s="52"/>
      <c r="O64" s="52"/>
      <c r="P64" s="29"/>
      <c r="Q64" s="29"/>
      <c r="R64" s="3"/>
      <c r="S64" s="3"/>
      <c r="T64" s="3"/>
      <c r="U64" s="3"/>
      <c r="V64" s="3"/>
      <c r="W64" s="3"/>
    </row>
    <row r="65" spans="1:22" x14ac:dyDescent="0.3">
      <c r="A65" s="661" t="s">
        <v>49</v>
      </c>
      <c r="B65" s="662"/>
      <c r="C65" s="662"/>
      <c r="D65" s="662"/>
      <c r="E65" s="662"/>
      <c r="F65" s="662"/>
      <c r="G65" s="662"/>
      <c r="H65" s="662"/>
      <c r="I65" s="662"/>
      <c r="J65" s="662"/>
      <c r="K65" s="662"/>
      <c r="L65" s="662"/>
      <c r="M65" s="662"/>
      <c r="N65" s="662"/>
      <c r="O65" s="662"/>
      <c r="P65" s="662"/>
      <c r="Q65" s="662"/>
      <c r="R65" s="662"/>
      <c r="S65" s="663"/>
    </row>
    <row r="66" spans="1:22" x14ac:dyDescent="0.3">
      <c r="A66" s="53" t="s">
        <v>40</v>
      </c>
      <c r="B66" s="664" t="s">
        <v>23</v>
      </c>
      <c r="C66" s="665"/>
      <c r="D66" s="665"/>
      <c r="E66" s="665"/>
      <c r="F66" s="665"/>
      <c r="G66" s="666"/>
      <c r="H66" s="664" t="s">
        <v>41</v>
      </c>
      <c r="I66" s="665"/>
      <c r="J66" s="665"/>
      <c r="K66" s="665"/>
      <c r="L66" s="665"/>
      <c r="M66" s="666"/>
      <c r="N66" s="664" t="s">
        <v>42</v>
      </c>
      <c r="O66" s="665"/>
      <c r="P66" s="665"/>
      <c r="Q66" s="665"/>
      <c r="R66" s="665"/>
      <c r="S66" s="666"/>
    </row>
    <row r="67" spans="1:22" s="29" customFormat="1" x14ac:dyDescent="0.3">
      <c r="A67" s="54" t="s">
        <v>43</v>
      </c>
      <c r="B67" s="55">
        <v>2013</v>
      </c>
      <c r="C67" s="55">
        <v>2014</v>
      </c>
      <c r="D67" s="55">
        <v>2015</v>
      </c>
      <c r="E67" s="55">
        <v>2016</v>
      </c>
      <c r="F67" s="55">
        <v>2017</v>
      </c>
      <c r="G67" s="55">
        <v>2018</v>
      </c>
      <c r="H67" s="55">
        <v>2013</v>
      </c>
      <c r="I67" s="55">
        <v>2014</v>
      </c>
      <c r="J67" s="55">
        <v>2015</v>
      </c>
      <c r="K67" s="55">
        <v>2016</v>
      </c>
      <c r="L67" s="55">
        <v>2017</v>
      </c>
      <c r="M67" s="55">
        <v>2018</v>
      </c>
      <c r="N67" s="55">
        <v>2013</v>
      </c>
      <c r="O67" s="55">
        <v>2014</v>
      </c>
      <c r="P67" s="55">
        <v>2015</v>
      </c>
      <c r="Q67" s="55">
        <v>2016</v>
      </c>
      <c r="R67" s="55">
        <v>2017</v>
      </c>
      <c r="S67" s="55">
        <v>2018</v>
      </c>
    </row>
    <row r="68" spans="1:22" x14ac:dyDescent="0.3">
      <c r="A68" s="30" t="s">
        <v>44</v>
      </c>
      <c r="B68" s="56">
        <f t="shared" ref="B68:S69" si="2">SUM(B44,B56)</f>
        <v>0</v>
      </c>
      <c r="C68" s="56">
        <f t="shared" si="2"/>
        <v>0</v>
      </c>
      <c r="D68" s="56">
        <f t="shared" si="2"/>
        <v>0</v>
      </c>
      <c r="E68" s="56">
        <f t="shared" si="2"/>
        <v>0</v>
      </c>
      <c r="F68" s="56">
        <f t="shared" si="2"/>
        <v>0</v>
      </c>
      <c r="G68" s="56">
        <f t="shared" si="2"/>
        <v>0</v>
      </c>
      <c r="H68" s="56">
        <f t="shared" si="2"/>
        <v>7</v>
      </c>
      <c r="I68" s="56">
        <f t="shared" si="2"/>
        <v>7</v>
      </c>
      <c r="J68" s="56">
        <f t="shared" si="2"/>
        <v>7</v>
      </c>
      <c r="K68" s="56">
        <f t="shared" si="2"/>
        <v>7</v>
      </c>
      <c r="L68" s="56">
        <f t="shared" si="2"/>
        <v>7</v>
      </c>
      <c r="M68" s="56">
        <f t="shared" si="2"/>
        <v>7</v>
      </c>
      <c r="N68" s="56">
        <f t="shared" si="2"/>
        <v>0</v>
      </c>
      <c r="O68" s="56">
        <f t="shared" si="2"/>
        <v>0</v>
      </c>
      <c r="P68" s="56">
        <f t="shared" si="2"/>
        <v>0</v>
      </c>
      <c r="Q68" s="56">
        <f t="shared" si="2"/>
        <v>0</v>
      </c>
      <c r="R68" s="56">
        <f t="shared" si="2"/>
        <v>0</v>
      </c>
      <c r="S68" s="57">
        <f t="shared" si="2"/>
        <v>0</v>
      </c>
    </row>
    <row r="69" spans="1:22" x14ac:dyDescent="0.3">
      <c r="A69" s="33" t="s">
        <v>17</v>
      </c>
      <c r="B69" s="58">
        <f t="shared" si="2"/>
        <v>0</v>
      </c>
      <c r="C69" s="58">
        <f t="shared" si="2"/>
        <v>0</v>
      </c>
      <c r="D69" s="58">
        <f t="shared" si="2"/>
        <v>0</v>
      </c>
      <c r="E69" s="58">
        <f t="shared" si="2"/>
        <v>0</v>
      </c>
      <c r="F69" s="58">
        <f t="shared" si="2"/>
        <v>0</v>
      </c>
      <c r="G69" s="58">
        <f t="shared" si="2"/>
        <v>0</v>
      </c>
      <c r="H69" s="58">
        <f t="shared" si="2"/>
        <v>2166</v>
      </c>
      <c r="I69" s="58">
        <f t="shared" si="2"/>
        <v>1420</v>
      </c>
      <c r="J69" s="58">
        <f t="shared" si="2"/>
        <v>2444</v>
      </c>
      <c r="K69" s="58">
        <f t="shared" si="2"/>
        <v>2487</v>
      </c>
      <c r="L69" s="58">
        <f t="shared" si="2"/>
        <v>2531</v>
      </c>
      <c r="M69" s="58">
        <f t="shared" si="2"/>
        <v>2573</v>
      </c>
      <c r="N69" s="58">
        <f t="shared" si="2"/>
        <v>0</v>
      </c>
      <c r="O69" s="58">
        <f t="shared" si="2"/>
        <v>0</v>
      </c>
      <c r="P69" s="58">
        <f t="shared" si="2"/>
        <v>0</v>
      </c>
      <c r="Q69" s="58">
        <f t="shared" si="2"/>
        <v>0</v>
      </c>
      <c r="R69" s="58">
        <f t="shared" si="2"/>
        <v>0</v>
      </c>
      <c r="S69" s="59">
        <f t="shared" si="2"/>
        <v>0</v>
      </c>
    </row>
    <row r="70" spans="1:22" x14ac:dyDescent="0.3">
      <c r="A70" s="48"/>
      <c r="B70" s="60"/>
      <c r="C70" s="60"/>
      <c r="D70" s="60"/>
      <c r="E70" s="60"/>
      <c r="F70" s="60"/>
      <c r="G70" s="60"/>
      <c r="H70" s="60"/>
      <c r="I70" s="60"/>
      <c r="J70" s="60"/>
    </row>
    <row r="71" spans="1:22" x14ac:dyDescent="0.3">
      <c r="A71" s="661" t="s">
        <v>49</v>
      </c>
      <c r="B71" s="662"/>
      <c r="C71" s="662"/>
      <c r="D71" s="662"/>
      <c r="E71" s="662"/>
      <c r="F71" s="662"/>
      <c r="G71" s="662"/>
      <c r="H71" s="662"/>
      <c r="I71" s="662"/>
      <c r="J71" s="662"/>
      <c r="K71" s="662"/>
      <c r="L71" s="662"/>
      <c r="M71" s="662"/>
      <c r="N71" s="662"/>
      <c r="O71" s="662"/>
      <c r="P71" s="662"/>
      <c r="Q71" s="662"/>
      <c r="R71" s="662"/>
      <c r="S71" s="663"/>
    </row>
    <row r="72" spans="1:22" x14ac:dyDescent="0.3">
      <c r="A72" s="53" t="s">
        <v>40</v>
      </c>
      <c r="B72" s="667" t="s">
        <v>45</v>
      </c>
      <c r="C72" s="668"/>
      <c r="D72" s="668"/>
      <c r="E72" s="668"/>
      <c r="F72" s="668"/>
      <c r="G72" s="669"/>
      <c r="H72" s="664" t="s">
        <v>46</v>
      </c>
      <c r="I72" s="665"/>
      <c r="J72" s="665"/>
      <c r="K72" s="665"/>
      <c r="L72" s="665"/>
      <c r="M72" s="666"/>
      <c r="N72" s="667" t="s">
        <v>47</v>
      </c>
      <c r="O72" s="668"/>
      <c r="P72" s="668"/>
      <c r="Q72" s="668"/>
      <c r="R72" s="668"/>
      <c r="S72" s="669"/>
    </row>
    <row r="73" spans="1:22" s="29" customFormat="1" x14ac:dyDescent="0.3">
      <c r="A73" s="54" t="s">
        <v>43</v>
      </c>
      <c r="B73" s="55">
        <v>2013</v>
      </c>
      <c r="C73" s="55">
        <v>2014</v>
      </c>
      <c r="D73" s="55">
        <v>2015</v>
      </c>
      <c r="E73" s="55">
        <v>2016</v>
      </c>
      <c r="F73" s="55">
        <v>2017</v>
      </c>
      <c r="G73" s="55">
        <v>2018</v>
      </c>
      <c r="H73" s="55">
        <v>2013</v>
      </c>
      <c r="I73" s="55">
        <v>2014</v>
      </c>
      <c r="J73" s="55">
        <v>2015</v>
      </c>
      <c r="K73" s="55">
        <v>2016</v>
      </c>
      <c r="L73" s="55">
        <v>2017</v>
      </c>
      <c r="M73" s="55">
        <v>2018</v>
      </c>
      <c r="N73" s="55">
        <v>2013</v>
      </c>
      <c r="O73" s="55">
        <v>2014</v>
      </c>
      <c r="P73" s="55">
        <v>2015</v>
      </c>
      <c r="Q73" s="55">
        <v>2016</v>
      </c>
      <c r="R73" s="55">
        <v>2017</v>
      </c>
      <c r="S73" s="55">
        <v>2018</v>
      </c>
    </row>
    <row r="74" spans="1:22" x14ac:dyDescent="0.3">
      <c r="A74" s="30" t="s">
        <v>44</v>
      </c>
      <c r="B74" s="56">
        <f t="shared" ref="B74:M75" si="3">SUM(B50,B62)</f>
        <v>2</v>
      </c>
      <c r="C74" s="56">
        <f t="shared" si="3"/>
        <v>3</v>
      </c>
      <c r="D74" s="56">
        <f t="shared" si="3"/>
        <v>3</v>
      </c>
      <c r="E74" s="56">
        <f t="shared" si="3"/>
        <v>3</v>
      </c>
      <c r="F74" s="56">
        <f t="shared" si="3"/>
        <v>3</v>
      </c>
      <c r="G74" s="56">
        <f t="shared" si="3"/>
        <v>1</v>
      </c>
      <c r="H74" s="56">
        <f t="shared" si="3"/>
        <v>0</v>
      </c>
      <c r="I74" s="56">
        <f t="shared" si="3"/>
        <v>0</v>
      </c>
      <c r="J74" s="56">
        <f t="shared" si="3"/>
        <v>0</v>
      </c>
      <c r="K74" s="56">
        <f t="shared" si="3"/>
        <v>0</v>
      </c>
      <c r="L74" s="56">
        <f t="shared" si="3"/>
        <v>0</v>
      </c>
      <c r="M74" s="56">
        <f t="shared" si="3"/>
        <v>0</v>
      </c>
      <c r="N74" s="56">
        <f t="shared" ref="N74:S75" si="4">SUM(B68,H68,N68,B74,H74)</f>
        <v>9</v>
      </c>
      <c r="O74" s="56">
        <f t="shared" si="4"/>
        <v>10</v>
      </c>
      <c r="P74" s="56">
        <f t="shared" si="4"/>
        <v>10</v>
      </c>
      <c r="Q74" s="56">
        <f t="shared" si="4"/>
        <v>10</v>
      </c>
      <c r="R74" s="56">
        <f t="shared" si="4"/>
        <v>10</v>
      </c>
      <c r="S74" s="57">
        <f t="shared" si="4"/>
        <v>8</v>
      </c>
    </row>
    <row r="75" spans="1:22" x14ac:dyDescent="0.3">
      <c r="A75" s="33" t="s">
        <v>17</v>
      </c>
      <c r="B75" s="58">
        <f t="shared" si="3"/>
        <v>57</v>
      </c>
      <c r="C75" s="58">
        <f t="shared" si="3"/>
        <v>57</v>
      </c>
      <c r="D75" s="58">
        <f t="shared" si="3"/>
        <v>53</v>
      </c>
      <c r="E75" s="58">
        <f t="shared" si="3"/>
        <v>72</v>
      </c>
      <c r="F75" s="58">
        <f t="shared" si="3"/>
        <v>77</v>
      </c>
      <c r="G75" s="58">
        <f t="shared" si="3"/>
        <v>29</v>
      </c>
      <c r="H75" s="58">
        <f t="shared" si="3"/>
        <v>0</v>
      </c>
      <c r="I75" s="58">
        <f t="shared" si="3"/>
        <v>0</v>
      </c>
      <c r="J75" s="58">
        <f t="shared" si="3"/>
        <v>0</v>
      </c>
      <c r="K75" s="58">
        <f t="shared" si="3"/>
        <v>0</v>
      </c>
      <c r="L75" s="58">
        <f t="shared" si="3"/>
        <v>0</v>
      </c>
      <c r="M75" s="58">
        <f t="shared" si="3"/>
        <v>0</v>
      </c>
      <c r="N75" s="58">
        <f t="shared" si="4"/>
        <v>2223</v>
      </c>
      <c r="O75" s="58">
        <f t="shared" si="4"/>
        <v>1477</v>
      </c>
      <c r="P75" s="58">
        <f t="shared" si="4"/>
        <v>2497</v>
      </c>
      <c r="Q75" s="58">
        <f t="shared" si="4"/>
        <v>2559</v>
      </c>
      <c r="R75" s="58">
        <f t="shared" si="4"/>
        <v>2608</v>
      </c>
      <c r="S75" s="59">
        <f t="shared" si="4"/>
        <v>2602</v>
      </c>
    </row>
    <row r="76" spans="1:22" x14ac:dyDescent="0.3">
      <c r="A76" s="61" t="s">
        <v>50</v>
      </c>
      <c r="B76" s="60"/>
      <c r="C76" s="60"/>
      <c r="D76" s="60"/>
      <c r="E76" s="60"/>
      <c r="F76" s="60"/>
      <c r="G76" s="60"/>
      <c r="H76" s="60"/>
      <c r="I76" s="60"/>
      <c r="J76" s="60"/>
      <c r="K76" s="60"/>
      <c r="L76" s="60"/>
      <c r="M76" s="60"/>
      <c r="N76" s="60"/>
      <c r="O76" s="60"/>
      <c r="P76" s="60"/>
      <c r="Q76" s="60"/>
      <c r="R76" s="60"/>
    </row>
    <row r="77" spans="1:22" x14ac:dyDescent="0.3">
      <c r="A77" s="61"/>
      <c r="B77" s="60"/>
      <c r="C77" s="60"/>
      <c r="D77" s="60"/>
      <c r="E77" s="60"/>
      <c r="F77" s="60"/>
      <c r="G77" s="60"/>
      <c r="H77" s="60"/>
      <c r="I77" s="60"/>
      <c r="J77" s="60"/>
      <c r="K77" s="60"/>
      <c r="L77" s="60"/>
      <c r="M77" s="60"/>
      <c r="N77" s="60"/>
      <c r="O77" s="60"/>
      <c r="P77" s="60"/>
      <c r="Q77" s="60"/>
      <c r="R77" s="60"/>
    </row>
    <row r="78" spans="1:22" s="62" customFormat="1" x14ac:dyDescent="0.2">
      <c r="A78" s="656" t="s">
        <v>51</v>
      </c>
      <c r="B78" s="657"/>
      <c r="C78" s="657"/>
      <c r="D78" s="657"/>
      <c r="E78" s="657"/>
      <c r="F78" s="657"/>
      <c r="G78" s="657"/>
      <c r="H78" s="657"/>
      <c r="I78" s="657"/>
      <c r="J78" s="657"/>
      <c r="K78" s="657"/>
      <c r="L78" s="657"/>
      <c r="M78" s="657"/>
      <c r="N78" s="657"/>
      <c r="O78" s="657"/>
      <c r="P78" s="657"/>
      <c r="Q78" s="657"/>
      <c r="R78" s="657"/>
      <c r="S78" s="608"/>
    </row>
    <row r="79" spans="1:22" s="62" customFormat="1" x14ac:dyDescent="0.2">
      <c r="A79" s="63"/>
      <c r="B79" s="64"/>
      <c r="C79" s="64"/>
      <c r="D79" s="64"/>
      <c r="E79" s="64"/>
      <c r="F79" s="64"/>
      <c r="G79" s="64"/>
      <c r="H79" s="64"/>
      <c r="I79" s="64"/>
      <c r="J79" s="64"/>
      <c r="K79" s="64"/>
      <c r="L79" s="64"/>
      <c r="M79" s="64"/>
      <c r="N79" s="64"/>
      <c r="O79" s="64"/>
      <c r="P79" s="64"/>
      <c r="Q79" s="64"/>
      <c r="R79" s="64"/>
      <c r="S79" s="64"/>
      <c r="T79" s="64"/>
      <c r="U79" s="64"/>
      <c r="V79" s="64"/>
    </row>
    <row r="80" spans="1:22" s="62" customFormat="1" x14ac:dyDescent="0.3">
      <c r="A80" s="658" t="s">
        <v>52</v>
      </c>
      <c r="B80" s="659" t="s">
        <v>53</v>
      </c>
      <c r="C80" s="660"/>
      <c r="D80" s="660"/>
      <c r="E80" s="660"/>
      <c r="F80" s="660"/>
      <c r="G80" s="660"/>
      <c r="H80" s="660"/>
      <c r="I80" s="660"/>
      <c r="J80" s="660"/>
      <c r="K80" s="660"/>
      <c r="L80" s="660"/>
      <c r="M80" s="660"/>
      <c r="N80" s="660"/>
      <c r="O80" s="660"/>
      <c r="P80" s="660"/>
      <c r="Q80" s="660"/>
      <c r="R80" s="660"/>
      <c r="S80" s="615"/>
    </row>
    <row r="81" spans="1:26" s="62" customFormat="1" x14ac:dyDescent="0.3">
      <c r="A81" s="574"/>
      <c r="B81" s="659" t="s">
        <v>23</v>
      </c>
      <c r="C81" s="660"/>
      <c r="D81" s="660"/>
      <c r="E81" s="660"/>
      <c r="F81" s="660"/>
      <c r="G81" s="615"/>
      <c r="H81" s="659" t="s">
        <v>24</v>
      </c>
      <c r="I81" s="660"/>
      <c r="J81" s="660"/>
      <c r="K81" s="660"/>
      <c r="L81" s="660"/>
      <c r="M81" s="615"/>
      <c r="N81" s="659" t="s">
        <v>54</v>
      </c>
      <c r="O81" s="660"/>
      <c r="P81" s="660"/>
      <c r="Q81" s="660"/>
      <c r="R81" s="660"/>
      <c r="S81" s="615"/>
    </row>
    <row r="82" spans="1:26" s="62" customFormat="1" x14ac:dyDescent="0.2">
      <c r="A82" s="574"/>
      <c r="B82" s="375">
        <v>2013</v>
      </c>
      <c r="C82" s="375">
        <v>2014</v>
      </c>
      <c r="D82" s="65">
        <v>2015</v>
      </c>
      <c r="E82" s="65">
        <v>2016</v>
      </c>
      <c r="F82" s="375">
        <v>2017</v>
      </c>
      <c r="G82" s="375">
        <v>2018</v>
      </c>
      <c r="H82" s="375">
        <v>2013</v>
      </c>
      <c r="I82" s="375">
        <v>2014</v>
      </c>
      <c r="J82" s="65">
        <v>2015</v>
      </c>
      <c r="K82" s="65">
        <v>2016</v>
      </c>
      <c r="L82" s="375">
        <v>2017</v>
      </c>
      <c r="M82" s="375">
        <v>2018</v>
      </c>
      <c r="N82" s="375">
        <v>2013</v>
      </c>
      <c r="O82" s="375">
        <v>2014</v>
      </c>
      <c r="P82" s="65">
        <v>2015</v>
      </c>
      <c r="Q82" s="65">
        <v>2016</v>
      </c>
      <c r="R82" s="375">
        <v>2017</v>
      </c>
      <c r="S82" s="375">
        <v>2018</v>
      </c>
    </row>
    <row r="83" spans="1:26" s="62" customFormat="1" x14ac:dyDescent="0.3">
      <c r="A83" s="66" t="s">
        <v>55</v>
      </c>
      <c r="B83" s="31">
        <v>0</v>
      </c>
      <c r="C83" s="31">
        <v>0</v>
      </c>
      <c r="D83" s="31">
        <v>0</v>
      </c>
      <c r="E83" s="31">
        <v>0</v>
      </c>
      <c r="F83" s="31">
        <v>0</v>
      </c>
      <c r="G83" s="31">
        <v>0</v>
      </c>
      <c r="H83" s="31">
        <v>0</v>
      </c>
      <c r="I83" s="31">
        <v>0</v>
      </c>
      <c r="J83" s="31"/>
      <c r="K83" s="31"/>
      <c r="L83" s="31"/>
      <c r="M83" s="31"/>
      <c r="N83" s="31"/>
      <c r="O83" s="31"/>
      <c r="P83" s="31"/>
      <c r="Q83" s="31"/>
      <c r="R83" s="31"/>
      <c r="S83" s="32"/>
    </row>
    <row r="84" spans="1:26" s="62" customFormat="1" x14ac:dyDescent="0.3">
      <c r="A84" s="67" t="s">
        <v>56</v>
      </c>
      <c r="B84" s="68">
        <v>0</v>
      </c>
      <c r="C84" s="68">
        <v>0</v>
      </c>
      <c r="D84" s="68">
        <v>0</v>
      </c>
      <c r="E84" s="68">
        <v>0</v>
      </c>
      <c r="F84" s="68">
        <v>0</v>
      </c>
      <c r="G84" s="68">
        <v>0</v>
      </c>
      <c r="H84" s="14">
        <v>0</v>
      </c>
      <c r="I84" s="14">
        <v>0</v>
      </c>
      <c r="J84" s="14">
        <v>0</v>
      </c>
      <c r="K84" s="14"/>
      <c r="L84" s="68"/>
      <c r="M84" s="68">
        <v>0</v>
      </c>
      <c r="N84" s="68">
        <v>0</v>
      </c>
      <c r="O84" s="68">
        <v>0</v>
      </c>
      <c r="P84" s="68"/>
      <c r="Q84" s="68"/>
      <c r="R84" s="68"/>
      <c r="S84" s="69"/>
    </row>
    <row r="85" spans="1:26" s="62" customFormat="1" x14ac:dyDescent="0.3">
      <c r="A85" s="67" t="s">
        <v>57</v>
      </c>
      <c r="B85" s="68">
        <v>0</v>
      </c>
      <c r="C85" s="68">
        <v>0</v>
      </c>
      <c r="D85" s="68">
        <v>0</v>
      </c>
      <c r="E85" s="68">
        <v>0</v>
      </c>
      <c r="F85" s="68">
        <v>0</v>
      </c>
      <c r="G85" s="68">
        <v>0</v>
      </c>
      <c r="H85" s="68">
        <v>758</v>
      </c>
      <c r="I85" s="68">
        <v>767</v>
      </c>
      <c r="J85" s="68">
        <v>845</v>
      </c>
      <c r="K85" s="68">
        <v>845</v>
      </c>
      <c r="L85" s="68">
        <v>845</v>
      </c>
      <c r="M85" s="68">
        <v>845</v>
      </c>
      <c r="N85" s="68">
        <v>35</v>
      </c>
      <c r="O85" s="68">
        <v>41</v>
      </c>
      <c r="P85" s="68">
        <v>35</v>
      </c>
      <c r="Q85" s="68">
        <v>35</v>
      </c>
      <c r="R85" s="68">
        <v>35</v>
      </c>
      <c r="S85" s="69">
        <v>35</v>
      </c>
    </row>
    <row r="86" spans="1:26" s="62" customFormat="1" x14ac:dyDescent="0.3">
      <c r="A86" s="67" t="s">
        <v>58</v>
      </c>
      <c r="B86" s="68">
        <v>0</v>
      </c>
      <c r="C86" s="68">
        <v>0</v>
      </c>
      <c r="D86" s="68">
        <v>0</v>
      </c>
      <c r="E86" s="68">
        <v>0</v>
      </c>
      <c r="F86" s="68">
        <v>0</v>
      </c>
      <c r="G86" s="68">
        <v>0</v>
      </c>
      <c r="H86" s="68">
        <v>0</v>
      </c>
      <c r="I86" s="68">
        <v>0</v>
      </c>
      <c r="J86" s="68"/>
      <c r="K86" s="68"/>
      <c r="L86" s="68"/>
      <c r="M86" s="68"/>
      <c r="N86" s="68"/>
      <c r="O86" s="68"/>
      <c r="P86" s="68"/>
      <c r="Q86" s="68"/>
      <c r="R86" s="68"/>
      <c r="S86" s="69"/>
    </row>
    <row r="87" spans="1:26" s="62" customFormat="1" x14ac:dyDescent="0.3">
      <c r="A87" s="67" t="s">
        <v>59</v>
      </c>
      <c r="B87" s="68">
        <v>0</v>
      </c>
      <c r="C87" s="68">
        <v>0</v>
      </c>
      <c r="D87" s="68">
        <v>0</v>
      </c>
      <c r="E87" s="68">
        <v>0</v>
      </c>
      <c r="F87" s="68">
        <v>0</v>
      </c>
      <c r="G87" s="68">
        <v>0</v>
      </c>
      <c r="H87" s="68">
        <v>649</v>
      </c>
      <c r="I87" s="68">
        <v>651</v>
      </c>
      <c r="J87" s="68">
        <v>678</v>
      </c>
      <c r="K87" s="68">
        <v>678</v>
      </c>
      <c r="L87" s="68">
        <v>678</v>
      </c>
      <c r="M87" s="68">
        <v>678</v>
      </c>
      <c r="N87" s="68">
        <v>22</v>
      </c>
      <c r="O87" s="68">
        <v>16</v>
      </c>
      <c r="P87" s="68">
        <v>18</v>
      </c>
      <c r="Q87" s="68">
        <v>18</v>
      </c>
      <c r="R87" s="68">
        <v>18</v>
      </c>
      <c r="S87" s="69">
        <v>18</v>
      </c>
    </row>
    <row r="88" spans="1:26" s="62" customFormat="1" x14ac:dyDescent="0.3">
      <c r="A88" s="67" t="s">
        <v>60</v>
      </c>
      <c r="B88" s="68">
        <v>0</v>
      </c>
      <c r="C88" s="68">
        <v>0</v>
      </c>
      <c r="D88" s="68">
        <v>0</v>
      </c>
      <c r="E88" s="68">
        <v>0</v>
      </c>
      <c r="F88" s="68">
        <v>0</v>
      </c>
      <c r="G88" s="68">
        <v>0</v>
      </c>
      <c r="H88" s="68">
        <v>0</v>
      </c>
      <c r="I88" s="68">
        <v>0</v>
      </c>
      <c r="J88" s="68"/>
      <c r="K88" s="68"/>
      <c r="L88" s="68"/>
      <c r="M88" s="68"/>
      <c r="N88" s="68"/>
      <c r="O88" s="68"/>
      <c r="P88" s="68"/>
      <c r="Q88" s="68"/>
      <c r="R88" s="68"/>
      <c r="S88" s="69"/>
    </row>
    <row r="89" spans="1:26" s="62" customFormat="1" x14ac:dyDescent="0.3">
      <c r="A89" s="70" t="s">
        <v>61</v>
      </c>
      <c r="B89" s="68">
        <v>0</v>
      </c>
      <c r="C89" s="68">
        <v>0</v>
      </c>
      <c r="D89" s="68">
        <v>0</v>
      </c>
      <c r="E89" s="68">
        <v>0</v>
      </c>
      <c r="F89" s="68">
        <v>0</v>
      </c>
      <c r="G89" s="68">
        <v>0</v>
      </c>
      <c r="H89" s="68">
        <v>762</v>
      </c>
      <c r="I89" s="68">
        <v>914</v>
      </c>
      <c r="J89" s="68">
        <v>921</v>
      </c>
      <c r="K89" s="68">
        <v>921</v>
      </c>
      <c r="L89" s="68">
        <v>921</v>
      </c>
      <c r="M89" s="68">
        <v>921</v>
      </c>
      <c r="N89" s="68"/>
      <c r="O89" s="68"/>
      <c r="P89" s="68"/>
      <c r="Q89" s="68"/>
      <c r="R89" s="68"/>
      <c r="S89" s="69"/>
    </row>
    <row r="90" spans="1:26" s="62" customFormat="1" x14ac:dyDescent="0.3">
      <c r="A90" s="70" t="s">
        <v>62</v>
      </c>
      <c r="B90" s="68">
        <v>0</v>
      </c>
      <c r="C90" s="68">
        <v>0</v>
      </c>
      <c r="D90" s="68">
        <v>0</v>
      </c>
      <c r="E90" s="68">
        <v>0</v>
      </c>
      <c r="F90" s="68">
        <v>0</v>
      </c>
      <c r="G90" s="68">
        <v>0</v>
      </c>
      <c r="H90" s="68">
        <v>0</v>
      </c>
      <c r="I90" s="68">
        <v>0</v>
      </c>
      <c r="J90" s="68"/>
      <c r="K90" s="68"/>
      <c r="L90" s="68"/>
      <c r="M90" s="68"/>
      <c r="N90" s="68"/>
      <c r="O90" s="68"/>
      <c r="P90" s="68"/>
      <c r="Q90" s="68"/>
      <c r="R90" s="68"/>
      <c r="S90" s="69"/>
    </row>
    <row r="91" spans="1:26" s="62" customFormat="1" x14ac:dyDescent="0.3">
      <c r="A91" s="71" t="s">
        <v>47</v>
      </c>
      <c r="B91" s="58">
        <f t="shared" ref="B91:S91" si="5">SUM(B83:B90)</f>
        <v>0</v>
      </c>
      <c r="C91" s="58">
        <f t="shared" si="5"/>
        <v>0</v>
      </c>
      <c r="D91" s="58">
        <f t="shared" si="5"/>
        <v>0</v>
      </c>
      <c r="E91" s="58">
        <f t="shared" si="5"/>
        <v>0</v>
      </c>
      <c r="F91" s="58">
        <f t="shared" si="5"/>
        <v>0</v>
      </c>
      <c r="G91" s="58">
        <f t="shared" si="5"/>
        <v>0</v>
      </c>
      <c r="H91" s="58">
        <f t="shared" si="5"/>
        <v>2169</v>
      </c>
      <c r="I91" s="58">
        <f t="shared" si="5"/>
        <v>2332</v>
      </c>
      <c r="J91" s="58">
        <f t="shared" si="5"/>
        <v>2444</v>
      </c>
      <c r="K91" s="58">
        <f t="shared" si="5"/>
        <v>2444</v>
      </c>
      <c r="L91" s="58">
        <f t="shared" si="5"/>
        <v>2444</v>
      </c>
      <c r="M91" s="58">
        <f t="shared" si="5"/>
        <v>2444</v>
      </c>
      <c r="N91" s="58">
        <f t="shared" si="5"/>
        <v>57</v>
      </c>
      <c r="O91" s="58">
        <f t="shared" si="5"/>
        <v>57</v>
      </c>
      <c r="P91" s="58">
        <f t="shared" si="5"/>
        <v>53</v>
      </c>
      <c r="Q91" s="58">
        <f t="shared" si="5"/>
        <v>53</v>
      </c>
      <c r="R91" s="58">
        <f t="shared" si="5"/>
        <v>53</v>
      </c>
      <c r="S91" s="59">
        <f t="shared" si="5"/>
        <v>53</v>
      </c>
      <c r="T91" s="72"/>
    </row>
    <row r="92" spans="1:26" s="62" customFormat="1" x14ac:dyDescent="0.3">
      <c r="A92" s="73" t="s">
        <v>50</v>
      </c>
      <c r="B92" s="73"/>
      <c r="C92" s="73"/>
      <c r="D92" s="73"/>
      <c r="E92" s="73"/>
      <c r="F92" s="73"/>
      <c r="G92" s="73"/>
      <c r="H92" s="73"/>
      <c r="I92" s="73"/>
      <c r="J92" s="73"/>
      <c r="K92" s="73"/>
      <c r="L92" s="73"/>
      <c r="M92" s="73"/>
      <c r="N92" s="73"/>
      <c r="O92" s="73"/>
      <c r="P92" s="73"/>
      <c r="Q92" s="73"/>
      <c r="R92" s="73"/>
      <c r="S92" s="73"/>
      <c r="T92" s="73"/>
      <c r="U92" s="73"/>
      <c r="V92" s="73"/>
      <c r="W92" s="72"/>
      <c r="X92" s="72"/>
      <c r="Y92" s="72"/>
      <c r="Z92" s="72"/>
    </row>
    <row r="93" spans="1:26" s="62" customFormat="1" x14ac:dyDescent="0.3">
      <c r="A93" s="74"/>
      <c r="B93" s="74"/>
      <c r="C93" s="74"/>
      <c r="D93" s="74"/>
      <c r="E93" s="74"/>
      <c r="F93" s="74"/>
      <c r="G93" s="74"/>
      <c r="H93" s="74"/>
      <c r="I93" s="74"/>
      <c r="J93" s="74"/>
      <c r="K93" s="74"/>
      <c r="L93" s="74"/>
      <c r="M93" s="74"/>
      <c r="N93" s="74"/>
      <c r="O93" s="74"/>
      <c r="P93" s="74"/>
      <c r="Q93" s="74"/>
      <c r="R93" s="74"/>
      <c r="S93" s="74"/>
      <c r="T93" s="74"/>
      <c r="U93" s="74"/>
      <c r="V93" s="74"/>
      <c r="W93" s="74"/>
      <c r="X93" s="72"/>
      <c r="Y93" s="72"/>
    </row>
    <row r="94" spans="1:26" s="62" customFormat="1" x14ac:dyDescent="0.2">
      <c r="A94" s="75" t="s">
        <v>63</v>
      </c>
      <c r="B94" s="76"/>
      <c r="C94" s="76"/>
      <c r="D94" s="76"/>
      <c r="E94" s="76"/>
      <c r="F94" s="76"/>
      <c r="G94" s="76"/>
      <c r="H94" s="76"/>
      <c r="I94" s="76"/>
      <c r="J94" s="76"/>
      <c r="K94" s="76"/>
      <c r="L94" s="76"/>
      <c r="M94" s="76"/>
      <c r="N94" s="76"/>
      <c r="O94" s="76"/>
      <c r="P94" s="76"/>
      <c r="Q94" s="76"/>
      <c r="R94" s="76"/>
      <c r="S94" s="76"/>
    </row>
    <row r="95" spans="1:26" s="62" customFormat="1" x14ac:dyDescent="0.2">
      <c r="A95" s="77"/>
      <c r="B95" s="650">
        <v>2013</v>
      </c>
      <c r="C95" s="639"/>
      <c r="D95" s="639"/>
      <c r="E95" s="650">
        <v>2014</v>
      </c>
      <c r="F95" s="639"/>
      <c r="G95" s="639"/>
      <c r="H95" s="655">
        <v>2015</v>
      </c>
      <c r="I95" s="651"/>
      <c r="J95" s="638"/>
      <c r="K95" s="651">
        <v>2016</v>
      </c>
      <c r="L95" s="651"/>
      <c r="M95" s="638"/>
      <c r="N95" s="650">
        <v>2017</v>
      </c>
      <c r="O95" s="639"/>
      <c r="P95" s="639"/>
      <c r="Q95" s="650">
        <v>2018</v>
      </c>
      <c r="R95" s="639"/>
      <c r="S95" s="639"/>
    </row>
    <row r="96" spans="1:26" s="62" customFormat="1" x14ac:dyDescent="0.3">
      <c r="A96" s="77"/>
      <c r="B96" s="78" t="s">
        <v>64</v>
      </c>
      <c r="C96" s="78" t="s">
        <v>65</v>
      </c>
      <c r="D96" s="78" t="s">
        <v>66</v>
      </c>
      <c r="E96" s="78" t="s">
        <v>64</v>
      </c>
      <c r="F96" s="78" t="s">
        <v>65</v>
      </c>
      <c r="G96" s="78" t="s">
        <v>66</v>
      </c>
      <c r="H96" s="78" t="s">
        <v>64</v>
      </c>
      <c r="I96" s="78" t="s">
        <v>65</v>
      </c>
      <c r="J96" s="78" t="s">
        <v>66</v>
      </c>
      <c r="K96" s="78" t="s">
        <v>64</v>
      </c>
      <c r="L96" s="78" t="s">
        <v>65</v>
      </c>
      <c r="M96" s="78" t="s">
        <v>66</v>
      </c>
      <c r="N96" s="78" t="s">
        <v>64</v>
      </c>
      <c r="O96" s="78" t="s">
        <v>65</v>
      </c>
      <c r="P96" s="78" t="s">
        <v>66</v>
      </c>
      <c r="Q96" s="78" t="s">
        <v>64</v>
      </c>
      <c r="R96" s="78" t="s">
        <v>65</v>
      </c>
      <c r="S96" s="78" t="s">
        <v>66</v>
      </c>
    </row>
    <row r="97" spans="1:28" s="62" customFormat="1" x14ac:dyDescent="0.3">
      <c r="A97" s="66" t="s">
        <v>67</v>
      </c>
      <c r="B97" s="437">
        <v>13</v>
      </c>
      <c r="C97" s="437">
        <v>7</v>
      </c>
      <c r="D97" s="80">
        <f>SUM(B97:C97)</f>
        <v>20</v>
      </c>
      <c r="E97" s="79">
        <v>16</v>
      </c>
      <c r="F97" s="79">
        <v>7</v>
      </c>
      <c r="G97" s="80">
        <f>SUM(E97:F97)</f>
        <v>23</v>
      </c>
      <c r="H97" s="81">
        <v>17</v>
      </c>
      <c r="I97" s="81">
        <v>8</v>
      </c>
      <c r="J97" s="80">
        <f>SUM(H97:I97)</f>
        <v>25</v>
      </c>
      <c r="K97" s="79">
        <f>H97+1</f>
        <v>18</v>
      </c>
      <c r="L97" s="79">
        <f>I97+1</f>
        <v>9</v>
      </c>
      <c r="M97" s="80">
        <f>SUM(K97:L97)</f>
        <v>27</v>
      </c>
      <c r="N97" s="79">
        <f>K97+1</f>
        <v>19</v>
      </c>
      <c r="O97" s="79">
        <f>L97+1</f>
        <v>10</v>
      </c>
      <c r="P97" s="80">
        <f>SUM(N97:O97)</f>
        <v>29</v>
      </c>
      <c r="Q97" s="79">
        <f>N97+1</f>
        <v>20</v>
      </c>
      <c r="R97" s="79">
        <f>O97+1</f>
        <v>11</v>
      </c>
      <c r="S97" s="82">
        <f>SUM(Q97:R97)</f>
        <v>31</v>
      </c>
    </row>
    <row r="98" spans="1:28" s="62" customFormat="1" x14ac:dyDescent="0.3">
      <c r="A98" s="83" t="s">
        <v>68</v>
      </c>
      <c r="B98" s="437">
        <v>71</v>
      </c>
      <c r="C98" s="437">
        <v>58</v>
      </c>
      <c r="D98" s="85">
        <f>SUM(B98:C98)</f>
        <v>129</v>
      </c>
      <c r="E98" s="84">
        <v>83</v>
      </c>
      <c r="F98" s="84">
        <v>58</v>
      </c>
      <c r="G98" s="85">
        <f>SUM(E98:F98)</f>
        <v>141</v>
      </c>
      <c r="H98" s="86">
        <v>97</v>
      </c>
      <c r="I98" s="86">
        <v>88</v>
      </c>
      <c r="J98" s="85">
        <f>SUM(H98:I98)</f>
        <v>185</v>
      </c>
      <c r="K98" s="79">
        <f>H98+1</f>
        <v>98</v>
      </c>
      <c r="L98" s="79">
        <f>I98+1</f>
        <v>89</v>
      </c>
      <c r="M98" s="85">
        <f>SUM(K98:L98)</f>
        <v>187</v>
      </c>
      <c r="N98" s="79">
        <f>K98+1</f>
        <v>99</v>
      </c>
      <c r="O98" s="79">
        <f>L98+1</f>
        <v>90</v>
      </c>
      <c r="P98" s="85">
        <f>SUM(N98:O98)</f>
        <v>189</v>
      </c>
      <c r="Q98" s="79">
        <f>N98+1</f>
        <v>100</v>
      </c>
      <c r="R98" s="79">
        <f>O98+1</f>
        <v>91</v>
      </c>
      <c r="S98" s="87">
        <f>SUM(Q98:R98)</f>
        <v>191</v>
      </c>
    </row>
    <row r="99" spans="1:28" s="62" customFormat="1" x14ac:dyDescent="0.3">
      <c r="A99" s="67" t="s">
        <v>69</v>
      </c>
      <c r="B99" s="85">
        <f>SUM(B97:B98)</f>
        <v>84</v>
      </c>
      <c r="C99" s="85">
        <f>SUM(C97:C98)</f>
        <v>65</v>
      </c>
      <c r="D99" s="85">
        <f>SUM(B99:C99)</f>
        <v>149</v>
      </c>
      <c r="E99" s="85">
        <f>SUM(E97:E98)</f>
        <v>99</v>
      </c>
      <c r="F99" s="85">
        <f>SUM(F97:F98)</f>
        <v>65</v>
      </c>
      <c r="G99" s="85">
        <f>SUM(E99:F99)</f>
        <v>164</v>
      </c>
      <c r="H99" s="85">
        <f>SUM(H97:H98)</f>
        <v>114</v>
      </c>
      <c r="I99" s="85">
        <f>SUM(I97:I98)</f>
        <v>96</v>
      </c>
      <c r="J99" s="85">
        <f>SUM(H99:I99)</f>
        <v>210</v>
      </c>
      <c r="K99" s="85">
        <f>SUM(K97:K98)</f>
        <v>116</v>
      </c>
      <c r="L99" s="85">
        <f>SUM(L97:L98)</f>
        <v>98</v>
      </c>
      <c r="M99" s="85">
        <f>SUM(K99:L99)</f>
        <v>214</v>
      </c>
      <c r="N99" s="85">
        <f>SUM(N97:N98)</f>
        <v>118</v>
      </c>
      <c r="O99" s="85">
        <f>SUM(O97:O98)</f>
        <v>100</v>
      </c>
      <c r="P99" s="85">
        <f>SUM(N99:O99)</f>
        <v>218</v>
      </c>
      <c r="Q99" s="85">
        <f>SUM(Q97:Q98)</f>
        <v>120</v>
      </c>
      <c r="R99" s="85">
        <f>SUM(R97:R98)</f>
        <v>102</v>
      </c>
      <c r="S99" s="87">
        <f>SUM(Q99:R99)</f>
        <v>222</v>
      </c>
    </row>
    <row r="100" spans="1:28" s="62" customFormat="1" x14ac:dyDescent="0.3">
      <c r="A100" s="88" t="s">
        <v>70</v>
      </c>
      <c r="B100" s="89">
        <f t="shared" ref="B100:S100" si="6">IFERROR(B97*100/B99,"")</f>
        <v>15.476190476190476</v>
      </c>
      <c r="C100" s="89">
        <f t="shared" si="6"/>
        <v>10.76923076923077</v>
      </c>
      <c r="D100" s="89">
        <f t="shared" si="6"/>
        <v>13.422818791946309</v>
      </c>
      <c r="E100" s="89">
        <f t="shared" si="6"/>
        <v>16.161616161616163</v>
      </c>
      <c r="F100" s="89">
        <f t="shared" si="6"/>
        <v>10.76923076923077</v>
      </c>
      <c r="G100" s="89">
        <f t="shared" si="6"/>
        <v>14.024390243902438</v>
      </c>
      <c r="H100" s="89">
        <f t="shared" si="6"/>
        <v>14.912280701754385</v>
      </c>
      <c r="I100" s="89">
        <f t="shared" si="6"/>
        <v>8.3333333333333339</v>
      </c>
      <c r="J100" s="89">
        <f t="shared" si="6"/>
        <v>11.904761904761905</v>
      </c>
      <c r="K100" s="89">
        <f t="shared" si="6"/>
        <v>15.517241379310345</v>
      </c>
      <c r="L100" s="89">
        <f t="shared" si="6"/>
        <v>9.183673469387756</v>
      </c>
      <c r="M100" s="89">
        <f t="shared" si="6"/>
        <v>12.616822429906541</v>
      </c>
      <c r="N100" s="89">
        <f t="shared" si="6"/>
        <v>16.101694915254239</v>
      </c>
      <c r="O100" s="89">
        <f t="shared" si="6"/>
        <v>10</v>
      </c>
      <c r="P100" s="89">
        <f t="shared" si="6"/>
        <v>13.302752293577981</v>
      </c>
      <c r="Q100" s="89">
        <f t="shared" si="6"/>
        <v>16.666666666666668</v>
      </c>
      <c r="R100" s="89">
        <f t="shared" si="6"/>
        <v>10.784313725490197</v>
      </c>
      <c r="S100" s="90">
        <f t="shared" si="6"/>
        <v>13.963963963963964</v>
      </c>
    </row>
    <row r="101" spans="1:28" s="62" customFormat="1" x14ac:dyDescent="0.2">
      <c r="A101" s="652" t="s">
        <v>50</v>
      </c>
      <c r="B101" s="652"/>
      <c r="C101" s="652"/>
      <c r="D101" s="652"/>
      <c r="E101" s="652"/>
      <c r="F101" s="652"/>
      <c r="G101" s="652"/>
      <c r="H101" s="652"/>
      <c r="I101" s="652"/>
      <c r="J101" s="652"/>
      <c r="K101" s="652"/>
      <c r="L101" s="652"/>
      <c r="M101" s="652"/>
      <c r="N101" s="652"/>
      <c r="O101" s="652"/>
      <c r="P101" s="652"/>
      <c r="Q101" s="652"/>
      <c r="R101" s="652"/>
      <c r="S101" s="652"/>
      <c r="T101" s="652"/>
      <c r="U101" s="652"/>
      <c r="V101" s="652"/>
      <c r="Z101" s="91"/>
      <c r="AA101" s="91"/>
      <c r="AB101" s="91"/>
    </row>
    <row r="102" spans="1:28" s="62" customFormat="1" x14ac:dyDescent="0.2">
      <c r="A102" s="370"/>
      <c r="B102" s="370"/>
      <c r="C102" s="370"/>
      <c r="D102" s="370"/>
      <c r="E102" s="370"/>
      <c r="F102" s="370"/>
      <c r="G102" s="370"/>
      <c r="H102" s="370"/>
      <c r="I102" s="370"/>
      <c r="J102" s="370"/>
      <c r="K102" s="370"/>
      <c r="L102" s="370"/>
      <c r="M102" s="370"/>
      <c r="N102" s="370"/>
      <c r="O102" s="370"/>
      <c r="P102" s="370"/>
      <c r="Q102" s="370"/>
      <c r="R102" s="370"/>
      <c r="S102" s="370"/>
      <c r="T102" s="370"/>
      <c r="U102" s="370"/>
      <c r="V102" s="370"/>
      <c r="W102" s="370"/>
      <c r="X102" s="370"/>
      <c r="Y102" s="370"/>
      <c r="Z102" s="370"/>
      <c r="AA102" s="370"/>
      <c r="AB102" s="370"/>
    </row>
    <row r="103" spans="1:28" s="62" customFormat="1" x14ac:dyDescent="0.2">
      <c r="A103" s="653" t="s">
        <v>71</v>
      </c>
      <c r="B103" s="650">
        <v>2013</v>
      </c>
      <c r="C103" s="639"/>
      <c r="D103" s="639"/>
      <c r="E103" s="650">
        <v>2014</v>
      </c>
      <c r="F103" s="639"/>
      <c r="G103" s="639"/>
      <c r="H103" s="655">
        <v>2015</v>
      </c>
      <c r="I103" s="651"/>
      <c r="J103" s="638"/>
      <c r="K103" s="651">
        <v>2016</v>
      </c>
      <c r="L103" s="651"/>
      <c r="M103" s="638"/>
      <c r="N103" s="650">
        <v>2017</v>
      </c>
      <c r="O103" s="639"/>
      <c r="P103" s="639"/>
      <c r="Q103" s="650">
        <v>2018</v>
      </c>
      <c r="R103" s="639"/>
      <c r="S103" s="639"/>
    </row>
    <row r="104" spans="1:28" s="62" customFormat="1" x14ac:dyDescent="0.3">
      <c r="A104" s="711"/>
      <c r="B104" s="78" t="s">
        <v>64</v>
      </c>
      <c r="C104" s="78" t="s">
        <v>65</v>
      </c>
      <c r="D104" s="78" t="s">
        <v>66</v>
      </c>
      <c r="E104" s="78" t="s">
        <v>64</v>
      </c>
      <c r="F104" s="78" t="s">
        <v>65</v>
      </c>
      <c r="G104" s="78" t="s">
        <v>66</v>
      </c>
      <c r="H104" s="78" t="s">
        <v>64</v>
      </c>
      <c r="I104" s="78" t="s">
        <v>65</v>
      </c>
      <c r="J104" s="78" t="s">
        <v>66</v>
      </c>
      <c r="K104" s="78" t="s">
        <v>64</v>
      </c>
      <c r="L104" s="78" t="s">
        <v>65</v>
      </c>
      <c r="M104" s="78" t="s">
        <v>66</v>
      </c>
      <c r="N104" s="78" t="s">
        <v>64</v>
      </c>
      <c r="O104" s="78" t="s">
        <v>65</v>
      </c>
      <c r="P104" s="78" t="s">
        <v>66</v>
      </c>
      <c r="Q104" s="78" t="s">
        <v>64</v>
      </c>
      <c r="R104" s="78" t="s">
        <v>65</v>
      </c>
      <c r="S104" s="78" t="s">
        <v>66</v>
      </c>
    </row>
    <row r="105" spans="1:28" s="62" customFormat="1" x14ac:dyDescent="0.3">
      <c r="A105" s="92" t="s">
        <v>25</v>
      </c>
      <c r="B105" s="79">
        <v>0</v>
      </c>
      <c r="C105" s="79">
        <v>0</v>
      </c>
      <c r="D105" s="80">
        <f t="shared" ref="D105:D114" si="7">+SUM(B105:C105)</f>
        <v>0</v>
      </c>
      <c r="E105" s="79">
        <v>0</v>
      </c>
      <c r="F105" s="79">
        <v>0</v>
      </c>
      <c r="G105" s="80">
        <f>+SUM(E105:F105)</f>
        <v>0</v>
      </c>
      <c r="H105" s="81">
        <v>0</v>
      </c>
      <c r="I105" s="81">
        <v>0</v>
      </c>
      <c r="J105" s="80">
        <f>SUM(H105:I105)</f>
        <v>0</v>
      </c>
      <c r="K105" s="81">
        <v>0</v>
      </c>
      <c r="L105" s="81">
        <v>0</v>
      </c>
      <c r="M105" s="80">
        <f t="shared" ref="M105:M114" si="8">+SUM(K105:L105)</f>
        <v>0</v>
      </c>
      <c r="N105" s="79">
        <v>0</v>
      </c>
      <c r="O105" s="79">
        <v>0</v>
      </c>
      <c r="P105" s="80">
        <f>+SUM(N105:O105)</f>
        <v>0</v>
      </c>
      <c r="Q105" s="79"/>
      <c r="R105" s="79"/>
      <c r="S105" s="82">
        <f>+SUM(Q105:R105)</f>
        <v>0</v>
      </c>
    </row>
    <row r="106" spans="1:28" s="62" customFormat="1" x14ac:dyDescent="0.3">
      <c r="A106" s="93" t="s">
        <v>26</v>
      </c>
      <c r="B106" s="84">
        <v>5</v>
      </c>
      <c r="C106" s="84">
        <v>4</v>
      </c>
      <c r="D106" s="85">
        <f t="shared" si="7"/>
        <v>9</v>
      </c>
      <c r="E106" s="84">
        <v>5</v>
      </c>
      <c r="F106" s="84">
        <v>4</v>
      </c>
      <c r="G106" s="85">
        <f>+SUM(E106:F106)</f>
        <v>9</v>
      </c>
      <c r="H106" s="86">
        <v>6</v>
      </c>
      <c r="I106" s="86">
        <v>2</v>
      </c>
      <c r="J106" s="85">
        <f>SUM(H106:I106)</f>
        <v>8</v>
      </c>
      <c r="K106" s="86">
        <v>3</v>
      </c>
      <c r="L106" s="86">
        <v>6</v>
      </c>
      <c r="M106" s="85">
        <f t="shared" si="8"/>
        <v>9</v>
      </c>
      <c r="N106" s="84">
        <v>4</v>
      </c>
      <c r="O106" s="84">
        <v>6</v>
      </c>
      <c r="P106" s="85">
        <f>+SUM(N106:O106)</f>
        <v>10</v>
      </c>
      <c r="Q106" s="84">
        <v>4</v>
      </c>
      <c r="R106" s="84">
        <v>6</v>
      </c>
      <c r="S106" s="87">
        <f>+SUM(Q106:R106)</f>
        <v>10</v>
      </c>
    </row>
    <row r="107" spans="1:28" s="62" customFormat="1" x14ac:dyDescent="0.3">
      <c r="A107" s="93" t="s">
        <v>27</v>
      </c>
      <c r="B107" s="84">
        <v>8</v>
      </c>
      <c r="C107" s="84">
        <v>3</v>
      </c>
      <c r="D107" s="85">
        <f t="shared" si="7"/>
        <v>11</v>
      </c>
      <c r="E107" s="84">
        <v>11</v>
      </c>
      <c r="F107" s="84">
        <v>3</v>
      </c>
      <c r="G107" s="85">
        <f>+SUM(E107:F107)</f>
        <v>14</v>
      </c>
      <c r="H107" s="86">
        <v>11</v>
      </c>
      <c r="I107" s="86">
        <v>6</v>
      </c>
      <c r="J107" s="85">
        <f>SUM(H107:I107)</f>
        <v>17</v>
      </c>
      <c r="K107" s="86">
        <v>17</v>
      </c>
      <c r="L107" s="86">
        <v>6</v>
      </c>
      <c r="M107" s="85">
        <f t="shared" si="8"/>
        <v>23</v>
      </c>
      <c r="N107" s="84">
        <v>17</v>
      </c>
      <c r="O107" s="84">
        <v>6</v>
      </c>
      <c r="P107" s="85">
        <f>+SUM(N107:O107)</f>
        <v>23</v>
      </c>
      <c r="Q107" s="84">
        <v>17</v>
      </c>
      <c r="R107" s="84">
        <v>6</v>
      </c>
      <c r="S107" s="87">
        <f>+SUM(Q107:R107)</f>
        <v>23</v>
      </c>
    </row>
    <row r="108" spans="1:28" s="62" customFormat="1" x14ac:dyDescent="0.3">
      <c r="A108" s="94" t="s">
        <v>54</v>
      </c>
      <c r="B108" s="95">
        <f t="shared" ref="B108:S108" si="9">SUM(B105:B107)</f>
        <v>13</v>
      </c>
      <c r="C108" s="95">
        <f t="shared" si="9"/>
        <v>7</v>
      </c>
      <c r="D108" s="95">
        <f t="shared" si="9"/>
        <v>20</v>
      </c>
      <c r="E108" s="95">
        <f t="shared" si="9"/>
        <v>16</v>
      </c>
      <c r="F108" s="95">
        <f>SUM(F105:F107)</f>
        <v>7</v>
      </c>
      <c r="G108" s="95">
        <f t="shared" si="9"/>
        <v>23</v>
      </c>
      <c r="H108" s="95">
        <f>SUM(H105:H107)</f>
        <v>17</v>
      </c>
      <c r="I108" s="95">
        <f>SUM(I105:I107)</f>
        <v>8</v>
      </c>
      <c r="J108" s="95">
        <f t="shared" si="9"/>
        <v>25</v>
      </c>
      <c r="K108" s="95">
        <f t="shared" si="9"/>
        <v>20</v>
      </c>
      <c r="L108" s="95">
        <f t="shared" si="9"/>
        <v>12</v>
      </c>
      <c r="M108" s="95">
        <f t="shared" si="9"/>
        <v>32</v>
      </c>
      <c r="N108" s="95">
        <f t="shared" si="9"/>
        <v>21</v>
      </c>
      <c r="O108" s="95">
        <f t="shared" si="9"/>
        <v>12</v>
      </c>
      <c r="P108" s="95">
        <f t="shared" si="9"/>
        <v>33</v>
      </c>
      <c r="Q108" s="95">
        <f t="shared" si="9"/>
        <v>21</v>
      </c>
      <c r="R108" s="95">
        <f t="shared" si="9"/>
        <v>12</v>
      </c>
      <c r="S108" s="96">
        <f t="shared" si="9"/>
        <v>33</v>
      </c>
    </row>
    <row r="109" spans="1:28" s="62" customFormat="1" x14ac:dyDescent="0.3">
      <c r="A109" s="94" t="s">
        <v>72</v>
      </c>
      <c r="B109" s="84">
        <v>13</v>
      </c>
      <c r="C109" s="84">
        <v>7</v>
      </c>
      <c r="D109" s="85">
        <f>SUM(B109:C109)</f>
        <v>20</v>
      </c>
      <c r="E109" s="437">
        <v>16</v>
      </c>
      <c r="F109" s="437">
        <v>7</v>
      </c>
      <c r="G109" s="85">
        <f>SUM(E109:F109)</f>
        <v>23</v>
      </c>
      <c r="H109" s="86">
        <v>17</v>
      </c>
      <c r="I109" s="86">
        <v>8</v>
      </c>
      <c r="J109" s="85">
        <f>SUM(H109:I109)</f>
        <v>25</v>
      </c>
      <c r="K109" s="86">
        <v>21</v>
      </c>
      <c r="L109" s="86">
        <v>12</v>
      </c>
      <c r="M109" s="85">
        <f>SUM(K109:L109)</f>
        <v>33</v>
      </c>
      <c r="N109" s="86">
        <v>21</v>
      </c>
      <c r="O109" s="86">
        <v>12</v>
      </c>
      <c r="P109" s="85">
        <f>SUM(N109:O109)</f>
        <v>33</v>
      </c>
      <c r="Q109" s="86">
        <v>21</v>
      </c>
      <c r="R109" s="86">
        <v>12</v>
      </c>
      <c r="S109" s="87">
        <f>SUM(Q109:R109)</f>
        <v>33</v>
      </c>
    </row>
    <row r="110" spans="1:28" s="62" customFormat="1" x14ac:dyDescent="0.3">
      <c r="A110" s="94" t="s">
        <v>73</v>
      </c>
      <c r="B110" s="84">
        <v>8</v>
      </c>
      <c r="C110" s="84">
        <v>3</v>
      </c>
      <c r="D110" s="85">
        <f>SUM(B110:C110)</f>
        <v>11</v>
      </c>
      <c r="E110" s="437">
        <v>11</v>
      </c>
      <c r="F110" s="437">
        <v>3</v>
      </c>
      <c r="G110" s="85">
        <f>SUM(E110:F110)</f>
        <v>14</v>
      </c>
      <c r="H110" s="86">
        <v>11</v>
      </c>
      <c r="I110" s="86">
        <v>6</v>
      </c>
      <c r="J110" s="85">
        <f>SUM(H110:I110)</f>
        <v>17</v>
      </c>
      <c r="K110" s="86">
        <v>17</v>
      </c>
      <c r="L110" s="86">
        <v>6</v>
      </c>
      <c r="M110" s="85">
        <f>SUM(K110:L110)</f>
        <v>23</v>
      </c>
      <c r="N110" s="86">
        <v>17</v>
      </c>
      <c r="O110" s="86">
        <v>6</v>
      </c>
      <c r="P110" s="85">
        <f>SUM(N110:O110)</f>
        <v>23</v>
      </c>
      <c r="Q110" s="86">
        <v>18</v>
      </c>
      <c r="R110" s="86">
        <v>6</v>
      </c>
      <c r="S110" s="87">
        <f>SUM(Q110:R110)</f>
        <v>24</v>
      </c>
    </row>
    <row r="111" spans="1:28" s="62" customFormat="1" x14ac:dyDescent="0.3">
      <c r="A111" s="93" t="s">
        <v>74</v>
      </c>
      <c r="B111" s="567">
        <v>3</v>
      </c>
      <c r="C111" s="567">
        <v>2</v>
      </c>
      <c r="D111" s="85">
        <f t="shared" si="7"/>
        <v>5</v>
      </c>
      <c r="E111" s="568">
        <v>4</v>
      </c>
      <c r="F111" s="568">
        <v>4</v>
      </c>
      <c r="G111" s="85">
        <f>+SUM(E111:F111)</f>
        <v>8</v>
      </c>
      <c r="H111" s="86">
        <v>6</v>
      </c>
      <c r="I111" s="86">
        <v>4</v>
      </c>
      <c r="J111" s="85">
        <f>+SUM(H111:I111)</f>
        <v>10</v>
      </c>
      <c r="K111" s="86">
        <v>8</v>
      </c>
      <c r="L111" s="86">
        <v>6</v>
      </c>
      <c r="M111" s="85">
        <f t="shared" si="8"/>
        <v>14</v>
      </c>
      <c r="N111" s="86">
        <v>8</v>
      </c>
      <c r="O111" s="86">
        <v>6</v>
      </c>
      <c r="P111" s="85">
        <f>+SUM(N111:O111)</f>
        <v>14</v>
      </c>
      <c r="Q111" s="86">
        <v>8</v>
      </c>
      <c r="R111" s="86">
        <v>6</v>
      </c>
      <c r="S111" s="87">
        <f>+SUM(Q111:R111)</f>
        <v>14</v>
      </c>
    </row>
    <row r="112" spans="1:28" s="62" customFormat="1" x14ac:dyDescent="0.3">
      <c r="A112" s="93" t="s">
        <v>75</v>
      </c>
      <c r="B112" s="567">
        <v>10</v>
      </c>
      <c r="C112" s="567">
        <v>5</v>
      </c>
      <c r="D112" s="85">
        <f t="shared" si="7"/>
        <v>15</v>
      </c>
      <c r="E112" s="568">
        <v>11</v>
      </c>
      <c r="F112" s="568">
        <v>7</v>
      </c>
      <c r="G112" s="85">
        <f>+SUM(E112:F112)</f>
        <v>18</v>
      </c>
      <c r="H112" s="86">
        <v>1</v>
      </c>
      <c r="I112" s="86">
        <v>1</v>
      </c>
      <c r="J112" s="85">
        <f>+SUM(H112:I112)</f>
        <v>2</v>
      </c>
      <c r="K112" s="86">
        <v>1</v>
      </c>
      <c r="L112" s="86">
        <v>1</v>
      </c>
      <c r="M112" s="85">
        <f t="shared" si="8"/>
        <v>2</v>
      </c>
      <c r="N112" s="86">
        <v>1</v>
      </c>
      <c r="O112" s="86">
        <v>1</v>
      </c>
      <c r="P112" s="85">
        <f>+SUM(N112:O112)</f>
        <v>2</v>
      </c>
      <c r="Q112" s="86">
        <v>1</v>
      </c>
      <c r="R112" s="86">
        <v>1</v>
      </c>
      <c r="S112" s="87">
        <f>+SUM(Q112:R112)</f>
        <v>2</v>
      </c>
    </row>
    <row r="113" spans="1:19" s="62" customFormat="1" x14ac:dyDescent="0.3">
      <c r="A113" s="94" t="s">
        <v>76</v>
      </c>
      <c r="B113" s="84">
        <v>9</v>
      </c>
      <c r="C113" s="84">
        <v>8</v>
      </c>
      <c r="D113" s="85">
        <f t="shared" si="7"/>
        <v>17</v>
      </c>
      <c r="E113" s="437">
        <v>14</v>
      </c>
      <c r="F113" s="437">
        <v>8</v>
      </c>
      <c r="G113" s="85">
        <f>+SUM(E113:F113)</f>
        <v>22</v>
      </c>
      <c r="H113" s="86">
        <v>10</v>
      </c>
      <c r="I113" s="86">
        <v>9</v>
      </c>
      <c r="J113" s="85">
        <f>+SUM(H113:I113)</f>
        <v>19</v>
      </c>
      <c r="K113" s="86">
        <v>10</v>
      </c>
      <c r="L113" s="86">
        <v>9</v>
      </c>
      <c r="M113" s="85">
        <f t="shared" si="8"/>
        <v>19</v>
      </c>
      <c r="N113" s="86">
        <v>10</v>
      </c>
      <c r="O113" s="86">
        <v>9</v>
      </c>
      <c r="P113" s="85">
        <f>+SUM(N113:O113)</f>
        <v>19</v>
      </c>
      <c r="Q113" s="86">
        <v>10</v>
      </c>
      <c r="R113" s="86">
        <v>9</v>
      </c>
      <c r="S113" s="87">
        <f>+SUM(Q113:R113)</f>
        <v>19</v>
      </c>
    </row>
    <row r="114" spans="1:19" s="62" customFormat="1" ht="33" x14ac:dyDescent="0.3">
      <c r="A114" s="97" t="s">
        <v>77</v>
      </c>
      <c r="B114" s="98">
        <v>12</v>
      </c>
      <c r="C114" s="98">
        <v>10</v>
      </c>
      <c r="D114" s="89">
        <f t="shared" si="7"/>
        <v>22</v>
      </c>
      <c r="E114" s="437">
        <v>17</v>
      </c>
      <c r="F114" s="437">
        <v>12</v>
      </c>
      <c r="G114" s="89">
        <f>+SUM(E114:F114)</f>
        <v>29</v>
      </c>
      <c r="H114" s="99">
        <v>15</v>
      </c>
      <c r="I114" s="99">
        <v>11</v>
      </c>
      <c r="J114" s="89">
        <f>+SUM(H114:I114)</f>
        <v>26</v>
      </c>
      <c r="K114" s="99">
        <v>15</v>
      </c>
      <c r="L114" s="99">
        <v>11</v>
      </c>
      <c r="M114" s="89">
        <f t="shared" si="8"/>
        <v>26</v>
      </c>
      <c r="N114" s="99">
        <v>15</v>
      </c>
      <c r="O114" s="99">
        <v>11</v>
      </c>
      <c r="P114" s="89">
        <f>+SUM(N114:O114)</f>
        <v>26</v>
      </c>
      <c r="Q114" s="99">
        <v>15</v>
      </c>
      <c r="R114" s="99">
        <v>11</v>
      </c>
      <c r="S114" s="90">
        <f>+SUM(Q114:R114)</f>
        <v>26</v>
      </c>
    </row>
    <row r="115" spans="1:19" s="62" customFormat="1" ht="14.25" x14ac:dyDescent="0.2">
      <c r="A115" s="100"/>
      <c r="B115" s="62">
        <v>72</v>
      </c>
      <c r="C115" s="62">
        <v>53</v>
      </c>
    </row>
    <row r="116" spans="1:19" s="62" customFormat="1" x14ac:dyDescent="0.2">
      <c r="A116" s="648" t="s">
        <v>78</v>
      </c>
      <c r="B116" s="650">
        <v>2013</v>
      </c>
      <c r="C116" s="639"/>
      <c r="D116" s="639"/>
      <c r="E116" s="650">
        <v>2014</v>
      </c>
      <c r="F116" s="639"/>
      <c r="G116" s="639"/>
      <c r="H116" s="655">
        <v>2015</v>
      </c>
      <c r="I116" s="651"/>
      <c r="J116" s="638"/>
      <c r="K116" s="651">
        <v>2016</v>
      </c>
      <c r="L116" s="651"/>
      <c r="M116" s="638"/>
      <c r="N116" s="650">
        <v>2017</v>
      </c>
      <c r="O116" s="639"/>
      <c r="P116" s="639"/>
      <c r="Q116" s="650">
        <v>2018</v>
      </c>
      <c r="R116" s="639"/>
      <c r="S116" s="639"/>
    </row>
    <row r="117" spans="1:19" s="62" customFormat="1" x14ac:dyDescent="0.3">
      <c r="A117" s="649"/>
      <c r="B117" s="101" t="s">
        <v>79</v>
      </c>
      <c r="C117" s="101" t="s">
        <v>80</v>
      </c>
      <c r="D117" s="101" t="s">
        <v>81</v>
      </c>
      <c r="E117" s="101" t="s">
        <v>79</v>
      </c>
      <c r="F117" s="101" t="s">
        <v>80</v>
      </c>
      <c r="G117" s="101" t="s">
        <v>81</v>
      </c>
      <c r="H117" s="101" t="s">
        <v>79</v>
      </c>
      <c r="I117" s="101" t="s">
        <v>80</v>
      </c>
      <c r="J117" s="101" t="s">
        <v>81</v>
      </c>
      <c r="K117" s="101" t="s">
        <v>79</v>
      </c>
      <c r="L117" s="101" t="s">
        <v>80</v>
      </c>
      <c r="M117" s="102" t="s">
        <v>81</v>
      </c>
      <c r="N117" s="101" t="s">
        <v>79</v>
      </c>
      <c r="O117" s="101" t="s">
        <v>80</v>
      </c>
      <c r="P117" s="101" t="s">
        <v>81</v>
      </c>
      <c r="Q117" s="101" t="s">
        <v>79</v>
      </c>
      <c r="R117" s="101" t="s">
        <v>80</v>
      </c>
      <c r="S117" s="103" t="s">
        <v>81</v>
      </c>
    </row>
    <row r="118" spans="1:19" s="62" customFormat="1" x14ac:dyDescent="0.3">
      <c r="A118" s="104" t="s">
        <v>25</v>
      </c>
      <c r="B118" s="105">
        <f t="shared" ref="B118:S121" si="10">IFERROR(B105*100/B$97,"")</f>
        <v>0</v>
      </c>
      <c r="C118" s="105">
        <f t="shared" si="10"/>
        <v>0</v>
      </c>
      <c r="D118" s="105">
        <f t="shared" si="10"/>
        <v>0</v>
      </c>
      <c r="E118" s="105">
        <f t="shared" si="10"/>
        <v>0</v>
      </c>
      <c r="F118" s="105">
        <f t="shared" si="10"/>
        <v>0</v>
      </c>
      <c r="G118" s="105">
        <f t="shared" si="10"/>
        <v>0</v>
      </c>
      <c r="H118" s="105">
        <f t="shared" si="10"/>
        <v>0</v>
      </c>
      <c r="I118" s="105">
        <f t="shared" si="10"/>
        <v>0</v>
      </c>
      <c r="J118" s="105">
        <f t="shared" si="10"/>
        <v>0</v>
      </c>
      <c r="K118" s="105">
        <f t="shared" si="10"/>
        <v>0</v>
      </c>
      <c r="L118" s="105">
        <f t="shared" si="10"/>
        <v>0</v>
      </c>
      <c r="M118" s="105">
        <f t="shared" si="10"/>
        <v>0</v>
      </c>
      <c r="N118" s="105">
        <f t="shared" si="10"/>
        <v>0</v>
      </c>
      <c r="O118" s="105">
        <f t="shared" si="10"/>
        <v>0</v>
      </c>
      <c r="P118" s="105">
        <f t="shared" si="10"/>
        <v>0</v>
      </c>
      <c r="Q118" s="105">
        <f t="shared" si="10"/>
        <v>0</v>
      </c>
      <c r="R118" s="105">
        <f t="shared" si="10"/>
        <v>0</v>
      </c>
      <c r="S118" s="106">
        <f t="shared" si="10"/>
        <v>0</v>
      </c>
    </row>
    <row r="119" spans="1:19" s="62" customFormat="1" x14ac:dyDescent="0.3">
      <c r="A119" s="107" t="s">
        <v>26</v>
      </c>
      <c r="B119" s="108">
        <f t="shared" si="10"/>
        <v>38.46153846153846</v>
      </c>
      <c r="C119" s="108">
        <f t="shared" si="10"/>
        <v>57.142857142857146</v>
      </c>
      <c r="D119" s="108">
        <f t="shared" si="10"/>
        <v>45</v>
      </c>
      <c r="E119" s="108">
        <f t="shared" si="10"/>
        <v>31.25</v>
      </c>
      <c r="F119" s="108">
        <f t="shared" si="10"/>
        <v>57.142857142857146</v>
      </c>
      <c r="G119" s="108">
        <f t="shared" si="10"/>
        <v>39.130434782608695</v>
      </c>
      <c r="H119" s="108">
        <f t="shared" si="10"/>
        <v>35.294117647058826</v>
      </c>
      <c r="I119" s="108">
        <f t="shared" si="10"/>
        <v>25</v>
      </c>
      <c r="J119" s="108">
        <f t="shared" si="10"/>
        <v>32</v>
      </c>
      <c r="K119" s="108">
        <f t="shared" si="10"/>
        <v>16.666666666666668</v>
      </c>
      <c r="L119" s="108">
        <f t="shared" si="10"/>
        <v>66.666666666666671</v>
      </c>
      <c r="M119" s="108">
        <f t="shared" si="10"/>
        <v>33.333333333333336</v>
      </c>
      <c r="N119" s="108">
        <f t="shared" si="10"/>
        <v>21.05263157894737</v>
      </c>
      <c r="O119" s="108">
        <f t="shared" si="10"/>
        <v>60</v>
      </c>
      <c r="P119" s="108">
        <f t="shared" si="10"/>
        <v>34.482758620689658</v>
      </c>
      <c r="Q119" s="108">
        <f t="shared" si="10"/>
        <v>20</v>
      </c>
      <c r="R119" s="108">
        <f t="shared" si="10"/>
        <v>54.545454545454547</v>
      </c>
      <c r="S119" s="109">
        <f t="shared" si="10"/>
        <v>32.258064516129032</v>
      </c>
    </row>
    <row r="120" spans="1:19" s="62" customFormat="1" x14ac:dyDescent="0.3">
      <c r="A120" s="107" t="s">
        <v>27</v>
      </c>
      <c r="B120" s="108">
        <f t="shared" si="10"/>
        <v>61.53846153846154</v>
      </c>
      <c r="C120" s="108">
        <f t="shared" si="10"/>
        <v>42.857142857142854</v>
      </c>
      <c r="D120" s="108">
        <f t="shared" si="10"/>
        <v>55</v>
      </c>
      <c r="E120" s="108">
        <f t="shared" si="10"/>
        <v>68.75</v>
      </c>
      <c r="F120" s="108">
        <f t="shared" si="10"/>
        <v>42.857142857142854</v>
      </c>
      <c r="G120" s="108">
        <f t="shared" si="10"/>
        <v>60.869565217391305</v>
      </c>
      <c r="H120" s="108">
        <f t="shared" si="10"/>
        <v>64.705882352941174</v>
      </c>
      <c r="I120" s="108">
        <f t="shared" si="10"/>
        <v>75</v>
      </c>
      <c r="J120" s="108">
        <f t="shared" si="10"/>
        <v>68</v>
      </c>
      <c r="K120" s="108">
        <f t="shared" si="10"/>
        <v>94.444444444444443</v>
      </c>
      <c r="L120" s="108">
        <f t="shared" si="10"/>
        <v>66.666666666666671</v>
      </c>
      <c r="M120" s="108">
        <f t="shared" si="10"/>
        <v>85.18518518518519</v>
      </c>
      <c r="N120" s="108">
        <f t="shared" si="10"/>
        <v>89.473684210526315</v>
      </c>
      <c r="O120" s="108">
        <f t="shared" si="10"/>
        <v>60</v>
      </c>
      <c r="P120" s="108">
        <f t="shared" si="10"/>
        <v>79.310344827586206</v>
      </c>
      <c r="Q120" s="108">
        <f t="shared" si="10"/>
        <v>85</v>
      </c>
      <c r="R120" s="108">
        <f t="shared" si="10"/>
        <v>54.545454545454547</v>
      </c>
      <c r="S120" s="109">
        <f t="shared" si="10"/>
        <v>74.193548387096769</v>
      </c>
    </row>
    <row r="121" spans="1:19" s="62" customFormat="1" x14ac:dyDescent="0.3">
      <c r="A121" s="94" t="s">
        <v>54</v>
      </c>
      <c r="B121" s="108">
        <f t="shared" ref="B121:M121" si="11">IFERROR(B108*100/B97,"")</f>
        <v>100</v>
      </c>
      <c r="C121" s="108">
        <f t="shared" si="11"/>
        <v>100</v>
      </c>
      <c r="D121" s="108">
        <f t="shared" si="11"/>
        <v>100</v>
      </c>
      <c r="E121" s="108">
        <f t="shared" si="11"/>
        <v>100</v>
      </c>
      <c r="F121" s="108">
        <f t="shared" si="11"/>
        <v>100</v>
      </c>
      <c r="G121" s="108">
        <f t="shared" si="11"/>
        <v>100</v>
      </c>
      <c r="H121" s="108">
        <f t="shared" si="11"/>
        <v>100</v>
      </c>
      <c r="I121" s="108">
        <f t="shared" si="11"/>
        <v>100</v>
      </c>
      <c r="J121" s="108">
        <f t="shared" si="11"/>
        <v>100</v>
      </c>
      <c r="K121" s="108">
        <f t="shared" si="11"/>
        <v>111.11111111111111</v>
      </c>
      <c r="L121" s="108">
        <f t="shared" si="11"/>
        <v>133.33333333333334</v>
      </c>
      <c r="M121" s="108">
        <f t="shared" si="11"/>
        <v>118.51851851851852</v>
      </c>
      <c r="N121" s="108">
        <f t="shared" si="10"/>
        <v>110.52631578947368</v>
      </c>
      <c r="O121" s="108">
        <f t="shared" si="10"/>
        <v>120</v>
      </c>
      <c r="P121" s="108">
        <f t="shared" si="10"/>
        <v>113.79310344827586</v>
      </c>
      <c r="Q121" s="108">
        <f t="shared" si="10"/>
        <v>105</v>
      </c>
      <c r="R121" s="108">
        <f t="shared" si="10"/>
        <v>109.09090909090909</v>
      </c>
      <c r="S121" s="109">
        <f t="shared" si="10"/>
        <v>106.45161290322581</v>
      </c>
    </row>
    <row r="122" spans="1:19" s="62" customFormat="1" x14ac:dyDescent="0.3">
      <c r="A122" s="94" t="s">
        <v>72</v>
      </c>
      <c r="B122" s="108">
        <f t="shared" ref="B122:S122" si="12">IFERROR(B109*100/B108,"")</f>
        <v>100</v>
      </c>
      <c r="C122" s="108">
        <f t="shared" si="12"/>
        <v>100</v>
      </c>
      <c r="D122" s="108">
        <f t="shared" si="12"/>
        <v>100</v>
      </c>
      <c r="E122" s="108">
        <f t="shared" si="12"/>
        <v>100</v>
      </c>
      <c r="F122" s="108">
        <f t="shared" si="12"/>
        <v>100</v>
      </c>
      <c r="G122" s="108">
        <f t="shared" si="12"/>
        <v>100</v>
      </c>
      <c r="H122" s="108">
        <f t="shared" si="12"/>
        <v>100</v>
      </c>
      <c r="I122" s="108">
        <f t="shared" si="12"/>
        <v>100</v>
      </c>
      <c r="J122" s="108">
        <f t="shared" si="12"/>
        <v>100</v>
      </c>
      <c r="K122" s="108">
        <f t="shared" si="12"/>
        <v>105</v>
      </c>
      <c r="L122" s="108">
        <f t="shared" si="12"/>
        <v>100</v>
      </c>
      <c r="M122" s="108">
        <f t="shared" si="12"/>
        <v>103.125</v>
      </c>
      <c r="N122" s="108">
        <f t="shared" si="12"/>
        <v>100</v>
      </c>
      <c r="O122" s="108">
        <f t="shared" si="12"/>
        <v>100</v>
      </c>
      <c r="P122" s="108">
        <f t="shared" si="12"/>
        <v>100</v>
      </c>
      <c r="Q122" s="108">
        <f t="shared" si="12"/>
        <v>100</v>
      </c>
      <c r="R122" s="108">
        <f t="shared" si="12"/>
        <v>100</v>
      </c>
      <c r="S122" s="109">
        <f t="shared" si="12"/>
        <v>100</v>
      </c>
    </row>
    <row r="123" spans="1:19" s="62" customFormat="1" x14ac:dyDescent="0.3">
      <c r="A123" s="94" t="s">
        <v>73</v>
      </c>
      <c r="B123" s="108">
        <f t="shared" ref="B123:S123" si="13">IFERROR(B110*100/B107,"")</f>
        <v>100</v>
      </c>
      <c r="C123" s="108">
        <f t="shared" si="13"/>
        <v>100</v>
      </c>
      <c r="D123" s="108">
        <f t="shared" si="13"/>
        <v>100</v>
      </c>
      <c r="E123" s="108">
        <f t="shared" si="13"/>
        <v>100</v>
      </c>
      <c r="F123" s="108">
        <f t="shared" si="13"/>
        <v>100</v>
      </c>
      <c r="G123" s="108">
        <f t="shared" si="13"/>
        <v>100</v>
      </c>
      <c r="H123" s="108">
        <f t="shared" si="13"/>
        <v>100</v>
      </c>
      <c r="I123" s="108">
        <f t="shared" si="13"/>
        <v>100</v>
      </c>
      <c r="J123" s="108">
        <f t="shared" si="13"/>
        <v>100</v>
      </c>
      <c r="K123" s="108">
        <f t="shared" si="13"/>
        <v>100</v>
      </c>
      <c r="L123" s="108">
        <f t="shared" si="13"/>
        <v>100</v>
      </c>
      <c r="M123" s="108">
        <f t="shared" si="13"/>
        <v>100</v>
      </c>
      <c r="N123" s="108">
        <f t="shared" si="13"/>
        <v>100</v>
      </c>
      <c r="O123" s="108">
        <f t="shared" si="13"/>
        <v>100</v>
      </c>
      <c r="P123" s="108">
        <f t="shared" si="13"/>
        <v>100</v>
      </c>
      <c r="Q123" s="108">
        <f t="shared" si="13"/>
        <v>105.88235294117646</v>
      </c>
      <c r="R123" s="108">
        <f t="shared" si="13"/>
        <v>100</v>
      </c>
      <c r="S123" s="109">
        <f t="shared" si="13"/>
        <v>104.34782608695652</v>
      </c>
    </row>
    <row r="124" spans="1:19" s="62" customFormat="1" x14ac:dyDescent="0.3">
      <c r="A124" s="107" t="s">
        <v>74</v>
      </c>
      <c r="B124" s="108">
        <f t="shared" ref="B124:M124" si="14">IFERROR(B111*100/B97,"")</f>
        <v>23.076923076923077</v>
      </c>
      <c r="C124" s="108">
        <f t="shared" si="14"/>
        <v>28.571428571428573</v>
      </c>
      <c r="D124" s="108">
        <f t="shared" si="14"/>
        <v>25</v>
      </c>
      <c r="E124" s="108">
        <f t="shared" si="14"/>
        <v>25</v>
      </c>
      <c r="F124" s="108">
        <f t="shared" si="14"/>
        <v>57.142857142857146</v>
      </c>
      <c r="G124" s="108">
        <f t="shared" si="14"/>
        <v>34.782608695652172</v>
      </c>
      <c r="H124" s="108">
        <f t="shared" si="14"/>
        <v>35.294117647058826</v>
      </c>
      <c r="I124" s="108">
        <f t="shared" si="14"/>
        <v>50</v>
      </c>
      <c r="J124" s="108">
        <f t="shared" si="14"/>
        <v>40</v>
      </c>
      <c r="K124" s="108">
        <f t="shared" si="14"/>
        <v>44.444444444444443</v>
      </c>
      <c r="L124" s="108">
        <f t="shared" si="14"/>
        <v>66.666666666666671</v>
      </c>
      <c r="M124" s="108">
        <f t="shared" si="14"/>
        <v>51.851851851851855</v>
      </c>
      <c r="N124" s="108">
        <f t="shared" ref="N124:S126" si="15">IFERROR(N111*100/N$97,"")</f>
        <v>42.10526315789474</v>
      </c>
      <c r="O124" s="108">
        <f t="shared" si="15"/>
        <v>60</v>
      </c>
      <c r="P124" s="108">
        <f t="shared" si="15"/>
        <v>48.275862068965516</v>
      </c>
      <c r="Q124" s="108">
        <f t="shared" si="15"/>
        <v>40</v>
      </c>
      <c r="R124" s="108">
        <f t="shared" si="15"/>
        <v>54.545454545454547</v>
      </c>
      <c r="S124" s="109">
        <f t="shared" si="15"/>
        <v>45.161290322580648</v>
      </c>
    </row>
    <row r="125" spans="1:19" s="62" customFormat="1" x14ac:dyDescent="0.3">
      <c r="A125" s="107" t="s">
        <v>75</v>
      </c>
      <c r="B125" s="108">
        <f t="shared" ref="B125:M126" si="16">IFERROR(B112*100/B$97,"")</f>
        <v>76.92307692307692</v>
      </c>
      <c r="C125" s="108">
        <f t="shared" si="16"/>
        <v>71.428571428571431</v>
      </c>
      <c r="D125" s="108">
        <f t="shared" si="16"/>
        <v>75</v>
      </c>
      <c r="E125" s="108">
        <f t="shared" si="16"/>
        <v>68.75</v>
      </c>
      <c r="F125" s="108">
        <f t="shared" si="16"/>
        <v>100</v>
      </c>
      <c r="G125" s="108">
        <f t="shared" si="16"/>
        <v>78.260869565217391</v>
      </c>
      <c r="H125" s="108">
        <f t="shared" si="16"/>
        <v>5.882352941176471</v>
      </c>
      <c r="I125" s="108">
        <f t="shared" si="16"/>
        <v>12.5</v>
      </c>
      <c r="J125" s="108">
        <f t="shared" si="16"/>
        <v>8</v>
      </c>
      <c r="K125" s="108">
        <f t="shared" si="16"/>
        <v>5.5555555555555554</v>
      </c>
      <c r="L125" s="108">
        <f t="shared" si="16"/>
        <v>11.111111111111111</v>
      </c>
      <c r="M125" s="108">
        <f t="shared" si="16"/>
        <v>7.4074074074074074</v>
      </c>
      <c r="N125" s="108">
        <f t="shared" si="15"/>
        <v>5.2631578947368425</v>
      </c>
      <c r="O125" s="108">
        <f t="shared" si="15"/>
        <v>10</v>
      </c>
      <c r="P125" s="108">
        <f t="shared" si="15"/>
        <v>6.8965517241379306</v>
      </c>
      <c r="Q125" s="108">
        <f t="shared" si="15"/>
        <v>5</v>
      </c>
      <c r="R125" s="108">
        <f t="shared" si="15"/>
        <v>9.0909090909090917</v>
      </c>
      <c r="S125" s="109">
        <f t="shared" si="15"/>
        <v>6.4516129032258061</v>
      </c>
    </row>
    <row r="126" spans="1:19" s="62" customFormat="1" x14ac:dyDescent="0.3">
      <c r="A126" s="94" t="s">
        <v>76</v>
      </c>
      <c r="B126" s="108">
        <f t="shared" si="16"/>
        <v>69.230769230769226</v>
      </c>
      <c r="C126" s="108">
        <f t="shared" si="16"/>
        <v>114.28571428571429</v>
      </c>
      <c r="D126" s="108">
        <f t="shared" si="16"/>
        <v>85</v>
      </c>
      <c r="E126" s="108">
        <f t="shared" si="16"/>
        <v>87.5</v>
      </c>
      <c r="F126" s="108">
        <f t="shared" si="16"/>
        <v>114.28571428571429</v>
      </c>
      <c r="G126" s="108">
        <f t="shared" si="16"/>
        <v>95.652173913043484</v>
      </c>
      <c r="H126" s="108">
        <f t="shared" si="16"/>
        <v>58.823529411764703</v>
      </c>
      <c r="I126" s="108">
        <f t="shared" si="16"/>
        <v>112.5</v>
      </c>
      <c r="J126" s="108">
        <f t="shared" si="16"/>
        <v>76</v>
      </c>
      <c r="K126" s="108">
        <f t="shared" si="16"/>
        <v>55.555555555555557</v>
      </c>
      <c r="L126" s="108">
        <f t="shared" si="16"/>
        <v>100</v>
      </c>
      <c r="M126" s="108">
        <f t="shared" si="16"/>
        <v>70.370370370370367</v>
      </c>
      <c r="N126" s="108">
        <f t="shared" si="15"/>
        <v>52.631578947368418</v>
      </c>
      <c r="O126" s="108">
        <f t="shared" si="15"/>
        <v>90</v>
      </c>
      <c r="P126" s="108">
        <f t="shared" si="15"/>
        <v>65.517241379310349</v>
      </c>
      <c r="Q126" s="108">
        <f t="shared" si="15"/>
        <v>50</v>
      </c>
      <c r="R126" s="108">
        <f t="shared" si="15"/>
        <v>81.818181818181813</v>
      </c>
      <c r="S126" s="109">
        <f t="shared" si="15"/>
        <v>61.29032258064516</v>
      </c>
    </row>
    <row r="127" spans="1:19" s="62" customFormat="1" ht="33" x14ac:dyDescent="0.3">
      <c r="A127" s="97" t="s">
        <v>77</v>
      </c>
      <c r="B127" s="110">
        <f t="shared" ref="B127:M127" si="17">IFERROR(B114*100/B$99,"")</f>
        <v>14.285714285714286</v>
      </c>
      <c r="C127" s="110">
        <f t="shared" si="17"/>
        <v>15.384615384615385</v>
      </c>
      <c r="D127" s="110">
        <f t="shared" si="17"/>
        <v>14.765100671140939</v>
      </c>
      <c r="E127" s="110">
        <f t="shared" si="17"/>
        <v>17.171717171717173</v>
      </c>
      <c r="F127" s="110">
        <f t="shared" si="17"/>
        <v>18.46153846153846</v>
      </c>
      <c r="G127" s="110">
        <f t="shared" si="17"/>
        <v>17.682926829268293</v>
      </c>
      <c r="H127" s="110">
        <f t="shared" si="17"/>
        <v>13.157894736842104</v>
      </c>
      <c r="I127" s="110">
        <f t="shared" si="17"/>
        <v>11.458333333333334</v>
      </c>
      <c r="J127" s="110">
        <f t="shared" si="17"/>
        <v>12.380952380952381</v>
      </c>
      <c r="K127" s="110">
        <f t="shared" si="17"/>
        <v>12.931034482758621</v>
      </c>
      <c r="L127" s="110">
        <f t="shared" si="17"/>
        <v>11.224489795918368</v>
      </c>
      <c r="M127" s="110">
        <f t="shared" si="17"/>
        <v>12.149532710280374</v>
      </c>
      <c r="N127" s="110">
        <f t="shared" ref="N127:S127" si="18">IFERROR(N114*100/N99,"")</f>
        <v>12.711864406779661</v>
      </c>
      <c r="O127" s="110">
        <f t="shared" si="18"/>
        <v>11</v>
      </c>
      <c r="P127" s="110">
        <f t="shared" si="18"/>
        <v>11.926605504587156</v>
      </c>
      <c r="Q127" s="110">
        <f t="shared" si="18"/>
        <v>12.5</v>
      </c>
      <c r="R127" s="110">
        <f t="shared" si="18"/>
        <v>10.784313725490197</v>
      </c>
      <c r="S127" s="111">
        <f t="shared" si="18"/>
        <v>11.711711711711711</v>
      </c>
    </row>
    <row r="128" spans="1:19" s="62" customFormat="1" x14ac:dyDescent="0.3">
      <c r="A128" s="112" t="s">
        <v>50</v>
      </c>
    </row>
    <row r="129" spans="1:13" x14ac:dyDescent="0.3">
      <c r="A129" s="112"/>
    </row>
    <row r="130" spans="1:13" x14ac:dyDescent="0.3">
      <c r="A130" s="640" t="s">
        <v>82</v>
      </c>
      <c r="B130" s="641"/>
      <c r="C130" s="641"/>
      <c r="D130" s="641"/>
      <c r="E130" s="641"/>
      <c r="F130" s="641"/>
      <c r="G130" s="641"/>
      <c r="H130" s="641"/>
      <c r="I130" s="641"/>
      <c r="J130" s="641"/>
      <c r="K130" s="641"/>
      <c r="L130" s="641"/>
      <c r="M130" s="642"/>
    </row>
    <row r="131" spans="1:13" x14ac:dyDescent="0.3">
      <c r="A131" s="643" t="s">
        <v>83</v>
      </c>
      <c r="B131" s="644">
        <v>2013</v>
      </c>
      <c r="C131" s="645"/>
      <c r="D131" s="644">
        <v>2014</v>
      </c>
      <c r="E131" s="645"/>
      <c r="F131" s="646">
        <v>2015</v>
      </c>
      <c r="G131" s="647"/>
      <c r="H131" s="646">
        <v>2016</v>
      </c>
      <c r="I131" s="647"/>
      <c r="J131" s="644">
        <v>2017</v>
      </c>
      <c r="K131" s="645"/>
      <c r="L131" s="644">
        <v>2018</v>
      </c>
      <c r="M131" s="645"/>
    </row>
    <row r="132" spans="1:13" x14ac:dyDescent="0.3">
      <c r="A132" s="643"/>
      <c r="B132" s="113" t="s">
        <v>84</v>
      </c>
      <c r="C132" s="113" t="s">
        <v>85</v>
      </c>
      <c r="D132" s="113" t="s">
        <v>84</v>
      </c>
      <c r="E132" s="113" t="s">
        <v>85</v>
      </c>
      <c r="F132" s="113" t="s">
        <v>84</v>
      </c>
      <c r="G132" s="113" t="s">
        <v>85</v>
      </c>
      <c r="H132" s="113" t="s">
        <v>84</v>
      </c>
      <c r="I132" s="113" t="s">
        <v>85</v>
      </c>
      <c r="J132" s="113" t="s">
        <v>84</v>
      </c>
      <c r="K132" s="113" t="s">
        <v>85</v>
      </c>
      <c r="L132" s="113" t="s">
        <v>84</v>
      </c>
      <c r="M132" s="113" t="s">
        <v>85</v>
      </c>
    </row>
    <row r="133" spans="1:13" ht="33" x14ac:dyDescent="0.3">
      <c r="A133" s="104" t="s">
        <v>86</v>
      </c>
      <c r="B133" s="114">
        <v>0</v>
      </c>
      <c r="C133" s="115" t="str">
        <f>IF(B133=0,"",B133*100/N74)</f>
        <v/>
      </c>
      <c r="D133" s="114">
        <v>0</v>
      </c>
      <c r="E133" s="115" t="str">
        <f>IF(D133=0,"",D133*100/O74)</f>
        <v/>
      </c>
      <c r="F133" s="114">
        <v>0</v>
      </c>
      <c r="G133" s="115" t="str">
        <f>IF(F133=0,"",F133*100/P74)</f>
        <v/>
      </c>
      <c r="H133" s="114"/>
      <c r="I133" s="115" t="str">
        <f>IF(H133=0,"",H133*100/Q74)</f>
        <v/>
      </c>
      <c r="J133" s="114"/>
      <c r="K133" s="115" t="str">
        <f>IF(J133=0,"",J133*100/R74)</f>
        <v/>
      </c>
      <c r="L133" s="114"/>
      <c r="M133" s="116" t="str">
        <f>IF(L133=0,"",L133*100/S74)</f>
        <v/>
      </c>
    </row>
    <row r="134" spans="1:13" x14ac:dyDescent="0.3">
      <c r="A134" s="117" t="s">
        <v>87</v>
      </c>
      <c r="B134" s="118">
        <v>7</v>
      </c>
      <c r="C134" s="119">
        <f>IF(B134=0,"",B134*100/N74)</f>
        <v>77.777777777777771</v>
      </c>
      <c r="D134" s="118">
        <v>7</v>
      </c>
      <c r="E134" s="119">
        <f>IF(D134=0,"",D134*100/O74)</f>
        <v>70</v>
      </c>
      <c r="F134" s="120">
        <v>7</v>
      </c>
      <c r="G134" s="121">
        <f>IF(F134=0,"",F134*100/$P$74)</f>
        <v>70</v>
      </c>
      <c r="H134" s="120">
        <v>7</v>
      </c>
      <c r="I134" s="121">
        <f>IF(H134=0,"",H134*100/$Q$74)</f>
        <v>70</v>
      </c>
      <c r="J134" s="120">
        <v>7</v>
      </c>
      <c r="K134" s="121">
        <f>IF(J134=0,"",J134*100/$R$74)</f>
        <v>70</v>
      </c>
      <c r="L134" s="120">
        <v>8</v>
      </c>
      <c r="M134" s="122">
        <f>IF(L134=0,"",L134*100/$S$74)</f>
        <v>100</v>
      </c>
    </row>
    <row r="135" spans="1:13" x14ac:dyDescent="0.3">
      <c r="A135" s="123" t="s">
        <v>88</v>
      </c>
      <c r="B135" s="118">
        <v>1</v>
      </c>
      <c r="C135" s="119">
        <f>IF(B135=0,"",B135*100/N74)</f>
        <v>11.111111111111111</v>
      </c>
      <c r="D135" s="118">
        <v>1</v>
      </c>
      <c r="E135" s="119">
        <f>IF(D135=0,"",D135*100/O74)</f>
        <v>10</v>
      </c>
      <c r="F135" s="124">
        <v>1</v>
      </c>
      <c r="G135" s="125">
        <f>IF(F135=0,"",F135*100/$P$74)</f>
        <v>10</v>
      </c>
      <c r="H135" s="126">
        <v>1</v>
      </c>
      <c r="I135" s="125">
        <f>IF(H135=0,"",H135*100/$Q$74)</f>
        <v>10</v>
      </c>
      <c r="J135" s="126">
        <v>1</v>
      </c>
      <c r="K135" s="125">
        <f>IF(J135=0,"",J135*100/$R$74)</f>
        <v>10</v>
      </c>
      <c r="L135" s="126">
        <v>1</v>
      </c>
      <c r="M135" s="127">
        <f>IF(L135=0,"",L135*100/$S$74)</f>
        <v>12.5</v>
      </c>
    </row>
    <row r="136" spans="1:13" x14ac:dyDescent="0.3">
      <c r="A136" s="107" t="s">
        <v>89</v>
      </c>
      <c r="B136" s="126">
        <v>1</v>
      </c>
      <c r="C136" s="125">
        <f>IF(B136=0,"",B136*100/(B44+H44))</f>
        <v>16.666666666666668</v>
      </c>
      <c r="D136" s="126">
        <v>1</v>
      </c>
      <c r="E136" s="125">
        <f>IF(D136=0,"",D136*100/(C44+I44))</f>
        <v>16.666666666666668</v>
      </c>
      <c r="F136" s="124">
        <v>1</v>
      </c>
      <c r="G136" s="125">
        <f>IF(F136=0,"",F136*100/(D44+J44))</f>
        <v>16.666666666666668</v>
      </c>
      <c r="H136" s="126">
        <v>1</v>
      </c>
      <c r="I136" s="125">
        <f>IF(H136=0,"",H136*100/(E44+K44))</f>
        <v>16.666666666666668</v>
      </c>
      <c r="J136" s="126">
        <v>1</v>
      </c>
      <c r="K136" s="125">
        <f>IF(J136=0,"",J136*100/(F44+L44))</f>
        <v>16.666666666666668</v>
      </c>
      <c r="L136" s="126">
        <v>1</v>
      </c>
      <c r="M136" s="127">
        <f>IF(L136=0,"",L136*100/(G44+M44))</f>
        <v>16.666666666666668</v>
      </c>
    </row>
    <row r="137" spans="1:13" x14ac:dyDescent="0.3">
      <c r="A137" s="128" t="s">
        <v>90</v>
      </c>
      <c r="B137" s="126">
        <v>1</v>
      </c>
      <c r="C137" s="125">
        <f>IF(B137=0,"",B137*100/(B44+H44))</f>
        <v>16.666666666666668</v>
      </c>
      <c r="D137" s="126">
        <v>1</v>
      </c>
      <c r="E137" s="125">
        <f>IF(D137=0,"",D137*100/(C44+I44))</f>
        <v>16.666666666666668</v>
      </c>
      <c r="F137" s="124">
        <v>1</v>
      </c>
      <c r="G137" s="125">
        <f>IF(F137=0,"",F137*100/(D44+J44))</f>
        <v>16.666666666666668</v>
      </c>
      <c r="H137" s="126">
        <v>1</v>
      </c>
      <c r="I137" s="125">
        <f>IF(H137=0,"",H137*100/(E44+K44))</f>
        <v>16.666666666666668</v>
      </c>
      <c r="J137" s="126">
        <v>1</v>
      </c>
      <c r="K137" s="125">
        <f>IF(J137=0,"",J137*100/(F44+L44))</f>
        <v>16.666666666666668</v>
      </c>
      <c r="L137" s="126">
        <v>1</v>
      </c>
      <c r="M137" s="127">
        <f>IF(L137=0,"",L137*100/(G44+M44))</f>
        <v>16.666666666666668</v>
      </c>
    </row>
    <row r="138" spans="1:13" x14ac:dyDescent="0.3">
      <c r="A138" s="128" t="s">
        <v>91</v>
      </c>
      <c r="B138" s="126">
        <v>1</v>
      </c>
      <c r="C138" s="125">
        <f>IF(B138=0,"",B138*100/(B44+H44))</f>
        <v>16.666666666666668</v>
      </c>
      <c r="D138" s="126">
        <v>6</v>
      </c>
      <c r="E138" s="125">
        <f>IF(D138=0,"",D138*100/(C44+I44))</f>
        <v>100</v>
      </c>
      <c r="F138" s="124">
        <v>0</v>
      </c>
      <c r="G138" s="125" t="str">
        <f>IF(F138=0,"",F138*100/(D44+J44))</f>
        <v/>
      </c>
      <c r="H138" s="126"/>
      <c r="I138" s="125" t="str">
        <f>IF(H138=0,"",H138*100/(E44+K44))</f>
        <v/>
      </c>
      <c r="J138" s="126"/>
      <c r="K138" s="125" t="str">
        <f>IF(J138=0,"",J138*100/(F44+L44))</f>
        <v/>
      </c>
      <c r="L138" s="126"/>
      <c r="M138" s="127" t="str">
        <f>IF(L138=0,"",L138*100/(G44+M44))</f>
        <v/>
      </c>
    </row>
    <row r="139" spans="1:13" x14ac:dyDescent="0.3">
      <c r="A139" s="128" t="s">
        <v>92</v>
      </c>
      <c r="B139" s="126">
        <v>0</v>
      </c>
      <c r="C139" s="125" t="str">
        <f>IF(B139=0,"",B139*100/(B44+H44))</f>
        <v/>
      </c>
      <c r="D139" s="126">
        <v>0</v>
      </c>
      <c r="E139" s="125" t="str">
        <f>IF(D139=0,"",D139*100/(C44+I44))</f>
        <v/>
      </c>
      <c r="F139" s="124">
        <v>0</v>
      </c>
      <c r="G139" s="125" t="str">
        <f>IF(F139=0,"",F139*100/(D44+J44))</f>
        <v/>
      </c>
      <c r="H139" s="126"/>
      <c r="I139" s="125" t="str">
        <f>IF(H139=0,"",H139*100/(E44+K44))</f>
        <v/>
      </c>
      <c r="J139" s="126"/>
      <c r="K139" s="125" t="str">
        <f>IF(J139=0,"",J139*100/(F44+L44))</f>
        <v/>
      </c>
      <c r="L139" s="126"/>
      <c r="M139" s="127" t="str">
        <f>IF(L139=0,"",L139*100/(G44+M44))</f>
        <v/>
      </c>
    </row>
    <row r="140" spans="1:13" x14ac:dyDescent="0.3">
      <c r="A140" s="129" t="s">
        <v>93</v>
      </c>
      <c r="B140" s="126">
        <v>0</v>
      </c>
      <c r="C140" s="125" t="str">
        <f>IF(B140=0,"",B140*100/(B44+H44))</f>
        <v/>
      </c>
      <c r="D140" s="126">
        <v>0</v>
      </c>
      <c r="E140" s="125" t="str">
        <f>IF(D140=0,"",D140*100/(C44+I44))</f>
        <v/>
      </c>
      <c r="F140" s="124">
        <v>0</v>
      </c>
      <c r="G140" s="125" t="str">
        <f>IF(F140=0,"",F140*100/(D44+J44))</f>
        <v/>
      </c>
      <c r="H140" s="126"/>
      <c r="I140" s="125" t="str">
        <f>IF(H140=0,"",H140*100/(E44+K44))</f>
        <v/>
      </c>
      <c r="J140" s="126"/>
      <c r="K140" s="125" t="str">
        <f>IF(J140=0,"",J140*100/(F44+L44))</f>
        <v/>
      </c>
      <c r="L140" s="126"/>
      <c r="M140" s="127" t="str">
        <f>IF(L140=0,"",L140*100/(G44+M44))</f>
        <v/>
      </c>
    </row>
    <row r="141" spans="1:13" x14ac:dyDescent="0.3">
      <c r="A141" s="130" t="s">
        <v>94</v>
      </c>
      <c r="B141" s="126">
        <v>0</v>
      </c>
      <c r="C141" s="125" t="str">
        <f>IF(B141=0,"",B141*100/(B44+H44))</f>
        <v/>
      </c>
      <c r="D141" s="126">
        <v>0</v>
      </c>
      <c r="E141" s="125" t="str">
        <f>IF(D141=0,"",D141*100/(C44+I44))</f>
        <v/>
      </c>
      <c r="F141" s="124">
        <v>0</v>
      </c>
      <c r="G141" s="125" t="str">
        <f>IF(F141=0,"",F141*100/(D44+J44))</f>
        <v/>
      </c>
      <c r="H141" s="126"/>
      <c r="I141" s="125" t="str">
        <f>IF(H141=0,"",H141*100/(E44+K44))</f>
        <v/>
      </c>
      <c r="J141" s="126"/>
      <c r="K141" s="125" t="str">
        <f>IF(J141=0,"",J141*100/(F44+L44))</f>
        <v/>
      </c>
      <c r="L141" s="126"/>
      <c r="M141" s="127" t="str">
        <f>IF(L141=0,"",L141*100/(G44+M44))</f>
        <v/>
      </c>
    </row>
    <row r="142" spans="1:13" ht="33" x14ac:dyDescent="0.3">
      <c r="A142" s="107" t="s">
        <v>95</v>
      </c>
      <c r="B142" s="126">
        <v>0</v>
      </c>
      <c r="C142" s="125" t="str">
        <f>IFERROR(B142*100/B144,"")</f>
        <v/>
      </c>
      <c r="D142" s="126">
        <v>0</v>
      </c>
      <c r="E142" s="125" t="str">
        <f>IFERROR(D142*100/D144,"")</f>
        <v/>
      </c>
      <c r="F142" s="124">
        <v>2</v>
      </c>
      <c r="G142" s="125">
        <f>IFERROR(F142*100/F144,"")</f>
        <v>100</v>
      </c>
      <c r="H142" s="126">
        <v>2</v>
      </c>
      <c r="I142" s="125">
        <f>IFERROR(H142*100/H144,"")</f>
        <v>100</v>
      </c>
      <c r="J142" s="126">
        <v>2</v>
      </c>
      <c r="K142" s="125">
        <f>IFERROR(J142*100/J144,"")</f>
        <v>100</v>
      </c>
      <c r="L142" s="126">
        <v>3</v>
      </c>
      <c r="M142" s="127">
        <f>IFERROR(L142*100/L144,"")</f>
        <v>100</v>
      </c>
    </row>
    <row r="143" spans="1:13" ht="33" x14ac:dyDescent="0.3">
      <c r="A143" s="107" t="s">
        <v>96</v>
      </c>
      <c r="B143" s="126">
        <v>0</v>
      </c>
      <c r="C143" s="125" t="str">
        <f>IFERROR(B143*100/B144,"")</f>
        <v/>
      </c>
      <c r="D143" s="126">
        <v>0</v>
      </c>
      <c r="E143" s="125" t="str">
        <f>IFERROR(D143*100/D144,"")</f>
        <v/>
      </c>
      <c r="F143" s="124">
        <v>0</v>
      </c>
      <c r="G143" s="125">
        <f>IFERROR(F143*100/F144,"")</f>
        <v>0</v>
      </c>
      <c r="H143" s="126"/>
      <c r="I143" s="125">
        <f>IFERROR(H143*100/H144,"")</f>
        <v>0</v>
      </c>
      <c r="J143" s="126"/>
      <c r="K143" s="125">
        <f>IFERROR(J143*100/J144,"")</f>
        <v>0</v>
      </c>
      <c r="L143" s="126"/>
      <c r="M143" s="127">
        <f>IFERROR(L143*100/L144,"")</f>
        <v>0</v>
      </c>
    </row>
    <row r="144" spans="1:13" ht="33" x14ac:dyDescent="0.3">
      <c r="A144" s="131" t="s">
        <v>97</v>
      </c>
      <c r="B144" s="132">
        <f>SUM(B142:B143)</f>
        <v>0</v>
      </c>
      <c r="C144" s="133">
        <f>IFERROR(B144*100/($N$68+$B$74+$H$74),"")</f>
        <v>0</v>
      </c>
      <c r="D144" s="132">
        <f>SUM(D142:D143)</f>
        <v>0</v>
      </c>
      <c r="E144" s="133">
        <f>IFERROR(D144*100/($O$68+$C$74+$I$74),"")</f>
        <v>0</v>
      </c>
      <c r="F144" s="132">
        <f>SUM(F142:F143)</f>
        <v>2</v>
      </c>
      <c r="G144" s="133">
        <f>IFERROR(F144*100/($P$68+$D$74+$J$74),"")</f>
        <v>66.666666666666671</v>
      </c>
      <c r="H144" s="132">
        <f>SUM(H142:H143)</f>
        <v>2</v>
      </c>
      <c r="I144" s="133">
        <f>IFERROR(H144*100/($Q$68+$E$74+$K$74),"")</f>
        <v>66.666666666666671</v>
      </c>
      <c r="J144" s="132">
        <f>SUM(J142:J143)</f>
        <v>2</v>
      </c>
      <c r="K144" s="134">
        <f>IFERROR(J144*100/($R$68+$F$74+$L$74),"")</f>
        <v>66.666666666666671</v>
      </c>
      <c r="L144" s="132">
        <f>SUM(L142:L143)</f>
        <v>3</v>
      </c>
      <c r="M144" s="135">
        <f>IFERROR(L144*100/($S$68+$G$74+$M$74),"")</f>
        <v>300</v>
      </c>
    </row>
    <row r="146" spans="1:31" x14ac:dyDescent="0.3">
      <c r="A146" s="573"/>
      <c r="B146" s="573"/>
      <c r="C146" s="573"/>
      <c r="D146" s="573"/>
      <c r="E146" s="573"/>
      <c r="F146" s="573"/>
      <c r="G146" s="573"/>
      <c r="H146" s="573"/>
      <c r="I146" s="573"/>
      <c r="J146" s="573"/>
      <c r="K146" s="573"/>
      <c r="L146" s="573"/>
      <c r="M146" s="573"/>
      <c r="N146" s="573"/>
      <c r="O146" s="573"/>
    </row>
    <row r="147" spans="1:31" s="62" customFormat="1" x14ac:dyDescent="0.2">
      <c r="A147" s="637" t="s">
        <v>98</v>
      </c>
      <c r="B147" s="637">
        <v>2013</v>
      </c>
      <c r="C147" s="637"/>
      <c r="D147" s="637">
        <v>2014</v>
      </c>
      <c r="E147" s="637"/>
      <c r="F147" s="637">
        <v>2015</v>
      </c>
      <c r="G147" s="637"/>
      <c r="H147" s="637">
        <v>2016</v>
      </c>
      <c r="I147" s="637"/>
      <c r="J147" s="637">
        <v>2017</v>
      </c>
      <c r="K147" s="637"/>
      <c r="L147" s="637">
        <v>2018</v>
      </c>
      <c r="M147" s="637"/>
    </row>
    <row r="148" spans="1:31" s="62" customFormat="1" x14ac:dyDescent="0.3">
      <c r="A148" s="637"/>
      <c r="B148" s="383" t="s">
        <v>99</v>
      </c>
      <c r="C148" s="383" t="s">
        <v>85</v>
      </c>
      <c r="D148" s="383" t="s">
        <v>99</v>
      </c>
      <c r="E148" s="383" t="s">
        <v>85</v>
      </c>
      <c r="F148" s="383" t="s">
        <v>99</v>
      </c>
      <c r="G148" s="383" t="s">
        <v>85</v>
      </c>
      <c r="H148" s="383" t="s">
        <v>99</v>
      </c>
      <c r="I148" s="383" t="s">
        <v>85</v>
      </c>
      <c r="J148" s="383" t="s">
        <v>99</v>
      </c>
      <c r="K148" s="383" t="s">
        <v>85</v>
      </c>
      <c r="L148" s="383" t="s">
        <v>99</v>
      </c>
      <c r="M148" s="383" t="s">
        <v>85</v>
      </c>
    </row>
    <row r="149" spans="1:31" s="62" customFormat="1" x14ac:dyDescent="0.3">
      <c r="A149" s="136" t="s">
        <v>100</v>
      </c>
      <c r="B149" s="79">
        <v>10</v>
      </c>
      <c r="C149" s="138">
        <f>IF(B149=0,"",B149*100/(B45+H45))</f>
        <v>0.509683995922528</v>
      </c>
      <c r="D149" s="137">
        <v>11</v>
      </c>
      <c r="E149" s="138">
        <f>IF(D149=0,"",D149*100/(C45+I45))</f>
        <v>0.90684253915910962</v>
      </c>
      <c r="F149" s="137">
        <v>40</v>
      </c>
      <c r="G149" s="138">
        <f>IF(F149=0,"",F149*100/(D45+J45))</f>
        <v>1.7429193899782136</v>
      </c>
      <c r="H149" s="137">
        <v>0</v>
      </c>
      <c r="I149" s="138" t="str">
        <f>IF(H149=0,"",H149*100/(E45+K45))</f>
        <v/>
      </c>
      <c r="J149" s="137">
        <v>0</v>
      </c>
      <c r="K149" s="138" t="str">
        <f>IF(J149=0,"",J149*100/(F45+L45))</f>
        <v/>
      </c>
      <c r="L149" s="137">
        <v>0</v>
      </c>
      <c r="M149" s="139" t="str">
        <f>IF(L149=0,"",L149*100/(G45+M45))</f>
        <v/>
      </c>
    </row>
    <row r="150" spans="1:31" s="62" customFormat="1" ht="33" x14ac:dyDescent="0.3">
      <c r="A150" s="140" t="s">
        <v>101</v>
      </c>
      <c r="B150" s="79">
        <v>15</v>
      </c>
      <c r="C150" s="142">
        <f>IFERROR(B150*100/B152,"")</f>
        <v>2.6595744680851063</v>
      </c>
      <c r="D150" s="141">
        <v>62</v>
      </c>
      <c r="E150" s="142">
        <f>IFERROR(D150*100/D152,"")</f>
        <v>3.7943696450428397</v>
      </c>
      <c r="F150" s="141">
        <v>12</v>
      </c>
      <c r="G150" s="142">
        <f>IFERROR(F150*100/F152,"")</f>
        <v>0.72245635159542443</v>
      </c>
      <c r="H150" s="141">
        <v>0</v>
      </c>
      <c r="I150" s="142" t="str">
        <f>IFERROR(H150*100/H152,"")</f>
        <v/>
      </c>
      <c r="J150" s="141">
        <v>0</v>
      </c>
      <c r="K150" s="142" t="str">
        <f>IFERROR(J150*100/J152,"")</f>
        <v/>
      </c>
      <c r="L150" s="141">
        <v>0</v>
      </c>
      <c r="M150" s="143" t="str">
        <f>IFERROR(L150*100/L152,"")</f>
        <v/>
      </c>
    </row>
    <row r="151" spans="1:31" s="62" customFormat="1" ht="33" x14ac:dyDescent="0.3">
      <c r="A151" s="140" t="s">
        <v>102</v>
      </c>
      <c r="B151" s="79">
        <v>549</v>
      </c>
      <c r="C151" s="142">
        <f>IFERROR(B151*100/B152,"")</f>
        <v>97.340425531914889</v>
      </c>
      <c r="D151" s="141">
        <v>1572</v>
      </c>
      <c r="E151" s="142">
        <f>IFERROR(D151*100/D152,"")</f>
        <v>96.205630354957165</v>
      </c>
      <c r="F151" s="141">
        <v>1649</v>
      </c>
      <c r="G151" s="142">
        <f>IFERROR(F151*100/F152,"")</f>
        <v>99.277543648404574</v>
      </c>
      <c r="H151" s="141">
        <v>0</v>
      </c>
      <c r="I151" s="142" t="str">
        <f>IFERROR(H151*100/H152,"")</f>
        <v/>
      </c>
      <c r="J151" s="141">
        <v>0</v>
      </c>
      <c r="K151" s="142" t="str">
        <f>IFERROR(J151*100/J152,"")</f>
        <v/>
      </c>
      <c r="L151" s="141">
        <v>0</v>
      </c>
      <c r="M151" s="143" t="str">
        <f>IFERROR(L151*100/L152,"")</f>
        <v/>
      </c>
    </row>
    <row r="152" spans="1:31" s="62" customFormat="1" ht="33" x14ac:dyDescent="0.2">
      <c r="A152" s="131" t="s">
        <v>103</v>
      </c>
      <c r="B152" s="144">
        <f>SUM(B150:B151)</f>
        <v>564</v>
      </c>
      <c r="C152" s="145">
        <f>IFERROR(B152*100/($N$69+$B$75+$H$75),"")</f>
        <v>989.47368421052636</v>
      </c>
      <c r="D152" s="144">
        <f>SUM(D150:D151)</f>
        <v>1634</v>
      </c>
      <c r="E152" s="145">
        <f>IFERROR(D152*100/($O$69+$C$75+$I$75),"")</f>
        <v>2866.6666666666665</v>
      </c>
      <c r="F152" s="144">
        <f>SUM(F150:F151)</f>
        <v>1661</v>
      </c>
      <c r="G152" s="145">
        <f>IFERROR(F152*100/($P$69+$D$75+$J$75),"")</f>
        <v>3133.9622641509436</v>
      </c>
      <c r="H152" s="144">
        <f>SUM(H150:H151)</f>
        <v>0</v>
      </c>
      <c r="I152" s="145">
        <f>IFERROR(H152*100/($Q$69+$E$75+$K$75),"")</f>
        <v>0</v>
      </c>
      <c r="J152" s="144">
        <f>SUM(J150:J151)</f>
        <v>0</v>
      </c>
      <c r="K152" s="145">
        <f>IFERROR(J152*100/($R$69+$F$75+$L$75),"")</f>
        <v>0</v>
      </c>
      <c r="L152" s="144">
        <f>SUM(L150:L151)</f>
        <v>0</v>
      </c>
      <c r="M152" s="146">
        <f>IFERROR(L152*100/($S$69+$G$75+$M$75),"")</f>
        <v>0</v>
      </c>
    </row>
    <row r="153" spans="1:31" s="62" customFormat="1" x14ac:dyDescent="0.2">
      <c r="A153" s="630" t="s">
        <v>104</v>
      </c>
      <c r="B153" s="631"/>
      <c r="C153" s="631"/>
      <c r="D153" s="631"/>
      <c r="E153" s="631"/>
      <c r="F153" s="631"/>
      <c r="G153" s="631"/>
      <c r="H153" s="631"/>
      <c r="I153" s="631"/>
      <c r="J153" s="631"/>
      <c r="K153" s="631"/>
      <c r="L153" s="631"/>
      <c r="M153" s="631"/>
      <c r="N153" s="631"/>
      <c r="O153" s="631"/>
      <c r="P153" s="631"/>
      <c r="Q153" s="631"/>
      <c r="R153" s="631"/>
      <c r="S153" s="631"/>
      <c r="T153" s="631"/>
      <c r="U153" s="631"/>
      <c r="V153" s="631"/>
      <c r="W153" s="631"/>
      <c r="X153" s="631"/>
      <c r="Y153" s="631"/>
      <c r="Z153" s="631"/>
      <c r="AA153" s="631"/>
      <c r="AB153" s="631"/>
      <c r="AC153" s="631"/>
      <c r="AD153" s="631"/>
      <c r="AE153" s="631"/>
    </row>
    <row r="154" spans="1:31" s="62" customFormat="1" x14ac:dyDescent="0.2">
      <c r="A154" s="631" t="s">
        <v>105</v>
      </c>
      <c r="B154" s="631"/>
      <c r="C154" s="631"/>
      <c r="D154" s="631"/>
      <c r="E154" s="631"/>
      <c r="F154" s="631"/>
      <c r="G154" s="631"/>
      <c r="H154" s="631"/>
      <c r="I154" s="631"/>
      <c r="J154" s="631"/>
      <c r="K154" s="631"/>
      <c r="L154" s="631"/>
      <c r="M154" s="631"/>
      <c r="N154" s="631"/>
      <c r="O154" s="631"/>
      <c r="P154" s="631"/>
      <c r="Q154" s="631"/>
      <c r="R154" s="631"/>
      <c r="S154" s="631"/>
      <c r="T154" s="631"/>
      <c r="U154" s="631"/>
      <c r="V154" s="631"/>
      <c r="W154" s="631"/>
      <c r="X154" s="631"/>
      <c r="Y154" s="631"/>
      <c r="Z154" s="631"/>
      <c r="AA154" s="631"/>
      <c r="AB154" s="631"/>
      <c r="AC154" s="631"/>
      <c r="AD154" s="631"/>
      <c r="AE154" s="631"/>
    </row>
    <row r="155" spans="1:31" x14ac:dyDescent="0.3">
      <c r="A155" s="61" t="s">
        <v>50</v>
      </c>
    </row>
    <row r="156" spans="1:31" x14ac:dyDescent="0.3">
      <c r="A156" s="61"/>
    </row>
    <row r="157" spans="1:31" x14ac:dyDescent="0.3">
      <c r="A157" s="147" t="s">
        <v>106</v>
      </c>
      <c r="B157" s="148"/>
      <c r="C157" s="148"/>
      <c r="D157" s="148"/>
      <c r="E157" s="148"/>
      <c r="F157" s="148"/>
      <c r="G157" s="148"/>
      <c r="H157" s="148"/>
      <c r="I157" s="148"/>
      <c r="J157" s="148"/>
      <c r="K157" s="148"/>
      <c r="L157" s="148"/>
      <c r="M157" s="148"/>
    </row>
    <row r="158" spans="1:31" x14ac:dyDescent="0.3">
      <c r="A158" s="632" t="s">
        <v>83</v>
      </c>
      <c r="B158" s="633">
        <v>2013</v>
      </c>
      <c r="C158" s="634"/>
      <c r="D158" s="633">
        <v>2014</v>
      </c>
      <c r="E158" s="634"/>
      <c r="F158" s="635">
        <v>2015</v>
      </c>
      <c r="G158" s="636"/>
      <c r="H158" s="635">
        <v>2016</v>
      </c>
      <c r="I158" s="636"/>
      <c r="J158" s="633">
        <v>2017</v>
      </c>
      <c r="K158" s="634"/>
      <c r="L158" s="633">
        <v>2018</v>
      </c>
      <c r="M158" s="634"/>
    </row>
    <row r="159" spans="1:31" x14ac:dyDescent="0.3">
      <c r="A159" s="632"/>
      <c r="B159" s="149"/>
      <c r="C159" s="149"/>
      <c r="D159" s="379" t="s">
        <v>99</v>
      </c>
      <c r="E159" s="149" t="s">
        <v>85</v>
      </c>
      <c r="F159" s="379" t="s">
        <v>99</v>
      </c>
      <c r="G159" s="149" t="s">
        <v>85</v>
      </c>
      <c r="H159" s="379" t="s">
        <v>99</v>
      </c>
      <c r="I159" s="149" t="s">
        <v>85</v>
      </c>
      <c r="J159" s="379" t="s">
        <v>99</v>
      </c>
      <c r="K159" s="149" t="s">
        <v>85</v>
      </c>
      <c r="L159" s="379" t="s">
        <v>99</v>
      </c>
      <c r="M159" s="149" t="s">
        <v>85</v>
      </c>
    </row>
    <row r="160" spans="1:31" x14ac:dyDescent="0.3">
      <c r="A160" s="150" t="s">
        <v>107</v>
      </c>
      <c r="B160" s="151">
        <v>452</v>
      </c>
      <c r="C160" s="56">
        <f>IF(B160=0,"",B160*100/N75)</f>
        <v>20.332883490778226</v>
      </c>
      <c r="D160" s="151">
        <v>749</v>
      </c>
      <c r="E160" s="56">
        <f>IF(D160=0,"",D160*100/O75)</f>
        <v>50.710900473933648</v>
      </c>
      <c r="F160" s="151">
        <v>847</v>
      </c>
      <c r="G160" s="56">
        <f>IF(F160=0,"",F160*100/P75)</f>
        <v>33.920704845814981</v>
      </c>
      <c r="H160" s="151">
        <f>F160+100</f>
        <v>947</v>
      </c>
      <c r="I160" s="56">
        <f>IF(H160=0,"",H160*100/Q75)</f>
        <v>37.006643220007817</v>
      </c>
      <c r="J160" s="151">
        <f>H160+100</f>
        <v>1047</v>
      </c>
      <c r="K160" s="56">
        <f>IF(J160=0,"",J160*100/R75)</f>
        <v>40.145705521472394</v>
      </c>
      <c r="L160" s="151">
        <f>J160+100</f>
        <v>1147</v>
      </c>
      <c r="M160" s="57">
        <f>IF(L160=0,"",L160*100/S75)</f>
        <v>44.081475787855496</v>
      </c>
    </row>
    <row r="161" spans="1:19" x14ac:dyDescent="0.3">
      <c r="A161" s="129" t="s">
        <v>108</v>
      </c>
      <c r="B161" s="151">
        <v>72</v>
      </c>
      <c r="C161" s="153">
        <f>IF(B161=0,"",B161*100/(B69+H69))</f>
        <v>3.3240997229916895</v>
      </c>
      <c r="D161" s="152">
        <v>750</v>
      </c>
      <c r="E161" s="153">
        <f>IF(D161=0,"",D161*100/(C69+I69))</f>
        <v>52.816901408450704</v>
      </c>
      <c r="F161" s="152">
        <v>750</v>
      </c>
      <c r="G161" s="153">
        <f>IF(F161=0,"",F161*100/(D69+J69))</f>
        <v>30.687397708674304</v>
      </c>
      <c r="H161" s="151">
        <f>F161+10</f>
        <v>760</v>
      </c>
      <c r="I161" s="153">
        <f>IF(H161=0,"",H161*100/(E69+K69))</f>
        <v>30.5589063128267</v>
      </c>
      <c r="J161" s="151">
        <f>H161+10</f>
        <v>770</v>
      </c>
      <c r="K161" s="153">
        <f>IF(J161=0,"",J161*100/(F69+L69))</f>
        <v>30.422757803239826</v>
      </c>
      <c r="L161" s="151">
        <f>J161+10</f>
        <v>780</v>
      </c>
      <c r="M161" s="154">
        <f>IF(L161=0,"",L161*100/(G69+M69))</f>
        <v>30.314807617567041</v>
      </c>
    </row>
    <row r="162" spans="1:19" x14ac:dyDescent="0.3">
      <c r="A162" s="129" t="s">
        <v>109</v>
      </c>
      <c r="B162" s="151">
        <v>10</v>
      </c>
      <c r="C162" s="153">
        <f>IF(B162=0,"",B162*100/(N69+B75+H75))</f>
        <v>17.543859649122808</v>
      </c>
      <c r="D162" s="152">
        <v>11</v>
      </c>
      <c r="E162" s="153">
        <f>IF(D162=0,"",D162*100/(O69+C75+I75))</f>
        <v>19.298245614035089</v>
      </c>
      <c r="F162" s="152">
        <v>40</v>
      </c>
      <c r="G162" s="153">
        <f>IF(F162=0,"",F162*100/(P69+D75+J75))</f>
        <v>75.471698113207552</v>
      </c>
      <c r="H162" s="151">
        <f>F162+10</f>
        <v>50</v>
      </c>
      <c r="I162" s="153">
        <f>IF(H162=0,"",H162*100/(Q69+E75+K75))</f>
        <v>69.444444444444443</v>
      </c>
      <c r="J162" s="151">
        <f>H162+10</f>
        <v>60</v>
      </c>
      <c r="K162" s="153">
        <f>IF(J162=0,"",J162*100/(R69+F75+L75))</f>
        <v>77.922077922077918</v>
      </c>
      <c r="L162" s="151">
        <f>J162+10</f>
        <v>70</v>
      </c>
      <c r="M162" s="154">
        <f>IF(L162=0,"",L162*100/(S69+G75+M75))</f>
        <v>241.37931034482759</v>
      </c>
    </row>
    <row r="163" spans="1:19" ht="33" x14ac:dyDescent="0.3">
      <c r="A163" s="155" t="s">
        <v>110</v>
      </c>
      <c r="B163" s="151">
        <v>15</v>
      </c>
      <c r="C163" s="153">
        <f>IF(B163=0,"",B163*100/N75)</f>
        <v>0.67476383265856954</v>
      </c>
      <c r="D163" s="152">
        <v>62</v>
      </c>
      <c r="E163" s="153">
        <f>IF(D163=0,"",D163*100/O75)</f>
        <v>4.1976980365605954</v>
      </c>
      <c r="F163" s="152">
        <v>12</v>
      </c>
      <c r="G163" s="153">
        <f>IF(F163=0,"",F163*100/P75)</f>
        <v>0.48057669203043651</v>
      </c>
      <c r="H163" s="152">
        <f>F163+25</f>
        <v>37</v>
      </c>
      <c r="I163" s="153">
        <f>IF(H163=0,"",H163*100/Q75)</f>
        <v>1.4458772958186792</v>
      </c>
      <c r="J163" s="152">
        <f>H163+25</f>
        <v>62</v>
      </c>
      <c r="K163" s="153">
        <f>IF(J163=0,"",J163*100/R75)</f>
        <v>2.3773006134969323</v>
      </c>
      <c r="L163" s="152">
        <f>J163+25</f>
        <v>87</v>
      </c>
      <c r="M163" s="154">
        <f>IF(L163=0,"",L163*100/S75)</f>
        <v>3.3435818601076095</v>
      </c>
    </row>
    <row r="164" spans="1:19" x14ac:dyDescent="0.3">
      <c r="A164" s="129" t="s">
        <v>111</v>
      </c>
      <c r="B164" s="156">
        <f>SUM(B160:B163)</f>
        <v>549</v>
      </c>
      <c r="C164" s="153">
        <f>IF(B164=0,"",B164*100/N75)</f>
        <v>24.696356275303643</v>
      </c>
      <c r="D164" s="156">
        <f>SUM(D160:D163)</f>
        <v>1572</v>
      </c>
      <c r="E164" s="153">
        <f>IF(D164=0,"",D164*100/O75)</f>
        <v>106.43195666892349</v>
      </c>
      <c r="F164" s="156">
        <f>SUM(F160:F163)</f>
        <v>1649</v>
      </c>
      <c r="G164" s="153">
        <f>IF(F164=0,"",F164*100/P75)</f>
        <v>66.039247096515822</v>
      </c>
      <c r="H164" s="156">
        <f>SUM(H160:H163)</f>
        <v>1794</v>
      </c>
      <c r="I164" s="153">
        <f>IF(H164=0,"",H164*100/Q75)</f>
        <v>70.105509964830006</v>
      </c>
      <c r="J164" s="156">
        <f>SUM(J160:J163)</f>
        <v>1939</v>
      </c>
      <c r="K164" s="153">
        <f>IF(J164=0,"",J164*100/R75)</f>
        <v>74.348159509202461</v>
      </c>
      <c r="L164" s="156">
        <f>SUM(L160:L163)</f>
        <v>2084</v>
      </c>
      <c r="M164" s="154">
        <f>IF(L164=0,"",L164*100/S75)</f>
        <v>80.092236740968488</v>
      </c>
    </row>
    <row r="165" spans="1:19" x14ac:dyDescent="0.3">
      <c r="A165" s="129" t="s">
        <v>112</v>
      </c>
      <c r="B165" s="152">
        <v>2177</v>
      </c>
      <c r="C165" s="153">
        <f>IF(B165=0,"",B165*100/(B69+H69))</f>
        <v>100.50784856879039</v>
      </c>
      <c r="D165" s="152">
        <v>1848</v>
      </c>
      <c r="E165" s="153">
        <f>IF(D165=0,"",D165*100/(C69+I69))</f>
        <v>130.14084507042253</v>
      </c>
      <c r="F165" s="438">
        <v>1869</v>
      </c>
      <c r="G165" s="153">
        <f>IF(F165=0,"",F165*100/(D69+J69))</f>
        <v>76.472995090016369</v>
      </c>
      <c r="H165" s="152">
        <f>F165+35</f>
        <v>1904</v>
      </c>
      <c r="I165" s="153">
        <f>IF(H165=0,"",H165*100/(E69+K69))</f>
        <v>76.558102131081625</v>
      </c>
      <c r="J165" s="152">
        <f>H165+35</f>
        <v>1939</v>
      </c>
      <c r="K165" s="153">
        <f>IF(J165=0,"",J165*100/(F69+L69))</f>
        <v>76.610035559067569</v>
      </c>
      <c r="L165" s="152">
        <f>J165+35</f>
        <v>1974</v>
      </c>
      <c r="M165" s="154">
        <f>IF(L165=0,"",L165*100/(G69+M69))</f>
        <v>76.719782355227366</v>
      </c>
    </row>
    <row r="166" spans="1:19" x14ac:dyDescent="0.3">
      <c r="A166" s="140" t="s">
        <v>113</v>
      </c>
      <c r="B166" s="152">
        <v>22</v>
      </c>
      <c r="C166" s="153">
        <f>IFERROR(B166*100/N75,"")</f>
        <v>0.98965362123256861</v>
      </c>
      <c r="D166" s="152">
        <v>14</v>
      </c>
      <c r="E166" s="153">
        <f>IFERROR(D166*100/O75,"")</f>
        <v>0.94786729857819907</v>
      </c>
      <c r="F166" s="438">
        <v>16</v>
      </c>
      <c r="G166" s="153">
        <f>IFERROR(F166*100/P75,"")</f>
        <v>0.64076892270724872</v>
      </c>
      <c r="H166" s="152">
        <v>5</v>
      </c>
      <c r="I166" s="153">
        <f>IFERROR(H166*100/Q75,"")</f>
        <v>0.19538882375928096</v>
      </c>
      <c r="J166" s="152">
        <v>6</v>
      </c>
      <c r="K166" s="153">
        <f>IFERROR(J166*100/R75,"")</f>
        <v>0.23006134969325154</v>
      </c>
      <c r="L166" s="152">
        <v>7</v>
      </c>
      <c r="M166" s="154">
        <f>IFERROR(L166*100/S75,"")</f>
        <v>0.26902382782475021</v>
      </c>
    </row>
    <row r="167" spans="1:19" ht="33" x14ac:dyDescent="0.3">
      <c r="A167" s="140" t="s">
        <v>114</v>
      </c>
      <c r="B167" s="152">
        <v>0</v>
      </c>
      <c r="C167" s="153">
        <f>IFERROR(B167*100/B166,"")</f>
        <v>0</v>
      </c>
      <c r="D167" s="152">
        <v>0</v>
      </c>
      <c r="E167" s="153">
        <f>IFERROR(D167*100/D166,"")</f>
        <v>0</v>
      </c>
      <c r="F167" s="438">
        <v>0</v>
      </c>
      <c r="G167" s="153">
        <f>IFERROR(F167*100/F166,"")</f>
        <v>0</v>
      </c>
      <c r="H167" s="152">
        <v>0</v>
      </c>
      <c r="I167" s="153">
        <f>IFERROR(H167*100/H166,"")</f>
        <v>0</v>
      </c>
      <c r="J167" s="152">
        <v>0</v>
      </c>
      <c r="K167" s="153">
        <f>IFERROR(J167*100/J166,"")</f>
        <v>0</v>
      </c>
      <c r="L167" s="152">
        <v>0</v>
      </c>
      <c r="M167" s="154">
        <f>IFERROR(L167*100/L166,"")</f>
        <v>0</v>
      </c>
    </row>
    <row r="168" spans="1:19" x14ac:dyDescent="0.3">
      <c r="A168" s="140" t="s">
        <v>115</v>
      </c>
      <c r="B168" s="152">
        <v>0</v>
      </c>
      <c r="C168" s="153">
        <f>IFERROR(B168*100/N75,"")</f>
        <v>0</v>
      </c>
      <c r="D168" s="152">
        <v>0</v>
      </c>
      <c r="E168" s="153">
        <f>IFERROR(D168*100/O75,"")</f>
        <v>0</v>
      </c>
      <c r="F168" s="438">
        <v>0</v>
      </c>
      <c r="G168" s="153">
        <f>IFERROR(F168*100/P75,"")</f>
        <v>0</v>
      </c>
      <c r="H168" s="152">
        <v>0</v>
      </c>
      <c r="I168" s="153">
        <f>IFERROR(H168*100/Q75,"")</f>
        <v>0</v>
      </c>
      <c r="J168" s="152">
        <v>0</v>
      </c>
      <c r="K168" s="153">
        <f>IFERROR(J168*100/R75,"")</f>
        <v>0</v>
      </c>
      <c r="L168" s="152">
        <v>0</v>
      </c>
      <c r="M168" s="154">
        <f>IFERROR(L168*100/S75,"")</f>
        <v>0</v>
      </c>
    </row>
    <row r="169" spans="1:19" ht="33" x14ac:dyDescent="0.3">
      <c r="A169" s="140" t="s">
        <v>116</v>
      </c>
      <c r="B169" s="152">
        <v>0</v>
      </c>
      <c r="C169" s="153" t="str">
        <f>IFERROR(B169*100/B168,"")</f>
        <v/>
      </c>
      <c r="D169" s="152">
        <v>0</v>
      </c>
      <c r="E169" s="153" t="str">
        <f>IFERROR(D169*100/D168,"")</f>
        <v/>
      </c>
      <c r="F169" s="438">
        <v>0</v>
      </c>
      <c r="G169" s="153" t="str">
        <f>IFERROR(F169*100/F168,"")</f>
        <v/>
      </c>
      <c r="H169" s="152">
        <v>0</v>
      </c>
      <c r="I169" s="153" t="str">
        <f>IFERROR(H169*100/H168,"")</f>
        <v/>
      </c>
      <c r="J169" s="152">
        <v>0</v>
      </c>
      <c r="K169" s="153" t="str">
        <f>IFERROR(J169*100/J168,"")</f>
        <v/>
      </c>
      <c r="L169" s="152">
        <v>0</v>
      </c>
      <c r="M169" s="154" t="str">
        <f>IFERROR(L169*100/L168,"")</f>
        <v/>
      </c>
    </row>
    <row r="170" spans="1:19" x14ac:dyDescent="0.3">
      <c r="A170" s="94" t="s">
        <v>117</v>
      </c>
      <c r="B170" s="152">
        <v>791</v>
      </c>
      <c r="C170" s="153">
        <f>IFERROR(B170*100/(N75),"")</f>
        <v>35.582546108861898</v>
      </c>
      <c r="D170" s="152">
        <v>766</v>
      </c>
      <c r="E170" s="153">
        <f>IFERROR(D170*100/(O75),"")</f>
        <v>51.861882193635751</v>
      </c>
      <c r="F170" s="438">
        <v>776</v>
      </c>
      <c r="G170" s="153">
        <f>IFERROR(F170*100/(P75),"")</f>
        <v>31.077292751301563</v>
      </c>
      <c r="H170" s="152">
        <f>F170+100</f>
        <v>876</v>
      </c>
      <c r="I170" s="153">
        <f>IFERROR(H170*100/(Q75),"")</f>
        <v>34.232121922626028</v>
      </c>
      <c r="J170" s="152">
        <f>H170+100</f>
        <v>976</v>
      </c>
      <c r="K170" s="153">
        <f>IFERROR(J170*100/(R75),"")</f>
        <v>37.423312883435585</v>
      </c>
      <c r="L170" s="152">
        <f>J170+100</f>
        <v>1076</v>
      </c>
      <c r="M170" s="154">
        <f>IFERROR(L170*100/(S75),"")</f>
        <v>41.352805534204457</v>
      </c>
    </row>
    <row r="171" spans="1:19" ht="33" x14ac:dyDescent="0.3">
      <c r="A171" s="140" t="s">
        <v>118</v>
      </c>
      <c r="B171" s="152">
        <v>653</v>
      </c>
      <c r="C171" s="153">
        <f>IFERROR(B171*100/B170,"")</f>
        <v>82.553729456384318</v>
      </c>
      <c r="D171" s="152">
        <v>201</v>
      </c>
      <c r="E171" s="153">
        <f>IFERROR(D171*100/D170,"")</f>
        <v>26.240208877284594</v>
      </c>
      <c r="F171" s="438">
        <v>201</v>
      </c>
      <c r="G171" s="153">
        <f>IFERROR(F171*100/F170,"")</f>
        <v>25.902061855670102</v>
      </c>
      <c r="H171" s="152">
        <f>F171+100</f>
        <v>301</v>
      </c>
      <c r="I171" s="153">
        <f>IFERROR(H171*100/H170,"")</f>
        <v>34.360730593607308</v>
      </c>
      <c r="J171" s="152">
        <f>H171+100</f>
        <v>401</v>
      </c>
      <c r="K171" s="153">
        <f>IFERROR(J171*100/J170,"")</f>
        <v>41.08606557377049</v>
      </c>
      <c r="L171" s="152">
        <f>J171+100</f>
        <v>501</v>
      </c>
      <c r="M171" s="154">
        <f>IFERROR(L171*100/L170,"")</f>
        <v>46.561338289962826</v>
      </c>
    </row>
    <row r="172" spans="1:19" ht="33" x14ac:dyDescent="0.3">
      <c r="A172" s="140" t="s">
        <v>119</v>
      </c>
      <c r="B172" s="152">
        <v>0</v>
      </c>
      <c r="C172" s="153">
        <f>IFERROR(B172*100/(B68+H68),"")</f>
        <v>0</v>
      </c>
      <c r="D172" s="152">
        <v>0</v>
      </c>
      <c r="E172" s="153">
        <f>IFERROR(D172*100/(B68+I68),"")</f>
        <v>0</v>
      </c>
      <c r="F172" s="152">
        <v>0</v>
      </c>
      <c r="G172" s="153">
        <f>IFERROR(F172*100/(D68+J68),"")</f>
        <v>0</v>
      </c>
      <c r="H172" s="152"/>
      <c r="I172" s="153">
        <f>IFERROR(H172*100/(E68+K68),"")</f>
        <v>0</v>
      </c>
      <c r="J172" s="152"/>
      <c r="K172" s="153">
        <f>IFERROR(J172*100/(F68+L68),"")</f>
        <v>0</v>
      </c>
      <c r="L172" s="152"/>
      <c r="M172" s="154">
        <f>IFERROR(L172*100/(G68+M68),"")</f>
        <v>0</v>
      </c>
    </row>
    <row r="173" spans="1:19" ht="33" x14ac:dyDescent="0.3">
      <c r="A173" s="140" t="s">
        <v>120</v>
      </c>
      <c r="B173" s="152">
        <v>22</v>
      </c>
      <c r="C173" s="153">
        <f>IFERROR(B173*100/(B68+H68),"")</f>
        <v>314.28571428571428</v>
      </c>
      <c r="D173" s="152">
        <v>7</v>
      </c>
      <c r="E173" s="153">
        <f>IFERROR(D173*100/(C68+I68),"")</f>
        <v>100</v>
      </c>
      <c r="F173" s="152">
        <v>7</v>
      </c>
      <c r="G173" s="153">
        <f>IFERROR(F173*100/(D68+J68),"")</f>
        <v>100</v>
      </c>
      <c r="H173" s="152">
        <v>7</v>
      </c>
      <c r="I173" s="153">
        <f>IFERROR(H173*100/(E68+K68),"")</f>
        <v>100</v>
      </c>
      <c r="J173" s="152">
        <v>7</v>
      </c>
      <c r="K173" s="153">
        <f>IFERROR(J173*100/(F68+L68),"")</f>
        <v>100</v>
      </c>
      <c r="L173" s="152">
        <v>8</v>
      </c>
      <c r="M173" s="154">
        <f>IFERROR(L173*100/(G68+M68),"")</f>
        <v>114.28571428571429</v>
      </c>
    </row>
    <row r="174" spans="1:19" x14ac:dyDescent="0.3">
      <c r="A174" s="140" t="s">
        <v>121</v>
      </c>
      <c r="B174" s="152">
        <v>0</v>
      </c>
      <c r="C174" s="153">
        <f>IFERROR(B174*100/N74,"")</f>
        <v>0</v>
      </c>
      <c r="D174" s="152">
        <v>0</v>
      </c>
      <c r="E174" s="153">
        <f>IFERROR(D174*100/O74,"")</f>
        <v>0</v>
      </c>
      <c r="F174" s="152">
        <v>0</v>
      </c>
      <c r="G174" s="153">
        <f>IFERROR(F174*100/P74,"")</f>
        <v>0</v>
      </c>
      <c r="H174" s="152"/>
      <c r="I174" s="153">
        <f>IFERROR(H174*100/Q74,"")</f>
        <v>0</v>
      </c>
      <c r="J174" s="152">
        <v>0</v>
      </c>
      <c r="K174" s="153">
        <f>IFERROR(J174*100/R74,"")</f>
        <v>0</v>
      </c>
      <c r="L174" s="152">
        <v>0</v>
      </c>
      <c r="M174" s="154">
        <f>IFERROR(L174*100/S74,"")</f>
        <v>0</v>
      </c>
    </row>
    <row r="175" spans="1:19" x14ac:dyDescent="0.3">
      <c r="A175" s="129" t="s">
        <v>122</v>
      </c>
      <c r="B175" s="152">
        <v>0</v>
      </c>
      <c r="C175" s="157">
        <f>IFERROR(B175*100/(B44+H44),"")</f>
        <v>0</v>
      </c>
      <c r="D175" s="152">
        <v>0</v>
      </c>
      <c r="E175" s="157">
        <f>IFERROR(D175*100/(C44+I44),"")</f>
        <v>0</v>
      </c>
      <c r="F175" s="152">
        <v>0</v>
      </c>
      <c r="G175" s="157">
        <f>IFERROR(F175*100/(D44+J44),"")</f>
        <v>0</v>
      </c>
      <c r="H175" s="152"/>
      <c r="I175" s="157">
        <f>IFERROR(H175*100/(E44+K44),"")</f>
        <v>0</v>
      </c>
      <c r="J175" s="152">
        <v>0</v>
      </c>
      <c r="K175" s="157">
        <f>IFERROR(J175*100/(F44+L44),"")</f>
        <v>0</v>
      </c>
      <c r="L175" s="152">
        <v>0</v>
      </c>
      <c r="M175" s="158">
        <f>IFERROR(L175*100/(G44+M44),"")</f>
        <v>0</v>
      </c>
      <c r="N175" s="159"/>
      <c r="O175" s="159"/>
      <c r="P175" s="159"/>
      <c r="Q175" s="159"/>
      <c r="R175" s="159"/>
      <c r="S175" s="159"/>
    </row>
    <row r="176" spans="1:19" ht="33" x14ac:dyDescent="0.3">
      <c r="A176" s="93" t="s">
        <v>123</v>
      </c>
      <c r="B176" s="152">
        <v>0</v>
      </c>
      <c r="C176" s="157">
        <f>IFERROR(B176*100/(B68+H68),"")</f>
        <v>0</v>
      </c>
      <c r="D176" s="152">
        <v>0</v>
      </c>
      <c r="E176" s="157">
        <f>IFERROR(D176*100/(C68+I68),"")</f>
        <v>0</v>
      </c>
      <c r="F176" s="152">
        <v>0</v>
      </c>
      <c r="G176" s="157">
        <f>IFERROR(F176*100/(D68+J68),"")</f>
        <v>0</v>
      </c>
      <c r="H176" s="152"/>
      <c r="I176" s="157">
        <f>IFERROR(H176*100/(E68+K68),"")</f>
        <v>0</v>
      </c>
      <c r="J176" s="152">
        <v>0</v>
      </c>
      <c r="K176" s="157">
        <f>IFERROR(J176*100/(F68+L68),"")</f>
        <v>0</v>
      </c>
      <c r="L176" s="152">
        <v>0</v>
      </c>
      <c r="M176" s="158">
        <f>IFERROR(L176*100/(G68+M68),"")</f>
        <v>0</v>
      </c>
      <c r="N176" s="159"/>
      <c r="O176" s="159"/>
      <c r="P176" s="159"/>
      <c r="Q176" s="159"/>
      <c r="R176" s="159"/>
      <c r="S176" s="159"/>
    </row>
    <row r="177" spans="1:28" x14ac:dyDescent="0.3">
      <c r="A177" s="160" t="s">
        <v>124</v>
      </c>
      <c r="B177" s="161">
        <v>0</v>
      </c>
      <c r="C177" s="34"/>
      <c r="D177" s="161">
        <v>0</v>
      </c>
      <c r="E177" s="34"/>
      <c r="F177" s="161">
        <v>0</v>
      </c>
      <c r="G177" s="34"/>
      <c r="H177" s="161">
        <v>0</v>
      </c>
      <c r="I177" s="34"/>
      <c r="J177" s="161">
        <v>0</v>
      </c>
      <c r="K177" s="34"/>
      <c r="L177" s="161">
        <v>0</v>
      </c>
      <c r="M177" s="35"/>
    </row>
    <row r="178" spans="1:28" s="165" customFormat="1" x14ac:dyDescent="0.3">
      <c r="A178" s="162" t="s">
        <v>125</v>
      </c>
      <c r="B178" s="162"/>
      <c r="C178" s="162"/>
      <c r="D178" s="162"/>
      <c r="E178" s="162"/>
      <c r="F178" s="162"/>
      <c r="G178" s="162"/>
      <c r="H178" s="162"/>
      <c r="I178" s="162"/>
      <c r="J178" s="162"/>
      <c r="K178" s="162"/>
      <c r="L178" s="162"/>
      <c r="M178" s="162"/>
      <c r="N178" s="371"/>
      <c r="O178" s="371"/>
      <c r="P178" s="371"/>
      <c r="Q178" s="371"/>
      <c r="R178" s="371"/>
      <c r="S178" s="371"/>
      <c r="T178" s="371"/>
      <c r="U178" s="371"/>
      <c r="V178" s="163"/>
      <c r="W178" s="163"/>
      <c r="X178" s="163"/>
      <c r="Y178" s="163"/>
      <c r="Z178" s="163"/>
      <c r="AA178" s="164"/>
    </row>
    <row r="179" spans="1:28" s="166" customFormat="1" ht="16.5" customHeight="1" x14ac:dyDescent="0.3">
      <c r="A179" s="159" t="s">
        <v>126</v>
      </c>
      <c r="B179" s="159"/>
      <c r="C179" s="159"/>
      <c r="D179" s="159"/>
      <c r="E179" s="159"/>
      <c r="F179" s="159"/>
      <c r="G179" s="159"/>
      <c r="H179" s="159"/>
      <c r="I179" s="159"/>
      <c r="J179" s="159"/>
      <c r="K179" s="159"/>
      <c r="L179" s="159"/>
      <c r="M179" s="159"/>
      <c r="N179" s="159"/>
      <c r="O179" s="159"/>
      <c r="P179" s="371"/>
      <c r="Q179" s="371"/>
      <c r="R179" s="371"/>
      <c r="S179" s="371"/>
      <c r="T179" s="371"/>
      <c r="U179" s="371"/>
      <c r="V179" s="371"/>
      <c r="W179" s="371"/>
      <c r="X179" s="163"/>
      <c r="Y179" s="163"/>
      <c r="Z179" s="163"/>
      <c r="AA179" s="163"/>
      <c r="AB179" s="163"/>
    </row>
    <row r="180" spans="1:28" s="166" customFormat="1" x14ac:dyDescent="0.2">
      <c r="A180" s="167" t="s">
        <v>50</v>
      </c>
      <c r="B180" s="168"/>
      <c r="C180" s="169"/>
      <c r="D180" s="169"/>
      <c r="E180" s="169"/>
      <c r="F180" s="169"/>
      <c r="G180" s="169"/>
      <c r="H180" s="169"/>
      <c r="I180" s="169"/>
      <c r="J180" s="169"/>
      <c r="K180" s="169"/>
      <c r="L180" s="169"/>
      <c r="M180" s="169"/>
      <c r="N180" s="169"/>
      <c r="O180" s="169"/>
      <c r="P180" s="169"/>
      <c r="Q180" s="169"/>
      <c r="R180" s="169"/>
    </row>
    <row r="181" spans="1:28" x14ac:dyDescent="0.3">
      <c r="A181" s="112"/>
      <c r="B181" s="170"/>
      <c r="C181" s="37"/>
      <c r="D181" s="37"/>
      <c r="E181" s="37"/>
      <c r="F181" s="37"/>
      <c r="G181" s="37"/>
      <c r="H181" s="37"/>
      <c r="I181" s="37"/>
      <c r="J181" s="37"/>
      <c r="K181" s="37"/>
      <c r="L181" s="37"/>
      <c r="M181" s="37"/>
      <c r="N181" s="37"/>
      <c r="O181" s="37"/>
      <c r="P181" s="37"/>
      <c r="Q181" s="37"/>
      <c r="R181" s="37"/>
    </row>
    <row r="182" spans="1:28" s="62" customFormat="1" x14ac:dyDescent="0.3">
      <c r="A182" s="171" t="s">
        <v>127</v>
      </c>
      <c r="B182" s="171"/>
      <c r="C182" s="171"/>
      <c r="D182" s="171"/>
      <c r="E182" s="171"/>
      <c r="F182" s="171"/>
      <c r="G182" s="171"/>
      <c r="H182" s="171"/>
      <c r="I182" s="171"/>
      <c r="J182" s="171"/>
      <c r="K182" s="171"/>
      <c r="L182" s="171"/>
      <c r="M182" s="171"/>
      <c r="U182" s="371"/>
    </row>
    <row r="183" spans="1:28" s="62" customFormat="1" x14ac:dyDescent="0.3">
      <c r="A183" s="629" t="s">
        <v>98</v>
      </c>
      <c r="B183" s="621">
        <v>2013</v>
      </c>
      <c r="C183" s="623"/>
      <c r="D183" s="621">
        <v>2014</v>
      </c>
      <c r="E183" s="623"/>
      <c r="F183" s="629">
        <v>2015</v>
      </c>
      <c r="G183" s="629"/>
      <c r="H183" s="621">
        <v>2016</v>
      </c>
      <c r="I183" s="623"/>
      <c r="J183" s="621">
        <v>2017</v>
      </c>
      <c r="K183" s="623"/>
      <c r="L183" s="621">
        <v>2018</v>
      </c>
      <c r="M183" s="623"/>
      <c r="U183" s="371"/>
    </row>
    <row r="184" spans="1:28" s="62" customFormat="1" x14ac:dyDescent="0.3">
      <c r="A184" s="626"/>
      <c r="B184" s="378" t="s">
        <v>128</v>
      </c>
      <c r="C184" s="378" t="s">
        <v>85</v>
      </c>
      <c r="D184" s="378" t="s">
        <v>128</v>
      </c>
      <c r="E184" s="378" t="s">
        <v>85</v>
      </c>
      <c r="F184" s="378" t="s">
        <v>128</v>
      </c>
      <c r="G184" s="378" t="s">
        <v>85</v>
      </c>
      <c r="H184" s="378" t="s">
        <v>128</v>
      </c>
      <c r="I184" s="378" t="s">
        <v>85</v>
      </c>
      <c r="J184" s="378" t="s">
        <v>128</v>
      </c>
      <c r="K184" s="378" t="s">
        <v>85</v>
      </c>
      <c r="L184" s="378" t="s">
        <v>128</v>
      </c>
      <c r="M184" s="378" t="s">
        <v>85</v>
      </c>
      <c r="U184" s="371"/>
    </row>
    <row r="185" spans="1:28" s="62" customFormat="1" x14ac:dyDescent="0.3">
      <c r="A185" s="172" t="s">
        <v>129</v>
      </c>
      <c r="B185" s="173">
        <v>5</v>
      </c>
      <c r="C185" s="174">
        <f>IF(B185=0,"",B185*100/H44)</f>
        <v>83.333333333333329</v>
      </c>
      <c r="D185" s="173">
        <v>5</v>
      </c>
      <c r="E185" s="174">
        <f>IF(D185=0,"",D185*100/I44)</f>
        <v>83.333333333333329</v>
      </c>
      <c r="F185" s="175">
        <v>5</v>
      </c>
      <c r="G185" s="174">
        <f>IF(F185=0,"",F185*100/J44)</f>
        <v>83.333333333333329</v>
      </c>
      <c r="H185" s="173">
        <v>5</v>
      </c>
      <c r="I185" s="174">
        <f>IF(H185=0,"",H185*100/K44)</f>
        <v>83.333333333333329</v>
      </c>
      <c r="J185" s="173">
        <v>5</v>
      </c>
      <c r="K185" s="174">
        <f>IF(J185=0,"",J185*100/L44)</f>
        <v>83.333333333333329</v>
      </c>
      <c r="L185" s="173">
        <v>5</v>
      </c>
      <c r="M185" s="176">
        <f>IF(L185=0,"",L185*100/M44)</f>
        <v>83.333333333333329</v>
      </c>
      <c r="N185" s="177"/>
      <c r="O185" s="177"/>
      <c r="P185" s="177"/>
      <c r="Q185" s="177"/>
      <c r="R185" s="177"/>
      <c r="S185" s="177"/>
      <c r="U185" s="371"/>
    </row>
    <row r="186" spans="1:28" s="62" customFormat="1" x14ac:dyDescent="0.3">
      <c r="A186" s="93" t="s">
        <v>130</v>
      </c>
      <c r="B186" s="124">
        <v>94</v>
      </c>
      <c r="C186" s="124"/>
      <c r="D186" s="124">
        <v>78</v>
      </c>
      <c r="E186" s="124"/>
      <c r="F186" s="124">
        <v>236</v>
      </c>
      <c r="G186" s="124"/>
      <c r="H186" s="124">
        <f>F186+25</f>
        <v>261</v>
      </c>
      <c r="I186" s="124"/>
      <c r="J186" s="124">
        <f>H186+25</f>
        <v>286</v>
      </c>
      <c r="K186" s="124"/>
      <c r="L186" s="124">
        <f>J186+25</f>
        <v>311</v>
      </c>
      <c r="M186" s="178"/>
      <c r="N186" s="177"/>
      <c r="O186" s="177"/>
      <c r="P186" s="177"/>
      <c r="Q186" s="177"/>
      <c r="R186" s="177"/>
      <c r="S186" s="177"/>
      <c r="U186" s="371"/>
    </row>
    <row r="187" spans="1:28" s="62" customFormat="1" x14ac:dyDescent="0.3">
      <c r="A187" s="93" t="s">
        <v>131</v>
      </c>
      <c r="B187" s="179">
        <v>52</v>
      </c>
      <c r="C187" s="125">
        <f>IF(B187=0,"",B187*100/B186)</f>
        <v>55.319148936170215</v>
      </c>
      <c r="D187" s="179">
        <v>64</v>
      </c>
      <c r="E187" s="125">
        <f>IF(D187=0,"",D187*100/D186)</f>
        <v>82.051282051282058</v>
      </c>
      <c r="F187" s="180">
        <v>158</v>
      </c>
      <c r="G187" s="125">
        <f>IF(F187=0,"",F187*100/F186)</f>
        <v>66.949152542372886</v>
      </c>
      <c r="H187" s="179">
        <v>159</v>
      </c>
      <c r="I187" s="125">
        <f>IF(H187=0,"",H187*100/H186)</f>
        <v>60.919540229885058</v>
      </c>
      <c r="J187" s="179">
        <v>159</v>
      </c>
      <c r="K187" s="125">
        <f>IF(J187=0,"",J187*100/J186)</f>
        <v>55.594405594405593</v>
      </c>
      <c r="L187" s="179">
        <v>159</v>
      </c>
      <c r="M187" s="127">
        <f>IF(L187=0,"",L187*100/L186)</f>
        <v>51.125401929260448</v>
      </c>
      <c r="N187" s="177"/>
      <c r="O187" s="177"/>
      <c r="P187" s="177"/>
      <c r="Q187" s="177"/>
      <c r="R187" s="177"/>
      <c r="S187" s="177"/>
      <c r="U187" s="371"/>
    </row>
    <row r="188" spans="1:28" s="62" customFormat="1" ht="33" x14ac:dyDescent="0.3">
      <c r="A188" s="131" t="s">
        <v>132</v>
      </c>
      <c r="B188" s="179">
        <v>51</v>
      </c>
      <c r="C188" s="125">
        <f>+IFERROR(B188*100/B187,"")</f>
        <v>98.07692307692308</v>
      </c>
      <c r="D188" s="179">
        <v>60</v>
      </c>
      <c r="E188" s="125">
        <f>+IFERROR(D188*100/D187,"")</f>
        <v>93.75</v>
      </c>
      <c r="F188" s="180">
        <v>137</v>
      </c>
      <c r="G188" s="125">
        <f>+IFERROR(F188*100/F187,"")</f>
        <v>86.708860759493675</v>
      </c>
      <c r="H188" s="179">
        <v>137</v>
      </c>
      <c r="I188" s="125">
        <f>+IFERROR(H188*100/H187,"")</f>
        <v>86.163522012578611</v>
      </c>
      <c r="J188" s="179">
        <v>137</v>
      </c>
      <c r="K188" s="125">
        <f>+IFERROR(J188*100/J187,"")</f>
        <v>86.163522012578611</v>
      </c>
      <c r="L188" s="179">
        <v>137</v>
      </c>
      <c r="M188" s="127">
        <f>+IFERROR(L188*100/L187,"")</f>
        <v>86.163522012578611</v>
      </c>
      <c r="N188" s="177"/>
      <c r="O188" s="177"/>
      <c r="P188" s="177"/>
      <c r="Q188" s="177"/>
      <c r="R188" s="177"/>
      <c r="S188" s="177"/>
      <c r="U188" s="371"/>
    </row>
    <row r="189" spans="1:28" s="62" customFormat="1" ht="33" x14ac:dyDescent="0.3">
      <c r="A189" s="131" t="s">
        <v>133</v>
      </c>
      <c r="B189" s="179">
        <v>1</v>
      </c>
      <c r="C189" s="125">
        <f>+IFERROR(B189*100/B187,"")</f>
        <v>1.9230769230769231</v>
      </c>
      <c r="D189" s="179">
        <v>6</v>
      </c>
      <c r="E189" s="125">
        <f>+IFERROR(D189*100/D187,"")</f>
        <v>9.375</v>
      </c>
      <c r="F189" s="180">
        <v>19.735998974753301</v>
      </c>
      <c r="G189" s="125">
        <f>+IFERROR(F189*100/F187,"")</f>
        <v>12.491138591616014</v>
      </c>
      <c r="H189" s="179">
        <v>19</v>
      </c>
      <c r="I189" s="125">
        <f>+IFERROR(H189*100/H187,"")</f>
        <v>11.949685534591195</v>
      </c>
      <c r="J189" s="179">
        <f>+IFERROR(I189*100/I187,"")</f>
        <v>19.615521537913846</v>
      </c>
      <c r="K189" s="125">
        <f>+IFERROR(J189*100/J187,"")</f>
        <v>12.336805998687954</v>
      </c>
      <c r="L189" s="179">
        <f>+IFERROR(K189*100/K187,"")</f>
        <v>22.190732802671413</v>
      </c>
      <c r="M189" s="127">
        <f>+IFERROR(L189*100/L187,"")</f>
        <v>13.956435724950575</v>
      </c>
      <c r="N189" s="177"/>
      <c r="O189" s="177"/>
      <c r="P189" s="177"/>
      <c r="Q189" s="177"/>
      <c r="R189" s="177"/>
      <c r="S189" s="177"/>
      <c r="U189" s="371"/>
    </row>
    <row r="190" spans="1:28" s="62" customFormat="1" x14ac:dyDescent="0.3">
      <c r="A190" s="93" t="s">
        <v>134</v>
      </c>
      <c r="C190" s="125" t="str">
        <f>IF(B191=0,"",B191*100/B44)</f>
        <v/>
      </c>
      <c r="E190" s="125" t="str">
        <f>IF(D191=0,"",D191*100/C44)</f>
        <v/>
      </c>
      <c r="G190" s="125" t="str">
        <f>IF(F191=0,"",F191*100/D44)</f>
        <v/>
      </c>
      <c r="H190" s="179"/>
      <c r="I190" s="125" t="str">
        <f>IF(H190=0,"",H190*100/E44)</f>
        <v/>
      </c>
      <c r="J190" s="179"/>
      <c r="K190" s="125" t="str">
        <f>IF(J190=0,"",J190*100/F44)</f>
        <v/>
      </c>
      <c r="L190" s="179"/>
      <c r="M190" s="127" t="str">
        <f>IF(L190=0,"",L190*100/G44)</f>
        <v/>
      </c>
      <c r="N190" s="177"/>
      <c r="O190" s="177"/>
      <c r="P190" s="177"/>
      <c r="Q190" s="177"/>
      <c r="R190" s="177"/>
      <c r="S190" s="177"/>
      <c r="U190" s="371"/>
    </row>
    <row r="191" spans="1:28" s="62" customFormat="1" x14ac:dyDescent="0.3">
      <c r="A191" s="93" t="s">
        <v>135</v>
      </c>
      <c r="B191" s="179">
        <v>0</v>
      </c>
      <c r="C191" s="124"/>
      <c r="D191" s="179">
        <v>0</v>
      </c>
      <c r="E191" s="124"/>
      <c r="F191" s="180">
        <v>0</v>
      </c>
      <c r="G191" s="124">
        <v>0</v>
      </c>
      <c r="H191" s="124">
        <v>0</v>
      </c>
      <c r="I191" s="124">
        <v>0</v>
      </c>
      <c r="J191" s="124">
        <v>0</v>
      </c>
      <c r="K191" s="14">
        <v>0</v>
      </c>
      <c r="L191" s="124">
        <v>0</v>
      </c>
      <c r="M191" s="178"/>
      <c r="N191" s="177"/>
      <c r="O191" s="177"/>
      <c r="P191" s="177"/>
      <c r="Q191" s="177"/>
      <c r="R191" s="177"/>
      <c r="S191" s="177"/>
      <c r="U191" s="371"/>
    </row>
    <row r="192" spans="1:28" s="62" customFormat="1" x14ac:dyDescent="0.3">
      <c r="A192" s="93" t="s">
        <v>136</v>
      </c>
      <c r="B192" s="124">
        <v>0</v>
      </c>
      <c r="C192" s="125" t="str">
        <f>IF(B193=0,"",B193*100/B192)</f>
        <v/>
      </c>
      <c r="D192" s="124">
        <v>0</v>
      </c>
      <c r="E192" s="125" t="str">
        <f>IF(D193=0,"",D193*100/D192)</f>
        <v/>
      </c>
      <c r="F192" s="124">
        <v>0</v>
      </c>
      <c r="G192" s="125" t="str">
        <f>IF(F193=0,"",F193*100/F192)</f>
        <v/>
      </c>
      <c r="H192" s="179">
        <v>0</v>
      </c>
      <c r="I192" s="125" t="str">
        <f>IF(H192=0,"",H192*100/H191)</f>
        <v/>
      </c>
      <c r="J192" s="179">
        <v>0</v>
      </c>
      <c r="K192" s="125" t="str">
        <f>IF(J192=0,"",J192*100/J191)</f>
        <v/>
      </c>
      <c r="L192" s="179">
        <v>0</v>
      </c>
      <c r="M192" s="127" t="str">
        <f>IF(L192=0,"",L192*100/L191)</f>
        <v/>
      </c>
      <c r="N192" s="177"/>
      <c r="O192" s="177"/>
      <c r="P192" s="177"/>
      <c r="Q192" s="177"/>
      <c r="R192" s="177"/>
      <c r="S192" s="177"/>
      <c r="U192" s="371"/>
    </row>
    <row r="193" spans="1:31" s="62" customFormat="1" ht="33" x14ac:dyDescent="0.3">
      <c r="A193" s="131" t="s">
        <v>137</v>
      </c>
      <c r="B193" s="179">
        <v>0</v>
      </c>
      <c r="C193" s="125" t="str">
        <f>+IFERROR(B194*100/B193,"")</f>
        <v/>
      </c>
      <c r="D193" s="179">
        <v>0</v>
      </c>
      <c r="E193" s="125" t="str">
        <f>+IFERROR(D194*100/D193,"")</f>
        <v/>
      </c>
      <c r="F193" s="180">
        <v>0</v>
      </c>
      <c r="G193" s="125" t="str">
        <f>+IFERROR(#REF!*100/F193,"")</f>
        <v/>
      </c>
      <c r="H193" s="179">
        <v>0</v>
      </c>
      <c r="I193" s="125" t="str">
        <f>+IFERROR(H193*100/H192,"")</f>
        <v/>
      </c>
      <c r="J193" s="179">
        <v>0</v>
      </c>
      <c r="K193" s="125" t="str">
        <f>+IFERROR(J193*100/J192,"")</f>
        <v/>
      </c>
      <c r="L193" s="179">
        <v>0</v>
      </c>
      <c r="M193" s="127" t="str">
        <f>+IFERROR(L193*100/L192,"")</f>
        <v/>
      </c>
      <c r="N193" s="177"/>
      <c r="O193" s="177"/>
      <c r="P193" s="177"/>
      <c r="Q193" s="177"/>
      <c r="R193" s="177"/>
      <c r="S193" s="177"/>
      <c r="U193" s="371"/>
    </row>
    <row r="194" spans="1:31" s="62" customFormat="1" ht="33" x14ac:dyDescent="0.3">
      <c r="A194" s="131" t="s">
        <v>138</v>
      </c>
      <c r="B194" s="179">
        <v>0</v>
      </c>
      <c r="C194" s="125" t="str">
        <f>+IFERROR(#REF!*100/B193,"")</f>
        <v/>
      </c>
      <c r="D194" s="179">
        <v>0</v>
      </c>
      <c r="E194" s="125" t="str">
        <f>+IFERROR(#REF!*100/D193,"")</f>
        <v/>
      </c>
      <c r="F194" s="180">
        <v>0</v>
      </c>
      <c r="G194" s="125" t="str">
        <f>+IFERROR(F194*100/F193,"")</f>
        <v/>
      </c>
      <c r="H194" s="179">
        <v>0</v>
      </c>
      <c r="I194" s="125" t="str">
        <f>+IFERROR(H194*100/H192,"")</f>
        <v/>
      </c>
      <c r="J194" s="179">
        <v>0</v>
      </c>
      <c r="K194" s="125" t="str">
        <f>+IFERROR(J194*100/J192,"")</f>
        <v/>
      </c>
      <c r="L194" s="179">
        <v>0</v>
      </c>
      <c r="M194" s="127" t="str">
        <f>+IFERROR(L194*100/L192,"")</f>
        <v/>
      </c>
      <c r="N194" s="177"/>
      <c r="O194" s="177"/>
      <c r="P194" s="177"/>
      <c r="Q194" s="177"/>
      <c r="R194" s="177"/>
      <c r="S194" s="177"/>
      <c r="U194" s="371"/>
    </row>
    <row r="195" spans="1:31" s="62" customFormat="1" ht="33" x14ac:dyDescent="0.3">
      <c r="A195" s="131" t="s">
        <v>139</v>
      </c>
      <c r="B195" s="181">
        <v>0</v>
      </c>
      <c r="C195" s="125">
        <f>+IFERROR(B195*100/H44,"")</f>
        <v>0</v>
      </c>
      <c r="D195" s="179">
        <v>0</v>
      </c>
      <c r="E195" s="125">
        <f>+IFERROR(D195*100/I44,"")</f>
        <v>0</v>
      </c>
      <c r="F195" s="180">
        <v>0</v>
      </c>
      <c r="G195" s="125">
        <f>+IFERROR(F195*100/J44,"")</f>
        <v>0</v>
      </c>
      <c r="H195" s="179">
        <v>0</v>
      </c>
      <c r="I195" s="125">
        <f>+IFERROR(H195*100/K44,"")</f>
        <v>0</v>
      </c>
      <c r="J195" s="179">
        <v>0</v>
      </c>
      <c r="K195" s="125">
        <f>+IFERROR(J195*100/L44,"")</f>
        <v>0</v>
      </c>
      <c r="L195" s="179">
        <v>0</v>
      </c>
      <c r="M195" s="127">
        <f>+IFERROR(L195*100/M44,"")</f>
        <v>0</v>
      </c>
      <c r="N195" s="177"/>
      <c r="O195" s="177"/>
      <c r="P195" s="177"/>
      <c r="Q195" s="177"/>
      <c r="R195" s="177"/>
      <c r="S195" s="177"/>
      <c r="U195" s="371"/>
    </row>
    <row r="196" spans="1:31" s="62" customFormat="1" ht="33" x14ac:dyDescent="0.3">
      <c r="A196" s="131" t="s">
        <v>140</v>
      </c>
      <c r="B196" s="181">
        <v>0</v>
      </c>
      <c r="C196" s="125">
        <f>+IFERROR(B196*100/H44,"")</f>
        <v>0</v>
      </c>
      <c r="D196" s="179">
        <v>0</v>
      </c>
      <c r="E196" s="125">
        <f>+IFERROR(D196*100/I44,"")</f>
        <v>0</v>
      </c>
      <c r="F196" s="180">
        <v>0</v>
      </c>
      <c r="G196" s="125">
        <f>+IFERROR(F196*100/J44,"")</f>
        <v>0</v>
      </c>
      <c r="H196" s="179">
        <v>0</v>
      </c>
      <c r="I196" s="125">
        <f>+IFERROR(H196*100/K44,"")</f>
        <v>0</v>
      </c>
      <c r="J196" s="179">
        <v>0</v>
      </c>
      <c r="K196" s="125">
        <f>+IFERROR(J196*100/L44,"")</f>
        <v>0</v>
      </c>
      <c r="L196" s="179">
        <v>0</v>
      </c>
      <c r="M196" s="127">
        <f>+IFERROR(L196*100/M44,"")</f>
        <v>0</v>
      </c>
      <c r="N196" s="177"/>
      <c r="O196" s="177"/>
      <c r="P196" s="177"/>
      <c r="Q196" s="177"/>
      <c r="R196" s="177"/>
      <c r="S196" s="177"/>
      <c r="U196" s="371"/>
    </row>
    <row r="197" spans="1:31" s="62" customFormat="1" ht="33" x14ac:dyDescent="0.3">
      <c r="A197" s="131" t="s">
        <v>141</v>
      </c>
      <c r="B197" s="179">
        <v>7</v>
      </c>
      <c r="C197" s="125">
        <f>IFERROR(B197*100/(B44+H44),"")</f>
        <v>116.66666666666667</v>
      </c>
      <c r="D197" s="179">
        <v>7</v>
      </c>
      <c r="E197" s="125">
        <f>IFERROR(D197*100/(C44+I44),"")</f>
        <v>116.66666666666667</v>
      </c>
      <c r="F197" s="180">
        <v>7</v>
      </c>
      <c r="G197" s="125">
        <f>IFERROR(F197*100/(D44+J44),"")</f>
        <v>116.66666666666667</v>
      </c>
      <c r="H197" s="179">
        <v>7</v>
      </c>
      <c r="I197" s="125">
        <f>IFERROR(H197*100/(K44+E44),"")</f>
        <v>116.66666666666667</v>
      </c>
      <c r="J197" s="179">
        <v>7</v>
      </c>
      <c r="K197" s="125">
        <f>IFERROR(J197*100/(F44+L44),"")</f>
        <v>116.66666666666667</v>
      </c>
      <c r="L197" s="179">
        <v>7</v>
      </c>
      <c r="M197" s="127">
        <f>IFERROR(L197*100/(G44+M44),"")</f>
        <v>116.66666666666667</v>
      </c>
      <c r="N197" s="177"/>
      <c r="O197" s="177"/>
      <c r="P197" s="177"/>
      <c r="Q197" s="177"/>
      <c r="R197" s="177"/>
      <c r="S197" s="177"/>
      <c r="U197" s="371"/>
    </row>
    <row r="198" spans="1:31" s="62" customFormat="1" ht="33" x14ac:dyDescent="0.3">
      <c r="A198" s="131" t="s">
        <v>142</v>
      </c>
      <c r="B198" s="179">
        <v>0</v>
      </c>
      <c r="C198" s="125">
        <f>IFERROR(B198*100/(N44+B50+H50),"")</f>
        <v>0</v>
      </c>
      <c r="D198" s="179">
        <v>0</v>
      </c>
      <c r="E198" s="125">
        <f>IFERROR(D198*100/(O44+C50+I50),"")</f>
        <v>0</v>
      </c>
      <c r="F198" s="180">
        <v>0</v>
      </c>
      <c r="G198" s="125">
        <f>IFERROR(F198*100/(P44+D50+J50),"")</f>
        <v>0</v>
      </c>
      <c r="H198" s="179">
        <v>0</v>
      </c>
      <c r="I198" s="125">
        <f>IFERROR(H198*100/(Q44+E50+K50),"")</f>
        <v>0</v>
      </c>
      <c r="J198" s="179">
        <v>0</v>
      </c>
      <c r="K198" s="125">
        <f>IFERROR(J198*100/(R44+F50+L50),"")</f>
        <v>0</v>
      </c>
      <c r="L198" s="179">
        <v>0</v>
      </c>
      <c r="M198" s="127" t="str">
        <f>IFERROR(L198*100/(S44+G50+M50),"")</f>
        <v/>
      </c>
      <c r="N198" s="177"/>
      <c r="O198" s="177"/>
      <c r="P198" s="177"/>
      <c r="Q198" s="177"/>
      <c r="R198" s="177"/>
      <c r="S198" s="177"/>
      <c r="U198" s="371"/>
    </row>
    <row r="199" spans="1:31" s="62" customFormat="1" x14ac:dyDescent="0.2">
      <c r="A199" s="131" t="s">
        <v>143</v>
      </c>
      <c r="B199" s="179">
        <v>0</v>
      </c>
      <c r="C199" s="125">
        <f>+IFERROR(B199*100/N50,"")</f>
        <v>0</v>
      </c>
      <c r="D199" s="179">
        <v>0</v>
      </c>
      <c r="E199" s="125">
        <f>+IFERROR(D199*100/O50,"")</f>
        <v>0</v>
      </c>
      <c r="F199" s="180">
        <v>0</v>
      </c>
      <c r="G199" s="125">
        <f>+IFERROR(F199*100/P50,"")</f>
        <v>0</v>
      </c>
      <c r="H199" s="179">
        <v>0</v>
      </c>
      <c r="I199" s="125">
        <f>+IFERROR(H199*100/Q50,"")</f>
        <v>0</v>
      </c>
      <c r="J199" s="179">
        <v>0</v>
      </c>
      <c r="K199" s="125">
        <f>+IFERROR(J199*100/R50,"")</f>
        <v>0</v>
      </c>
      <c r="L199" s="179">
        <v>0</v>
      </c>
      <c r="M199" s="127">
        <f>+IFERROR(L199*100/S50,"")</f>
        <v>0</v>
      </c>
      <c r="N199" s="177"/>
      <c r="O199" s="177"/>
      <c r="P199" s="177"/>
      <c r="Q199" s="177"/>
      <c r="R199" s="177"/>
      <c r="S199" s="177"/>
    </row>
    <row r="200" spans="1:31" s="62" customFormat="1" ht="33" x14ac:dyDescent="0.2">
      <c r="A200" s="131" t="s">
        <v>144</v>
      </c>
      <c r="B200" s="179">
        <v>0</v>
      </c>
      <c r="C200" s="125">
        <f>+IFERROR(B200*100/($B$44+$H$44),"")</f>
        <v>0</v>
      </c>
      <c r="D200" s="179">
        <v>0</v>
      </c>
      <c r="E200" s="125">
        <f>+IFERROR(D200*100/($C$44+$I$44),"")</f>
        <v>0</v>
      </c>
      <c r="F200" s="180">
        <v>0</v>
      </c>
      <c r="G200" s="125">
        <f>+IFERROR(F200*100/($D$44+$J$44),"")</f>
        <v>0</v>
      </c>
      <c r="H200" s="179">
        <v>0</v>
      </c>
      <c r="I200" s="125">
        <f>+IFERROR(H200*100/($E$44+$K$44),"")</f>
        <v>0</v>
      </c>
      <c r="J200" s="179">
        <v>0</v>
      </c>
      <c r="K200" s="125">
        <f>+IFERROR(J200*100/($F$44+$L$44),"")</f>
        <v>0</v>
      </c>
      <c r="L200" s="179">
        <v>0</v>
      </c>
      <c r="M200" s="127">
        <f>+IFERROR(L200*100/($G$44+$M$44),"")</f>
        <v>0</v>
      </c>
      <c r="N200" s="177"/>
      <c r="O200" s="177"/>
      <c r="P200" s="177"/>
      <c r="Q200" s="177"/>
      <c r="R200" s="177"/>
      <c r="S200" s="177"/>
    </row>
    <row r="201" spans="1:31" s="62" customFormat="1" ht="33" x14ac:dyDescent="0.2">
      <c r="A201" s="131" t="s">
        <v>145</v>
      </c>
      <c r="B201" s="179">
        <v>0</v>
      </c>
      <c r="C201" s="125">
        <f>+IFERROR(B201*100/($B$44+$H$44),"")</f>
        <v>0</v>
      </c>
      <c r="D201" s="179">
        <v>0</v>
      </c>
      <c r="E201" s="125">
        <f>+IFERROR(D201*100/($C$44+$I$44),"")</f>
        <v>0</v>
      </c>
      <c r="F201" s="180">
        <v>0</v>
      </c>
      <c r="G201" s="125">
        <f>+IFERROR(F201*100/($D$44+$J$44),"")</f>
        <v>0</v>
      </c>
      <c r="H201" s="179">
        <v>0</v>
      </c>
      <c r="I201" s="125">
        <f>+IFERROR(H201*100/($E$44+$K$44),"")</f>
        <v>0</v>
      </c>
      <c r="J201" s="179">
        <v>0</v>
      </c>
      <c r="K201" s="125">
        <f>+IFERROR(J201*100/($F$44+$L$44),"")</f>
        <v>0</v>
      </c>
      <c r="L201" s="179">
        <v>0</v>
      </c>
      <c r="M201" s="127">
        <f>+IFERROR(L201*100/($G$44+$M$44),"")</f>
        <v>0</v>
      </c>
      <c r="N201" s="177"/>
      <c r="O201" s="177"/>
      <c r="P201" s="177"/>
      <c r="Q201" s="177"/>
      <c r="R201" s="177"/>
      <c r="S201" s="177"/>
    </row>
    <row r="202" spans="1:31" s="62" customFormat="1" x14ac:dyDescent="0.2">
      <c r="A202" s="131" t="s">
        <v>146</v>
      </c>
      <c r="B202" s="179">
        <v>7</v>
      </c>
      <c r="C202" s="125">
        <f>+IFERROR(B202*100/$N$74,"")</f>
        <v>77.777777777777771</v>
      </c>
      <c r="D202" s="179">
        <v>7</v>
      </c>
      <c r="E202" s="125">
        <f>+IFERROR(D202*100/$O$74,"")</f>
        <v>70</v>
      </c>
      <c r="F202" s="180">
        <v>7</v>
      </c>
      <c r="G202" s="125">
        <f>+IFERROR(F202*100/$P$74,"")</f>
        <v>70</v>
      </c>
      <c r="H202" s="179">
        <v>7</v>
      </c>
      <c r="I202" s="125">
        <f>+IFERROR(H202*100/$Q$74,"")</f>
        <v>70</v>
      </c>
      <c r="J202" s="179">
        <v>7</v>
      </c>
      <c r="K202" s="125">
        <f>+IFERROR(J202*100/$R$74,"")</f>
        <v>70</v>
      </c>
      <c r="L202" s="179">
        <v>8</v>
      </c>
      <c r="M202" s="127">
        <f>+IFERROR(L202*100/$S$74,"")</f>
        <v>100</v>
      </c>
      <c r="N202" s="177"/>
      <c r="O202" s="177"/>
      <c r="P202" s="177"/>
      <c r="Q202" s="177"/>
      <c r="R202" s="177"/>
      <c r="S202" s="177"/>
    </row>
    <row r="203" spans="1:31" s="62" customFormat="1" ht="33" x14ac:dyDescent="0.2">
      <c r="A203" s="131" t="s">
        <v>147</v>
      </c>
      <c r="B203" s="179">
        <v>7</v>
      </c>
      <c r="C203" s="125">
        <f>+IFERROR(B203*100/$N$74,"")</f>
        <v>77.777777777777771</v>
      </c>
      <c r="D203" s="179">
        <v>7</v>
      </c>
      <c r="E203" s="125">
        <f>+IFERROR(D203*100/$O$74,"")</f>
        <v>70</v>
      </c>
      <c r="F203" s="180">
        <v>7</v>
      </c>
      <c r="G203" s="125">
        <f>+IFERROR(F203*100/$P$74,"")</f>
        <v>70</v>
      </c>
      <c r="H203" s="179">
        <v>7</v>
      </c>
      <c r="I203" s="125">
        <f>+IFERROR(H203*100/$Q$74,"")</f>
        <v>70</v>
      </c>
      <c r="J203" s="179">
        <v>7</v>
      </c>
      <c r="K203" s="125">
        <f>+IFERROR(J203*100/$R$74,"")</f>
        <v>70</v>
      </c>
      <c r="L203" s="179">
        <v>7</v>
      </c>
      <c r="M203" s="127">
        <f>+IFERROR(L203*100/$S$74,"")</f>
        <v>87.5</v>
      </c>
      <c r="N203" s="177"/>
      <c r="O203" s="177"/>
      <c r="P203" s="177"/>
      <c r="Q203" s="177"/>
      <c r="R203" s="177"/>
      <c r="S203" s="177"/>
    </row>
    <row r="204" spans="1:31" s="62" customFormat="1" ht="33" x14ac:dyDescent="0.2">
      <c r="A204" s="131" t="s">
        <v>148</v>
      </c>
      <c r="B204" s="179">
        <v>0</v>
      </c>
      <c r="C204" s="125">
        <f>+IFERROR(B204*100/$N$74,"")</f>
        <v>0</v>
      </c>
      <c r="D204" s="179">
        <v>0</v>
      </c>
      <c r="E204" s="125">
        <f>+IFERROR(D204*100/$O$74,"")</f>
        <v>0</v>
      </c>
      <c r="F204" s="180">
        <v>0</v>
      </c>
      <c r="G204" s="125">
        <f>+IFERROR(F204*100/$P$74,"")</f>
        <v>0</v>
      </c>
      <c r="H204" s="179">
        <v>0</v>
      </c>
      <c r="I204" s="125">
        <f>+IFERROR(H204*100/$Q$74,"")</f>
        <v>0</v>
      </c>
      <c r="J204" s="179">
        <v>0</v>
      </c>
      <c r="K204" s="125">
        <f>+IFERROR(J204*100/$R$74,"")</f>
        <v>0</v>
      </c>
      <c r="L204" s="179">
        <v>0</v>
      </c>
      <c r="M204" s="127">
        <f>+IFERROR(L204*100/$S$74,"")</f>
        <v>0</v>
      </c>
      <c r="N204" s="177"/>
      <c r="O204" s="177"/>
      <c r="P204" s="177"/>
      <c r="Q204" s="177"/>
      <c r="R204" s="177"/>
      <c r="S204" s="177"/>
    </row>
    <row r="205" spans="1:31" s="62" customFormat="1" ht="33" x14ac:dyDescent="0.2">
      <c r="A205" s="182" t="s">
        <v>149</v>
      </c>
      <c r="B205" s="179">
        <v>0</v>
      </c>
      <c r="C205" s="125" t="str">
        <f>IF(B205=0,"",B205*100/(B44+H44))</f>
        <v/>
      </c>
      <c r="D205" s="179">
        <v>0</v>
      </c>
      <c r="E205" s="125" t="str">
        <f>IF(D205=0,"",D205*100/(C44+I44))</f>
        <v/>
      </c>
      <c r="F205" s="180">
        <v>0</v>
      </c>
      <c r="G205" s="125" t="str">
        <f>IF(F205=0,"",F205*100/(D44+J44))</f>
        <v/>
      </c>
      <c r="H205" s="179">
        <v>0</v>
      </c>
      <c r="I205" s="125" t="str">
        <f>IF(H205=0,"",H205*100/(E44+K44))</f>
        <v/>
      </c>
      <c r="J205" s="179">
        <v>0</v>
      </c>
      <c r="K205" s="125" t="str">
        <f>IF(J205=0,"",J205*100/(F44+L44))</f>
        <v/>
      </c>
      <c r="L205" s="179">
        <v>0</v>
      </c>
      <c r="M205" s="127" t="str">
        <f>IF(L205=0,"",L205*100/(G44+M44))</f>
        <v/>
      </c>
      <c r="N205" s="159"/>
      <c r="O205" s="159"/>
      <c r="P205" s="159"/>
      <c r="Q205" s="159"/>
      <c r="R205" s="159"/>
      <c r="S205" s="159"/>
    </row>
    <row r="206" spans="1:31" s="62" customFormat="1" ht="49.5" x14ac:dyDescent="0.2">
      <c r="A206" s="160" t="s">
        <v>150</v>
      </c>
      <c r="B206" s="183">
        <v>0</v>
      </c>
      <c r="C206" s="134" t="str">
        <f>IF(B206=0,"",B206*100/(B44+H44))</f>
        <v/>
      </c>
      <c r="D206" s="183">
        <v>0</v>
      </c>
      <c r="E206" s="134" t="str">
        <f>IF(D206=0,"",D206*100/(C44+I44))</f>
        <v/>
      </c>
      <c r="F206" s="184">
        <v>0</v>
      </c>
      <c r="G206" s="134" t="str">
        <f>IF(F206=0,"",F206*100/(D44+J44))</f>
        <v/>
      </c>
      <c r="H206" s="183">
        <v>0</v>
      </c>
      <c r="I206" s="134" t="str">
        <f>IF(H206=0,"",H206*100/(E44+K44))</f>
        <v/>
      </c>
      <c r="J206" s="183">
        <v>0</v>
      </c>
      <c r="K206" s="134" t="str">
        <f>IF(J206=0,"",J206*100/(F44+L44))</f>
        <v/>
      </c>
      <c r="L206" s="183">
        <v>0</v>
      </c>
      <c r="M206" s="135" t="str">
        <f>IF(L206=0,"",L206*100/(G44+M44))</f>
        <v/>
      </c>
      <c r="N206" s="159"/>
      <c r="O206" s="159"/>
      <c r="P206" s="159"/>
      <c r="Q206" s="159"/>
      <c r="R206" s="159"/>
      <c r="S206" s="159"/>
    </row>
    <row r="207" spans="1:31" s="62" customFormat="1" x14ac:dyDescent="0.2">
      <c r="A207" s="185"/>
      <c r="B207" s="185"/>
      <c r="C207" s="186"/>
      <c r="D207" s="186"/>
      <c r="E207" s="186"/>
      <c r="F207" s="186"/>
      <c r="G207" s="186"/>
      <c r="H207" s="186"/>
      <c r="I207" s="186"/>
      <c r="J207" s="186"/>
      <c r="K207" s="186"/>
      <c r="L207" s="186"/>
      <c r="M207" s="186"/>
      <c r="N207" s="186"/>
      <c r="O207" s="186"/>
      <c r="P207" s="186"/>
      <c r="Q207" s="186"/>
      <c r="R207" s="186"/>
      <c r="S207" s="187"/>
      <c r="T207" s="187"/>
      <c r="U207" s="187"/>
      <c r="V207" s="187"/>
      <c r="W207" s="187"/>
      <c r="X207" s="187"/>
      <c r="Y207" s="187"/>
      <c r="Z207" s="187"/>
      <c r="AA207" s="187"/>
      <c r="AB207" s="187"/>
      <c r="AC207" s="187"/>
      <c r="AD207" s="187"/>
      <c r="AE207" s="187"/>
    </row>
    <row r="208" spans="1:31" s="62" customFormat="1" x14ac:dyDescent="0.2">
      <c r="A208" s="171" t="s">
        <v>127</v>
      </c>
      <c r="B208" s="171"/>
      <c r="C208" s="171"/>
      <c r="D208" s="171"/>
      <c r="E208" s="171"/>
      <c r="F208" s="171"/>
      <c r="G208" s="171"/>
      <c r="H208" s="171"/>
      <c r="I208" s="171"/>
      <c r="J208" s="171"/>
      <c r="K208" s="171"/>
      <c r="L208" s="171"/>
      <c r="M208" s="171"/>
      <c r="N208" s="171"/>
      <c r="O208" s="171"/>
      <c r="P208" s="171"/>
      <c r="Q208" s="171"/>
      <c r="R208" s="171"/>
      <c r="S208" s="171"/>
    </row>
    <row r="209" spans="1:19" s="62" customFormat="1" x14ac:dyDescent="0.2">
      <c r="A209" s="626" t="s">
        <v>151</v>
      </c>
      <c r="B209" s="621">
        <v>2013</v>
      </c>
      <c r="C209" s="622"/>
      <c r="D209" s="623"/>
      <c r="E209" s="621">
        <v>2014</v>
      </c>
      <c r="F209" s="622"/>
      <c r="G209" s="623"/>
      <c r="H209" s="624">
        <v>2015</v>
      </c>
      <c r="I209" s="710"/>
      <c r="J209" s="710"/>
      <c r="K209" s="624">
        <v>2016</v>
      </c>
      <c r="L209" s="710"/>
      <c r="M209" s="710"/>
      <c r="N209" s="621">
        <v>2017</v>
      </c>
      <c r="O209" s="622"/>
      <c r="P209" s="623"/>
      <c r="Q209" s="621">
        <v>2018</v>
      </c>
      <c r="R209" s="622"/>
      <c r="S209" s="623"/>
    </row>
    <row r="210" spans="1:19" s="62" customFormat="1" x14ac:dyDescent="0.2">
      <c r="A210" s="627"/>
      <c r="B210" s="378" t="s">
        <v>152</v>
      </c>
      <c r="C210" s="624" t="s">
        <v>153</v>
      </c>
      <c r="D210" s="625"/>
      <c r="E210" s="378" t="s">
        <v>152</v>
      </c>
      <c r="F210" s="624" t="s">
        <v>153</v>
      </c>
      <c r="G210" s="625"/>
      <c r="H210" s="378" t="s">
        <v>152</v>
      </c>
      <c r="I210" s="624" t="s">
        <v>153</v>
      </c>
      <c r="J210" s="625"/>
      <c r="K210" s="378" t="s">
        <v>152</v>
      </c>
      <c r="L210" s="624" t="s">
        <v>153</v>
      </c>
      <c r="M210" s="625"/>
      <c r="N210" s="378" t="s">
        <v>152</v>
      </c>
      <c r="O210" s="624" t="s">
        <v>153</v>
      </c>
      <c r="P210" s="625"/>
      <c r="Q210" s="378" t="s">
        <v>152</v>
      </c>
      <c r="R210" s="624" t="s">
        <v>153</v>
      </c>
      <c r="S210" s="625"/>
    </row>
    <row r="211" spans="1:19" s="62" customFormat="1" x14ac:dyDescent="0.2">
      <c r="A211" s="628"/>
      <c r="B211" s="378" t="s">
        <v>84</v>
      </c>
      <c r="C211" s="378" t="s">
        <v>84</v>
      </c>
      <c r="D211" s="378" t="s">
        <v>85</v>
      </c>
      <c r="E211" s="378" t="s">
        <v>84</v>
      </c>
      <c r="F211" s="378" t="s">
        <v>84</v>
      </c>
      <c r="G211" s="378" t="s">
        <v>85</v>
      </c>
      <c r="H211" s="378" t="s">
        <v>84</v>
      </c>
      <c r="I211" s="378" t="s">
        <v>84</v>
      </c>
      <c r="J211" s="378" t="s">
        <v>85</v>
      </c>
      <c r="K211" s="378" t="s">
        <v>84</v>
      </c>
      <c r="L211" s="378" t="s">
        <v>84</v>
      </c>
      <c r="M211" s="378" t="s">
        <v>85</v>
      </c>
      <c r="N211" s="378" t="s">
        <v>84</v>
      </c>
      <c r="O211" s="378" t="s">
        <v>84</v>
      </c>
      <c r="P211" s="378" t="s">
        <v>85</v>
      </c>
      <c r="Q211" s="378" t="s">
        <v>84</v>
      </c>
      <c r="R211" s="378" t="s">
        <v>84</v>
      </c>
      <c r="S211" s="378" t="s">
        <v>85</v>
      </c>
    </row>
    <row r="212" spans="1:19" s="190" customFormat="1" ht="33" x14ac:dyDescent="0.2">
      <c r="A212" s="117" t="s">
        <v>154</v>
      </c>
      <c r="B212" s="188">
        <v>634</v>
      </c>
      <c r="C212" s="189">
        <v>563</v>
      </c>
      <c r="D212" s="174">
        <f t="shared" ref="D212:D230" si="19">IF(C212=0,"",C212*100/B212)</f>
        <v>88.801261829653001</v>
      </c>
      <c r="E212" s="188">
        <v>669</v>
      </c>
      <c r="F212" s="189">
        <v>604</v>
      </c>
      <c r="G212" s="174">
        <f t="shared" ref="G212:G230" si="20">IF(F212=0,"",F212*100/E212)</f>
        <v>90.284005979073243</v>
      </c>
      <c r="H212" s="188">
        <v>711</v>
      </c>
      <c r="I212" s="189">
        <v>606</v>
      </c>
      <c r="J212" s="174">
        <f t="shared" ref="J212:J230" si="21">IF(I212=0,"",I212*100/H212)</f>
        <v>85.232067510548518</v>
      </c>
      <c r="K212" s="188">
        <f>H212+50</f>
        <v>761</v>
      </c>
      <c r="L212" s="189">
        <f>I212+2</f>
        <v>608</v>
      </c>
      <c r="M212" s="174">
        <f t="shared" ref="M212:M230" si="22">IF(L212=0,"",L212*100/K212)</f>
        <v>79.894875164257556</v>
      </c>
      <c r="N212" s="188">
        <f>K212+50</f>
        <v>811</v>
      </c>
      <c r="O212" s="189">
        <f>L212+2</f>
        <v>610</v>
      </c>
      <c r="P212" s="174">
        <f t="shared" ref="P212:P230" si="23">IF(O212=0,"",O212*100/N212)</f>
        <v>75.215782983970414</v>
      </c>
      <c r="Q212" s="188">
        <f>N212+50</f>
        <v>861</v>
      </c>
      <c r="R212" s="189">
        <f>O212+2</f>
        <v>612</v>
      </c>
      <c r="S212" s="176">
        <f t="shared" ref="S212:S230" si="24">IF(R212=0,"",R212*100/Q212)</f>
        <v>71.080139372822302</v>
      </c>
    </row>
    <row r="213" spans="1:19" s="190" customFormat="1" ht="33" x14ac:dyDescent="0.2">
      <c r="A213" s="117" t="s">
        <v>155</v>
      </c>
      <c r="B213" s="191">
        <v>0</v>
      </c>
      <c r="C213" s="192">
        <v>0</v>
      </c>
      <c r="D213" s="125" t="str">
        <f t="shared" si="19"/>
        <v/>
      </c>
      <c r="E213" s="191">
        <v>0</v>
      </c>
      <c r="F213" s="192">
        <v>0</v>
      </c>
      <c r="G213" s="125" t="str">
        <f t="shared" si="20"/>
        <v/>
      </c>
      <c r="H213" s="191">
        <v>0</v>
      </c>
      <c r="I213" s="192">
        <v>0</v>
      </c>
      <c r="J213" s="125" t="str">
        <f t="shared" si="21"/>
        <v/>
      </c>
      <c r="K213" s="191">
        <v>0</v>
      </c>
      <c r="L213" s="192">
        <v>0</v>
      </c>
      <c r="M213" s="125" t="str">
        <f t="shared" si="22"/>
        <v/>
      </c>
      <c r="N213" s="191">
        <v>0</v>
      </c>
      <c r="O213" s="192">
        <v>0</v>
      </c>
      <c r="P213" s="125" t="str">
        <f t="shared" si="23"/>
        <v/>
      </c>
      <c r="Q213" s="191">
        <v>0</v>
      </c>
      <c r="R213" s="192">
        <v>0</v>
      </c>
      <c r="S213" s="127" t="str">
        <f t="shared" si="24"/>
        <v/>
      </c>
    </row>
    <row r="214" spans="1:19" s="62" customFormat="1" ht="33" x14ac:dyDescent="0.2">
      <c r="A214" s="140" t="s">
        <v>156</v>
      </c>
      <c r="B214" s="191">
        <v>282</v>
      </c>
      <c r="C214" s="179">
        <v>206</v>
      </c>
      <c r="D214" s="125">
        <f t="shared" si="19"/>
        <v>73.049645390070921</v>
      </c>
      <c r="E214" s="191">
        <v>338</v>
      </c>
      <c r="F214" s="179">
        <v>289</v>
      </c>
      <c r="G214" s="125">
        <f t="shared" si="20"/>
        <v>85.50295857988165</v>
      </c>
      <c r="H214" s="191">
        <v>607.4</v>
      </c>
      <c r="I214" s="179">
        <v>279.10000000000002</v>
      </c>
      <c r="J214" s="125">
        <f t="shared" si="21"/>
        <v>45.949950609153781</v>
      </c>
      <c r="K214" s="191">
        <f>H214+100</f>
        <v>707.4</v>
      </c>
      <c r="L214" s="179">
        <f>I214+10</f>
        <v>289.10000000000002</v>
      </c>
      <c r="M214" s="125">
        <f t="shared" si="22"/>
        <v>40.867967203845076</v>
      </c>
      <c r="N214" s="191">
        <f>K214+100</f>
        <v>807.4</v>
      </c>
      <c r="O214" s="179">
        <f>L214+10</f>
        <v>299.10000000000002</v>
      </c>
      <c r="P214" s="125">
        <f t="shared" si="23"/>
        <v>37.044835273718114</v>
      </c>
      <c r="Q214" s="191">
        <f>N214+100</f>
        <v>907.4</v>
      </c>
      <c r="R214" s="179">
        <f>O214+10</f>
        <v>309.10000000000002</v>
      </c>
      <c r="S214" s="127">
        <f t="shared" si="24"/>
        <v>34.064359709058856</v>
      </c>
    </row>
    <row r="215" spans="1:19" s="62" customFormat="1" ht="33" x14ac:dyDescent="0.2">
      <c r="A215" s="140" t="s">
        <v>157</v>
      </c>
      <c r="B215" s="191">
        <v>0</v>
      </c>
      <c r="C215" s="179">
        <v>0</v>
      </c>
      <c r="D215" s="125" t="str">
        <f t="shared" si="19"/>
        <v/>
      </c>
      <c r="E215" s="191">
        <v>0</v>
      </c>
      <c r="F215" s="179">
        <v>0</v>
      </c>
      <c r="G215" s="125" t="str">
        <f t="shared" si="20"/>
        <v/>
      </c>
      <c r="H215" s="191">
        <v>69.8</v>
      </c>
      <c r="I215" s="179">
        <v>50</v>
      </c>
      <c r="J215" s="125">
        <f t="shared" si="21"/>
        <v>71.633237822349571</v>
      </c>
      <c r="K215" s="191">
        <v>0</v>
      </c>
      <c r="L215" s="179">
        <v>0</v>
      </c>
      <c r="M215" s="125" t="str">
        <f t="shared" si="22"/>
        <v/>
      </c>
      <c r="N215" s="191">
        <v>0</v>
      </c>
      <c r="O215" s="179">
        <v>0</v>
      </c>
      <c r="P215" s="125" t="str">
        <f t="shared" si="23"/>
        <v/>
      </c>
      <c r="Q215" s="191">
        <v>0</v>
      </c>
      <c r="R215" s="179">
        <v>0</v>
      </c>
      <c r="S215" s="127" t="str">
        <f t="shared" si="24"/>
        <v/>
      </c>
    </row>
    <row r="216" spans="1:19" s="62" customFormat="1" ht="33" x14ac:dyDescent="0.2">
      <c r="A216" s="140" t="s">
        <v>158</v>
      </c>
      <c r="B216" s="193">
        <f>IF(C214=0,"",(C214+C215))</f>
        <v>206</v>
      </c>
      <c r="C216" s="179">
        <v>52</v>
      </c>
      <c r="D216" s="125">
        <f t="shared" si="19"/>
        <v>25.242718446601941</v>
      </c>
      <c r="E216" s="193">
        <f>IF(F214=0,"",(F214+F215))</f>
        <v>289</v>
      </c>
      <c r="F216" s="179">
        <v>41</v>
      </c>
      <c r="G216" s="125">
        <f t="shared" si="20"/>
        <v>14.186851211072664</v>
      </c>
      <c r="H216" s="193">
        <f>IF(I214=0,"",(I214+I215))</f>
        <v>329.1</v>
      </c>
      <c r="I216" s="124">
        <v>124</v>
      </c>
      <c r="J216" s="125">
        <f t="shared" si="21"/>
        <v>37.678517168034027</v>
      </c>
      <c r="K216" s="193">
        <f>IF(L214=0,"",(L214+L215))</f>
        <v>289.10000000000002</v>
      </c>
      <c r="L216" s="179">
        <v>124</v>
      </c>
      <c r="M216" s="125">
        <f t="shared" si="22"/>
        <v>42.891732964372189</v>
      </c>
      <c r="N216" s="193">
        <f>IF(O214=0,"",(O214+O215))</f>
        <v>299.10000000000002</v>
      </c>
      <c r="O216" s="179">
        <v>124</v>
      </c>
      <c r="P216" s="125">
        <f t="shared" si="23"/>
        <v>41.457706452691404</v>
      </c>
      <c r="Q216" s="193">
        <f>IF(R214=0,"",(R214+R215))</f>
        <v>309.10000000000002</v>
      </c>
      <c r="R216" s="179">
        <v>124</v>
      </c>
      <c r="S216" s="127">
        <f t="shared" si="24"/>
        <v>40.116467162730508</v>
      </c>
    </row>
    <row r="217" spans="1:19" s="62" customFormat="1" ht="33" x14ac:dyDescent="0.2">
      <c r="A217" s="140" t="s">
        <v>159</v>
      </c>
      <c r="B217" s="193">
        <f>IF(C214=0,"",C214)</f>
        <v>206</v>
      </c>
      <c r="C217" s="179">
        <v>0</v>
      </c>
      <c r="D217" s="125" t="str">
        <f t="shared" si="19"/>
        <v/>
      </c>
      <c r="E217" s="193">
        <f>IF(F214=0,"",F214)</f>
        <v>289</v>
      </c>
      <c r="F217" s="179">
        <v>0</v>
      </c>
      <c r="G217" s="125" t="str">
        <f t="shared" si="20"/>
        <v/>
      </c>
      <c r="H217" s="193">
        <f>IF(I214=0,"",I214)</f>
        <v>279.10000000000002</v>
      </c>
      <c r="I217" s="124">
        <v>0</v>
      </c>
      <c r="J217" s="125" t="str">
        <f t="shared" si="21"/>
        <v/>
      </c>
      <c r="K217" s="193">
        <f>IF(L214=0,"",L214)</f>
        <v>289.10000000000002</v>
      </c>
      <c r="L217" s="179">
        <v>0</v>
      </c>
      <c r="M217" s="125" t="str">
        <f t="shared" si="22"/>
        <v/>
      </c>
      <c r="N217" s="193">
        <f>IF(O214=0,"",O214)</f>
        <v>299.10000000000002</v>
      </c>
      <c r="O217" s="179">
        <v>0</v>
      </c>
      <c r="P217" s="125" t="str">
        <f t="shared" si="23"/>
        <v/>
      </c>
      <c r="Q217" s="193">
        <f>IF(R214=0,"",R214)</f>
        <v>309.10000000000002</v>
      </c>
      <c r="R217" s="179">
        <v>0</v>
      </c>
      <c r="S217" s="127" t="str">
        <f t="shared" si="24"/>
        <v/>
      </c>
    </row>
    <row r="218" spans="1:19" s="62" customFormat="1" ht="33" x14ac:dyDescent="0.2">
      <c r="A218" s="140" t="s">
        <v>160</v>
      </c>
      <c r="B218" s="193" t="str">
        <f>IF(C215=0,"",C215)</f>
        <v/>
      </c>
      <c r="C218" s="179">
        <v>0</v>
      </c>
      <c r="D218" s="125" t="str">
        <f t="shared" si="19"/>
        <v/>
      </c>
      <c r="E218" s="193" t="str">
        <f>IF(F215=0,"",F215)</f>
        <v/>
      </c>
      <c r="F218" s="179">
        <v>0</v>
      </c>
      <c r="G218" s="125" t="str">
        <f t="shared" si="20"/>
        <v/>
      </c>
      <c r="H218" s="193">
        <f>IF(I215=0,"",I215)</f>
        <v>50</v>
      </c>
      <c r="I218" s="124">
        <v>0</v>
      </c>
      <c r="J218" s="125" t="str">
        <f t="shared" si="21"/>
        <v/>
      </c>
      <c r="K218" s="193" t="str">
        <f>IF(L215=0,"",L215)</f>
        <v/>
      </c>
      <c r="L218" s="179">
        <v>0</v>
      </c>
      <c r="M218" s="125" t="str">
        <f t="shared" si="22"/>
        <v/>
      </c>
      <c r="N218" s="193" t="str">
        <f>IF(O215=0,"",O215)</f>
        <v/>
      </c>
      <c r="O218" s="179">
        <v>0</v>
      </c>
      <c r="P218" s="125" t="str">
        <f t="shared" si="23"/>
        <v/>
      </c>
      <c r="Q218" s="193" t="str">
        <f>IF(R215=0,"",R215)</f>
        <v/>
      </c>
      <c r="R218" s="179">
        <v>0</v>
      </c>
      <c r="S218" s="127" t="str">
        <f t="shared" si="24"/>
        <v/>
      </c>
    </row>
    <row r="219" spans="1:19" s="62" customFormat="1" ht="33" x14ac:dyDescent="0.2">
      <c r="A219" s="140" t="s">
        <v>161</v>
      </c>
      <c r="B219" s="193" t="str">
        <f>IF(C217=0,"",(C217+C218))</f>
        <v/>
      </c>
      <c r="C219" s="179">
        <v>0</v>
      </c>
      <c r="D219" s="125" t="str">
        <f t="shared" si="19"/>
        <v/>
      </c>
      <c r="E219" s="193" t="str">
        <f>IF(F217=0,"",(F217+F218))</f>
        <v/>
      </c>
      <c r="F219" s="179">
        <v>0</v>
      </c>
      <c r="G219" s="125" t="str">
        <f t="shared" si="20"/>
        <v/>
      </c>
      <c r="H219" s="193" t="str">
        <f>IF(I217=0,"",(I217+I218))</f>
        <v/>
      </c>
      <c r="I219" s="124">
        <v>0</v>
      </c>
      <c r="J219" s="125" t="str">
        <f t="shared" si="21"/>
        <v/>
      </c>
      <c r="K219" s="193" t="str">
        <f>IF(L217=0,"",(L217+L218))</f>
        <v/>
      </c>
      <c r="L219" s="179">
        <v>0</v>
      </c>
      <c r="M219" s="125" t="str">
        <f t="shared" si="22"/>
        <v/>
      </c>
      <c r="N219" s="193" t="str">
        <f>IF(O217=0,"",(O217+O218))</f>
        <v/>
      </c>
      <c r="O219" s="179">
        <v>0</v>
      </c>
      <c r="P219" s="125" t="str">
        <f t="shared" si="23"/>
        <v/>
      </c>
      <c r="Q219" s="193" t="str">
        <f>IF(R217=0,"",(R217+R218))</f>
        <v/>
      </c>
      <c r="R219" s="179">
        <v>0</v>
      </c>
      <c r="S219" s="127" t="str">
        <f t="shared" si="24"/>
        <v/>
      </c>
    </row>
    <row r="220" spans="1:19" s="62" customFormat="1" ht="33" x14ac:dyDescent="0.2">
      <c r="A220" s="107" t="s">
        <v>162</v>
      </c>
      <c r="B220" s="191">
        <v>0</v>
      </c>
      <c r="C220" s="192">
        <v>0</v>
      </c>
      <c r="D220" s="125" t="str">
        <f t="shared" si="19"/>
        <v/>
      </c>
      <c r="E220" s="191">
        <v>0</v>
      </c>
      <c r="F220" s="192">
        <v>0</v>
      </c>
      <c r="G220" s="125" t="str">
        <f t="shared" si="20"/>
        <v/>
      </c>
      <c r="H220" s="191">
        <v>0</v>
      </c>
      <c r="I220" s="192">
        <v>0</v>
      </c>
      <c r="J220" s="125" t="str">
        <f t="shared" si="21"/>
        <v/>
      </c>
      <c r="K220" s="191">
        <v>0</v>
      </c>
      <c r="L220" s="192">
        <v>0</v>
      </c>
      <c r="M220" s="125" t="str">
        <f t="shared" si="22"/>
        <v/>
      </c>
      <c r="N220" s="181">
        <v>0</v>
      </c>
      <c r="O220" s="192">
        <v>0</v>
      </c>
      <c r="P220" s="125" t="str">
        <f t="shared" si="23"/>
        <v/>
      </c>
      <c r="Q220" s="181">
        <v>0</v>
      </c>
      <c r="R220" s="192">
        <v>0</v>
      </c>
      <c r="S220" s="127" t="str">
        <f t="shared" si="24"/>
        <v/>
      </c>
    </row>
    <row r="221" spans="1:19" s="62" customFormat="1" ht="33" x14ac:dyDescent="0.2">
      <c r="A221" s="107" t="s">
        <v>163</v>
      </c>
      <c r="B221" s="191">
        <v>0</v>
      </c>
      <c r="C221" s="192">
        <v>0</v>
      </c>
      <c r="D221" s="125" t="str">
        <f t="shared" si="19"/>
        <v/>
      </c>
      <c r="E221" s="191">
        <v>0</v>
      </c>
      <c r="F221" s="192">
        <v>0</v>
      </c>
      <c r="G221" s="125" t="str">
        <f t="shared" si="20"/>
        <v/>
      </c>
      <c r="H221" s="191">
        <v>0</v>
      </c>
      <c r="I221" s="192">
        <v>0</v>
      </c>
      <c r="J221" s="125" t="str">
        <f t="shared" si="21"/>
        <v/>
      </c>
      <c r="K221" s="191">
        <v>0</v>
      </c>
      <c r="L221" s="192">
        <v>0</v>
      </c>
      <c r="M221" s="125" t="str">
        <f t="shared" si="22"/>
        <v/>
      </c>
      <c r="N221" s="181">
        <v>0</v>
      </c>
      <c r="O221" s="192">
        <v>0</v>
      </c>
      <c r="P221" s="125" t="str">
        <f t="shared" si="23"/>
        <v/>
      </c>
      <c r="Q221" s="181">
        <v>0</v>
      </c>
      <c r="R221" s="192">
        <v>0</v>
      </c>
      <c r="S221" s="127" t="str">
        <f t="shared" si="24"/>
        <v/>
      </c>
    </row>
    <row r="222" spans="1:19" s="62" customFormat="1" ht="33" x14ac:dyDescent="0.2">
      <c r="A222" s="140" t="s">
        <v>164</v>
      </c>
      <c r="B222" s="191">
        <v>0</v>
      </c>
      <c r="C222" s="192">
        <v>0</v>
      </c>
      <c r="D222" s="125" t="str">
        <f t="shared" si="19"/>
        <v/>
      </c>
      <c r="E222" s="191">
        <v>0</v>
      </c>
      <c r="F222" s="192">
        <v>0</v>
      </c>
      <c r="G222" s="125" t="str">
        <f t="shared" si="20"/>
        <v/>
      </c>
      <c r="H222" s="191">
        <v>0</v>
      </c>
      <c r="I222" s="192">
        <v>0</v>
      </c>
      <c r="J222" s="125" t="str">
        <f t="shared" si="21"/>
        <v/>
      </c>
      <c r="K222" s="191">
        <v>0</v>
      </c>
      <c r="L222" s="192">
        <v>0</v>
      </c>
      <c r="M222" s="125" t="str">
        <f t="shared" si="22"/>
        <v/>
      </c>
      <c r="N222" s="181">
        <v>0</v>
      </c>
      <c r="O222" s="179">
        <v>0</v>
      </c>
      <c r="P222" s="125" t="str">
        <f t="shared" si="23"/>
        <v/>
      </c>
      <c r="Q222" s="181">
        <v>0</v>
      </c>
      <c r="R222" s="192">
        <v>0</v>
      </c>
      <c r="S222" s="127" t="str">
        <f t="shared" si="24"/>
        <v/>
      </c>
    </row>
    <row r="223" spans="1:19" s="62" customFormat="1" ht="33" x14ac:dyDescent="0.2">
      <c r="A223" s="140" t="s">
        <v>165</v>
      </c>
      <c r="B223" s="191">
        <v>0</v>
      </c>
      <c r="C223" s="192">
        <v>0</v>
      </c>
      <c r="D223" s="125" t="str">
        <f t="shared" si="19"/>
        <v/>
      </c>
      <c r="E223" s="191">
        <v>0</v>
      </c>
      <c r="F223" s="192">
        <v>0</v>
      </c>
      <c r="G223" s="125" t="str">
        <f t="shared" si="20"/>
        <v/>
      </c>
      <c r="H223" s="191">
        <v>0</v>
      </c>
      <c r="I223" s="192">
        <v>0</v>
      </c>
      <c r="J223" s="125" t="str">
        <f t="shared" si="21"/>
        <v/>
      </c>
      <c r="K223" s="191">
        <v>0</v>
      </c>
      <c r="L223" s="192">
        <v>0</v>
      </c>
      <c r="M223" s="125" t="str">
        <f t="shared" si="22"/>
        <v/>
      </c>
      <c r="N223" s="181">
        <v>0</v>
      </c>
      <c r="O223" s="179">
        <v>0</v>
      </c>
      <c r="P223" s="125" t="str">
        <f t="shared" si="23"/>
        <v/>
      </c>
      <c r="Q223" s="181">
        <v>0</v>
      </c>
      <c r="R223" s="192">
        <v>0</v>
      </c>
      <c r="S223" s="127" t="str">
        <f t="shared" si="24"/>
        <v/>
      </c>
    </row>
    <row r="224" spans="1:19" s="62" customFormat="1" ht="33" x14ac:dyDescent="0.2">
      <c r="A224" s="93" t="s">
        <v>166</v>
      </c>
      <c r="B224" s="193" t="str">
        <f>IF(C222=0,"",(C222+C223))</f>
        <v/>
      </c>
      <c r="C224" s="179">
        <v>0</v>
      </c>
      <c r="D224" s="125" t="str">
        <f t="shared" si="19"/>
        <v/>
      </c>
      <c r="E224" s="193" t="str">
        <f>IF(F222=0,"",(F222+F223))</f>
        <v/>
      </c>
      <c r="F224" s="179">
        <v>0</v>
      </c>
      <c r="G224" s="125" t="str">
        <f t="shared" si="20"/>
        <v/>
      </c>
      <c r="H224" s="193" t="str">
        <f>IF(I222=0,"",(I222+I223))</f>
        <v/>
      </c>
      <c r="I224" s="124">
        <v>0</v>
      </c>
      <c r="J224" s="125" t="str">
        <f t="shared" si="21"/>
        <v/>
      </c>
      <c r="K224" s="193" t="str">
        <f>IF(L222=0,"",(L222+L223))</f>
        <v/>
      </c>
      <c r="L224" s="179">
        <v>0</v>
      </c>
      <c r="M224" s="125" t="str">
        <f t="shared" si="22"/>
        <v/>
      </c>
      <c r="N224" s="193" t="str">
        <f>IF(O222=0,"",(O222+O223))</f>
        <v/>
      </c>
      <c r="O224" s="179">
        <v>0</v>
      </c>
      <c r="P224" s="125" t="str">
        <f t="shared" si="23"/>
        <v/>
      </c>
      <c r="Q224" s="193" t="str">
        <f>IF(R222=0,"",(R222+R223))</f>
        <v/>
      </c>
      <c r="R224" s="179">
        <v>0</v>
      </c>
      <c r="S224" s="127" t="str">
        <f t="shared" si="24"/>
        <v/>
      </c>
    </row>
    <row r="225" spans="1:31" s="62" customFormat="1" ht="33" x14ac:dyDescent="0.2">
      <c r="A225" s="93" t="s">
        <v>167</v>
      </c>
      <c r="B225" s="193" t="str">
        <f>IF(C222=0,"",C222)</f>
        <v/>
      </c>
      <c r="C225" s="179">
        <v>0</v>
      </c>
      <c r="D225" s="125" t="str">
        <f t="shared" si="19"/>
        <v/>
      </c>
      <c r="E225" s="193" t="str">
        <f>IF(F222=0,"",F222)</f>
        <v/>
      </c>
      <c r="F225" s="179">
        <v>0</v>
      </c>
      <c r="G225" s="125" t="str">
        <f t="shared" si="20"/>
        <v/>
      </c>
      <c r="H225" s="193" t="str">
        <f>IF(I222=0,"",I222)</f>
        <v/>
      </c>
      <c r="I225" s="124">
        <v>0</v>
      </c>
      <c r="J225" s="125" t="str">
        <f t="shared" si="21"/>
        <v/>
      </c>
      <c r="K225" s="193" t="str">
        <f>IF(L222=0,"",L222)</f>
        <v/>
      </c>
      <c r="L225" s="179">
        <v>0</v>
      </c>
      <c r="M225" s="125" t="str">
        <f t="shared" si="22"/>
        <v/>
      </c>
      <c r="N225" s="193" t="str">
        <f>IF(O222=0,"",O222)</f>
        <v/>
      </c>
      <c r="O225" s="179">
        <v>0</v>
      </c>
      <c r="P225" s="125" t="str">
        <f t="shared" si="23"/>
        <v/>
      </c>
      <c r="Q225" s="193" t="str">
        <f>IF(R222=0,"",R222)</f>
        <v/>
      </c>
      <c r="R225" s="179">
        <v>0</v>
      </c>
      <c r="S225" s="127" t="str">
        <f t="shared" si="24"/>
        <v/>
      </c>
    </row>
    <row r="226" spans="1:31" s="62" customFormat="1" ht="33" x14ac:dyDescent="0.2">
      <c r="A226" s="93" t="s">
        <v>167</v>
      </c>
      <c r="B226" s="193" t="str">
        <f>IF(C223=0,"",C223)</f>
        <v/>
      </c>
      <c r="C226" s="179">
        <v>0</v>
      </c>
      <c r="D226" s="125" t="str">
        <f t="shared" si="19"/>
        <v/>
      </c>
      <c r="E226" s="193" t="str">
        <f>IF(F223=0,"",F223)</f>
        <v/>
      </c>
      <c r="F226" s="179">
        <v>0</v>
      </c>
      <c r="G226" s="125" t="str">
        <f t="shared" si="20"/>
        <v/>
      </c>
      <c r="H226" s="193" t="str">
        <f>IF(I223=0,"",I223)</f>
        <v/>
      </c>
      <c r="I226" s="124">
        <v>0</v>
      </c>
      <c r="J226" s="125" t="str">
        <f t="shared" si="21"/>
        <v/>
      </c>
      <c r="K226" s="193" t="str">
        <f>IF(L223=0,"",L223)</f>
        <v/>
      </c>
      <c r="L226" s="179">
        <v>0</v>
      </c>
      <c r="M226" s="125" t="str">
        <f t="shared" si="22"/>
        <v/>
      </c>
      <c r="N226" s="193" t="str">
        <f>IF(O223=0,"",O223)</f>
        <v/>
      </c>
      <c r="O226" s="179">
        <v>0</v>
      </c>
      <c r="P226" s="125" t="str">
        <f t="shared" si="23"/>
        <v/>
      </c>
      <c r="Q226" s="193" t="str">
        <f>IF(R223=0,"",R223)</f>
        <v/>
      </c>
      <c r="R226" s="179">
        <v>0</v>
      </c>
      <c r="S226" s="127" t="str">
        <f t="shared" si="24"/>
        <v/>
      </c>
    </row>
    <row r="227" spans="1:31" s="62" customFormat="1" ht="33" x14ac:dyDescent="0.2">
      <c r="A227" s="93" t="s">
        <v>168</v>
      </c>
      <c r="B227" s="193" t="str">
        <f>IF(C225=0,"",(C225+C226))</f>
        <v/>
      </c>
      <c r="C227" s="179">
        <v>0</v>
      </c>
      <c r="D227" s="125" t="str">
        <f t="shared" si="19"/>
        <v/>
      </c>
      <c r="E227" s="193" t="str">
        <f>IF(F225=0,"",(F225+F226))</f>
        <v/>
      </c>
      <c r="F227" s="179">
        <v>0</v>
      </c>
      <c r="G227" s="125" t="str">
        <f t="shared" si="20"/>
        <v/>
      </c>
      <c r="H227" s="193" t="str">
        <f>IF(I225=0,"",(I225+I226))</f>
        <v/>
      </c>
      <c r="I227" s="124">
        <v>0</v>
      </c>
      <c r="J227" s="125" t="str">
        <f t="shared" si="21"/>
        <v/>
      </c>
      <c r="K227" s="193" t="str">
        <f>IF(L225=0,"",(L225+L226))</f>
        <v/>
      </c>
      <c r="L227" s="179">
        <v>0</v>
      </c>
      <c r="M227" s="125" t="str">
        <f t="shared" si="22"/>
        <v/>
      </c>
      <c r="N227" s="193" t="str">
        <f>IF(O225=0,"",(O225+O226))</f>
        <v/>
      </c>
      <c r="O227" s="179">
        <v>0</v>
      </c>
      <c r="P227" s="125" t="str">
        <f t="shared" si="23"/>
        <v/>
      </c>
      <c r="Q227" s="193" t="str">
        <f>IF(R225=0,"",(R225+R226))</f>
        <v/>
      </c>
      <c r="R227" s="179">
        <v>0</v>
      </c>
      <c r="S227" s="127" t="str">
        <f t="shared" si="24"/>
        <v/>
      </c>
    </row>
    <row r="228" spans="1:31" s="62" customFormat="1" x14ac:dyDescent="0.2">
      <c r="A228" s="93" t="s">
        <v>169</v>
      </c>
      <c r="B228" s="179">
        <v>0</v>
      </c>
      <c r="C228" s="179">
        <v>0</v>
      </c>
      <c r="D228" s="125" t="str">
        <f t="shared" si="19"/>
        <v/>
      </c>
      <c r="E228" s="179">
        <v>0</v>
      </c>
      <c r="F228" s="179">
        <v>0</v>
      </c>
      <c r="G228" s="125" t="str">
        <f t="shared" si="20"/>
        <v/>
      </c>
      <c r="H228" s="179">
        <v>0</v>
      </c>
      <c r="I228" s="179">
        <v>0</v>
      </c>
      <c r="J228" s="125" t="str">
        <f t="shared" si="21"/>
        <v/>
      </c>
      <c r="K228" s="179">
        <v>0</v>
      </c>
      <c r="L228" s="179">
        <v>0</v>
      </c>
      <c r="M228" s="125" t="str">
        <f t="shared" si="22"/>
        <v/>
      </c>
      <c r="N228" s="179">
        <v>0</v>
      </c>
      <c r="O228" s="179">
        <v>0</v>
      </c>
      <c r="P228" s="125" t="str">
        <f t="shared" si="23"/>
        <v/>
      </c>
      <c r="Q228" s="179">
        <v>0</v>
      </c>
      <c r="R228" s="179">
        <v>0</v>
      </c>
      <c r="S228" s="127" t="str">
        <f t="shared" si="24"/>
        <v/>
      </c>
    </row>
    <row r="229" spans="1:31" s="62" customFormat="1" ht="33" x14ac:dyDescent="0.2">
      <c r="A229" s="93" t="s">
        <v>170</v>
      </c>
      <c r="B229" s="179">
        <v>0</v>
      </c>
      <c r="C229" s="179">
        <v>0</v>
      </c>
      <c r="D229" s="125" t="str">
        <f t="shared" si="19"/>
        <v/>
      </c>
      <c r="E229" s="179">
        <v>0</v>
      </c>
      <c r="F229" s="179">
        <v>0</v>
      </c>
      <c r="G229" s="125" t="str">
        <f t="shared" si="20"/>
        <v/>
      </c>
      <c r="H229" s="179">
        <v>0</v>
      </c>
      <c r="I229" s="179">
        <v>0</v>
      </c>
      <c r="J229" s="125" t="str">
        <f t="shared" si="21"/>
        <v/>
      </c>
      <c r="K229" s="179">
        <v>0</v>
      </c>
      <c r="L229" s="179">
        <v>0</v>
      </c>
      <c r="M229" s="125" t="str">
        <f t="shared" si="22"/>
        <v/>
      </c>
      <c r="N229" s="179">
        <v>0</v>
      </c>
      <c r="O229" s="179">
        <v>0</v>
      </c>
      <c r="P229" s="125" t="str">
        <f t="shared" si="23"/>
        <v/>
      </c>
      <c r="Q229" s="179">
        <v>0</v>
      </c>
      <c r="R229" s="179">
        <v>0</v>
      </c>
      <c r="S229" s="127" t="str">
        <f t="shared" si="24"/>
        <v/>
      </c>
    </row>
    <row r="230" spans="1:31" s="62" customFormat="1" ht="33" x14ac:dyDescent="0.2">
      <c r="A230" s="93" t="s">
        <v>171</v>
      </c>
      <c r="B230" s="183">
        <v>0</v>
      </c>
      <c r="C230" s="183">
        <v>0</v>
      </c>
      <c r="D230" s="134" t="str">
        <f t="shared" si="19"/>
        <v/>
      </c>
      <c r="E230" s="183">
        <v>0</v>
      </c>
      <c r="F230" s="183">
        <v>0</v>
      </c>
      <c r="G230" s="134" t="str">
        <f t="shared" si="20"/>
        <v/>
      </c>
      <c r="H230" s="183">
        <v>0</v>
      </c>
      <c r="I230" s="183">
        <v>0</v>
      </c>
      <c r="J230" s="134" t="str">
        <f t="shared" si="21"/>
        <v/>
      </c>
      <c r="K230" s="183">
        <v>0</v>
      </c>
      <c r="L230" s="183">
        <v>0</v>
      </c>
      <c r="M230" s="134" t="str">
        <f t="shared" si="22"/>
        <v/>
      </c>
      <c r="N230" s="183">
        <v>0</v>
      </c>
      <c r="O230" s="183">
        <v>0</v>
      </c>
      <c r="P230" s="134" t="str">
        <f t="shared" si="23"/>
        <v/>
      </c>
      <c r="Q230" s="183">
        <v>0</v>
      </c>
      <c r="R230" s="183">
        <v>0</v>
      </c>
      <c r="S230" s="135" t="str">
        <f t="shared" si="24"/>
        <v/>
      </c>
    </row>
    <row r="231" spans="1:31" s="62" customFormat="1" x14ac:dyDescent="0.2">
      <c r="A231" s="617" t="s">
        <v>172</v>
      </c>
      <c r="B231" s="617"/>
      <c r="C231" s="617"/>
      <c r="D231" s="617"/>
      <c r="E231" s="617"/>
      <c r="F231" s="617"/>
      <c r="G231" s="617"/>
      <c r="H231" s="617"/>
      <c r="I231" s="617"/>
      <c r="J231" s="617"/>
      <c r="K231" s="617"/>
      <c r="L231" s="617"/>
      <c r="M231" s="617"/>
      <c r="N231" s="617"/>
      <c r="O231" s="617"/>
      <c r="P231" s="617"/>
      <c r="Q231" s="617"/>
      <c r="R231" s="617"/>
      <c r="S231" s="617"/>
      <c r="T231" s="617"/>
      <c r="U231" s="617"/>
      <c r="V231" s="617"/>
      <c r="W231" s="617"/>
      <c r="X231" s="617"/>
      <c r="Y231" s="617"/>
      <c r="Z231" s="617"/>
      <c r="AA231" s="617"/>
      <c r="AB231" s="617"/>
      <c r="AC231" s="617"/>
      <c r="AD231" s="617"/>
      <c r="AE231" s="617"/>
    </row>
    <row r="232" spans="1:31" s="62" customFormat="1" x14ac:dyDescent="0.3">
      <c r="A232" s="618" t="s">
        <v>173</v>
      </c>
      <c r="B232" s="618"/>
      <c r="C232" s="618"/>
      <c r="D232" s="618"/>
      <c r="E232" s="618"/>
      <c r="F232" s="618"/>
      <c r="G232" s="618"/>
      <c r="H232" s="618"/>
      <c r="I232" s="618"/>
      <c r="J232" s="618"/>
      <c r="K232" s="618"/>
      <c r="L232" s="618"/>
      <c r="M232" s="618"/>
      <c r="N232" s="618"/>
      <c r="O232" s="618"/>
      <c r="P232" s="618"/>
      <c r="Q232" s="618"/>
      <c r="R232" s="618"/>
      <c r="S232" s="618"/>
      <c r="T232" s="618"/>
      <c r="U232" s="618"/>
      <c r="V232" s="618"/>
      <c r="W232" s="618"/>
      <c r="X232" s="618"/>
      <c r="Y232" s="618"/>
      <c r="Z232" s="618"/>
      <c r="AA232" s="618"/>
      <c r="AB232" s="618"/>
      <c r="AC232" s="618"/>
      <c r="AD232" s="618"/>
      <c r="AE232" s="618"/>
    </row>
    <row r="233" spans="1:31" s="62" customFormat="1" x14ac:dyDescent="0.3">
      <c r="A233" s="619" t="s">
        <v>174</v>
      </c>
      <c r="B233" s="619"/>
      <c r="C233" s="619"/>
      <c r="D233" s="619"/>
      <c r="E233" s="619"/>
      <c r="F233" s="619"/>
      <c r="G233" s="619"/>
      <c r="H233" s="619"/>
      <c r="I233" s="619"/>
      <c r="J233" s="619"/>
      <c r="K233" s="619"/>
      <c r="L233" s="619"/>
      <c r="M233" s="619"/>
      <c r="N233" s="619"/>
      <c r="O233" s="619"/>
      <c r="P233" s="619"/>
      <c r="Q233" s="619"/>
      <c r="R233" s="619"/>
      <c r="S233" s="619"/>
      <c r="T233" s="619"/>
      <c r="U233" s="619"/>
      <c r="V233" s="619"/>
      <c r="W233" s="619"/>
      <c r="X233" s="619"/>
      <c r="Y233" s="619"/>
      <c r="Z233" s="619"/>
      <c r="AA233" s="619"/>
      <c r="AB233" s="619"/>
      <c r="AC233" s="619"/>
      <c r="AD233" s="619"/>
      <c r="AE233" s="619"/>
    </row>
    <row r="234" spans="1:31" s="197" customFormat="1" x14ac:dyDescent="0.3">
      <c r="A234" s="620" t="s">
        <v>175</v>
      </c>
      <c r="B234" s="620"/>
      <c r="C234" s="620"/>
      <c r="D234" s="620"/>
      <c r="E234" s="620"/>
      <c r="F234" s="620"/>
      <c r="G234" s="620"/>
      <c r="H234" s="620"/>
      <c r="I234" s="620"/>
      <c r="J234" s="620"/>
      <c r="K234" s="620"/>
      <c r="L234" s="620"/>
      <c r="M234" s="620"/>
      <c r="N234" s="620"/>
      <c r="O234" s="620"/>
      <c r="P234" s="620"/>
      <c r="Q234" s="620"/>
      <c r="R234" s="620"/>
      <c r="S234" s="620"/>
      <c r="T234" s="620"/>
      <c r="U234" s="620"/>
      <c r="V234" s="620"/>
      <c r="W234" s="620"/>
      <c r="X234" s="620"/>
      <c r="Y234" s="620"/>
    </row>
    <row r="235" spans="1:31" s="197" customFormat="1" x14ac:dyDescent="0.3">
      <c r="A235" s="620" t="s">
        <v>176</v>
      </c>
      <c r="B235" s="620"/>
      <c r="C235" s="620"/>
      <c r="D235" s="620"/>
      <c r="E235" s="620"/>
      <c r="F235" s="620"/>
      <c r="G235" s="620"/>
      <c r="H235" s="620"/>
      <c r="I235" s="620"/>
      <c r="J235" s="620"/>
      <c r="K235" s="620"/>
      <c r="L235" s="620"/>
      <c r="M235" s="620"/>
      <c r="N235" s="620"/>
      <c r="O235" s="620"/>
      <c r="P235" s="620"/>
      <c r="Q235" s="620"/>
      <c r="R235" s="620"/>
      <c r="S235" s="620"/>
      <c r="T235" s="620"/>
      <c r="U235" s="620"/>
      <c r="V235" s="620"/>
      <c r="W235" s="620"/>
      <c r="X235" s="620"/>
      <c r="Y235" s="620"/>
    </row>
    <row r="237" spans="1:31" x14ac:dyDescent="0.3">
      <c r="A237" s="573"/>
      <c r="B237" s="573"/>
      <c r="C237" s="573"/>
      <c r="D237" s="573"/>
      <c r="E237" s="573"/>
      <c r="F237" s="573"/>
      <c r="G237" s="573"/>
      <c r="H237" s="573"/>
      <c r="I237" s="573"/>
      <c r="J237" s="573"/>
      <c r="K237" s="573"/>
      <c r="L237" s="573"/>
      <c r="M237" s="573"/>
      <c r="N237" s="573"/>
      <c r="O237" s="573"/>
    </row>
    <row r="238" spans="1:31" x14ac:dyDescent="0.3">
      <c r="A238" s="658" t="s">
        <v>98</v>
      </c>
      <c r="B238" s="609">
        <v>2013</v>
      </c>
      <c r="C238" s="609"/>
      <c r="D238" s="609">
        <v>2014</v>
      </c>
      <c r="E238" s="609"/>
      <c r="F238" s="616">
        <v>2015</v>
      </c>
      <c r="G238" s="616"/>
      <c r="H238" s="616">
        <v>2016</v>
      </c>
      <c r="I238" s="616"/>
      <c r="J238" s="609">
        <v>2017</v>
      </c>
      <c r="K238" s="609"/>
      <c r="L238" s="609">
        <v>2018</v>
      </c>
      <c r="M238" s="609"/>
    </row>
    <row r="239" spans="1:31" x14ac:dyDescent="0.3">
      <c r="A239" s="574"/>
      <c r="B239" s="377" t="s">
        <v>99</v>
      </c>
      <c r="C239" s="377" t="s">
        <v>85</v>
      </c>
      <c r="D239" s="377" t="s">
        <v>99</v>
      </c>
      <c r="E239" s="377" t="s">
        <v>85</v>
      </c>
      <c r="F239" s="377" t="s">
        <v>99</v>
      </c>
      <c r="G239" s="377" t="s">
        <v>85</v>
      </c>
      <c r="H239" s="377" t="s">
        <v>99</v>
      </c>
      <c r="I239" s="377" t="s">
        <v>85</v>
      </c>
      <c r="J239" s="377" t="s">
        <v>99</v>
      </c>
      <c r="K239" s="377" t="s">
        <v>85</v>
      </c>
      <c r="L239" s="377" t="s">
        <v>99</v>
      </c>
      <c r="M239" s="377" t="s">
        <v>85</v>
      </c>
    </row>
    <row r="240" spans="1:31" x14ac:dyDescent="0.3">
      <c r="A240" s="150" t="s">
        <v>177</v>
      </c>
      <c r="B240" s="706">
        <v>3</v>
      </c>
      <c r="C240" s="707"/>
      <c r="D240" s="706">
        <v>2</v>
      </c>
      <c r="E240" s="707"/>
      <c r="F240" s="198">
        <v>5</v>
      </c>
      <c r="G240" s="198"/>
      <c r="H240" s="706">
        <v>5</v>
      </c>
      <c r="I240" s="707"/>
      <c r="J240" s="708">
        <v>5</v>
      </c>
      <c r="K240" s="708"/>
      <c r="L240" s="708">
        <v>5</v>
      </c>
      <c r="M240" s="709"/>
    </row>
    <row r="241" spans="1:15" x14ac:dyDescent="0.3">
      <c r="A241" s="129" t="s">
        <v>178</v>
      </c>
      <c r="B241" s="68">
        <v>0</v>
      </c>
      <c r="C241" s="199" t="str">
        <f>IF(B241=0,"",B241*100/(B$244))</f>
        <v/>
      </c>
      <c r="D241" s="68">
        <v>0</v>
      </c>
      <c r="E241" s="199" t="str">
        <f>IF(D241=0,"",D241*100/(D$244))</f>
        <v/>
      </c>
      <c r="F241" s="200">
        <v>0</v>
      </c>
      <c r="G241" s="199" t="str">
        <f>IF(F241=0,"",F241*100/(F$244))</f>
        <v/>
      </c>
      <c r="H241" s="68">
        <v>0</v>
      </c>
      <c r="I241" s="199" t="str">
        <f>IF(H241=0,"",H241*100/(H$244))</f>
        <v/>
      </c>
      <c r="J241" s="68">
        <v>0</v>
      </c>
      <c r="K241" s="199" t="str">
        <f>IF(J241=0,"",J241*100/(J$244))</f>
        <v/>
      </c>
      <c r="L241" s="68">
        <v>0</v>
      </c>
      <c r="M241" s="201" t="str">
        <f>IF(L241=0,"",L241*100/(L$244))</f>
        <v/>
      </c>
    </row>
    <row r="242" spans="1:15" ht="33" x14ac:dyDescent="0.3">
      <c r="A242" s="129" t="s">
        <v>179</v>
      </c>
      <c r="B242" s="566">
        <v>1</v>
      </c>
      <c r="C242" s="199">
        <f>IF(B242=0,"",B242*100/(B$244))</f>
        <v>33.333333333333336</v>
      </c>
      <c r="D242" s="68">
        <v>1</v>
      </c>
      <c r="E242" s="199">
        <f>IF(D242=0,"",D242*100/(D$244))</f>
        <v>50</v>
      </c>
      <c r="F242" s="200">
        <v>2</v>
      </c>
      <c r="G242" s="199">
        <f>IF(F242=0,"",F242*100/(F$244))</f>
        <v>40</v>
      </c>
      <c r="H242" s="68">
        <v>2</v>
      </c>
      <c r="I242" s="199">
        <f>IF(H242=0,"",H242*100/(H$244))</f>
        <v>40</v>
      </c>
      <c r="J242" s="68">
        <v>2</v>
      </c>
      <c r="K242" s="199">
        <f>IF(J242=0,"",J242*100/(J$244))</f>
        <v>40</v>
      </c>
      <c r="L242" s="68">
        <v>2</v>
      </c>
      <c r="M242" s="201">
        <f>IF(L242=0,"",L242*100/(L$244))</f>
        <v>40</v>
      </c>
    </row>
    <row r="243" spans="1:15" x14ac:dyDescent="0.3">
      <c r="A243" s="129" t="s">
        <v>180</v>
      </c>
      <c r="B243" s="68">
        <v>2</v>
      </c>
      <c r="C243" s="199">
        <f>IF(B243=0,"",B243*100/(B$244))</f>
        <v>66.666666666666671</v>
      </c>
      <c r="D243" s="68">
        <v>1</v>
      </c>
      <c r="E243" s="199">
        <f>IF(D243=0,"",D243*100/(D$244))</f>
        <v>50</v>
      </c>
      <c r="F243" s="200">
        <v>3</v>
      </c>
      <c r="G243" s="199">
        <f>IF(F243=0,"",F243*100/(F$244))</f>
        <v>60</v>
      </c>
      <c r="H243" s="68">
        <v>3</v>
      </c>
      <c r="I243" s="199">
        <f>IF(H243=0,"",H243*100/(H$244))</f>
        <v>60</v>
      </c>
      <c r="J243" s="68">
        <v>3</v>
      </c>
      <c r="K243" s="199">
        <f>IF(J243=0,"",J243*100/(J$244))</f>
        <v>60</v>
      </c>
      <c r="L243" s="68">
        <v>3</v>
      </c>
      <c r="M243" s="201">
        <f>IF(L243=0,"",L243*100/(L$244))</f>
        <v>60</v>
      </c>
    </row>
    <row r="244" spans="1:15" x14ac:dyDescent="0.3">
      <c r="A244" s="202" t="s">
        <v>181</v>
      </c>
      <c r="B244" s="703">
        <f>SUM(B241:B243)</f>
        <v>3</v>
      </c>
      <c r="C244" s="704"/>
      <c r="D244" s="703">
        <f>SUM(D241:D243)</f>
        <v>2</v>
      </c>
      <c r="E244" s="704"/>
      <c r="F244" s="703">
        <f>SUM(F241:F243)</f>
        <v>5</v>
      </c>
      <c r="G244" s="704"/>
      <c r="H244" s="703">
        <f>SUM(H241:H243)</f>
        <v>5</v>
      </c>
      <c r="I244" s="704"/>
      <c r="J244" s="703">
        <f>SUM(J241:J243)</f>
        <v>5</v>
      </c>
      <c r="K244" s="704"/>
      <c r="L244" s="703">
        <f>SUM(L241:L243)</f>
        <v>5</v>
      </c>
      <c r="M244" s="705"/>
    </row>
    <row r="246" spans="1:15" x14ac:dyDescent="0.3">
      <c r="A246" s="573"/>
      <c r="B246" s="596">
        <v>2013</v>
      </c>
      <c r="C246" s="596"/>
      <c r="D246" s="596">
        <v>2014</v>
      </c>
      <c r="E246" s="596"/>
      <c r="F246" s="596">
        <v>2015</v>
      </c>
      <c r="G246" s="596"/>
      <c r="H246" s="596">
        <v>2016</v>
      </c>
      <c r="I246" s="596"/>
      <c r="J246" s="596">
        <v>2017</v>
      </c>
      <c r="K246" s="596"/>
      <c r="L246" s="596">
        <v>2018</v>
      </c>
      <c r="M246" s="596"/>
      <c r="N246" s="573"/>
      <c r="O246" s="573"/>
    </row>
    <row r="247" spans="1:15" x14ac:dyDescent="0.3">
      <c r="A247" s="603"/>
      <c r="B247" s="203" t="s">
        <v>182</v>
      </c>
      <c r="C247" s="203" t="s">
        <v>183</v>
      </c>
      <c r="D247" s="203" t="s">
        <v>182</v>
      </c>
      <c r="E247" s="203" t="s">
        <v>183</v>
      </c>
      <c r="F247" s="203" t="s">
        <v>182</v>
      </c>
      <c r="G247" s="203" t="s">
        <v>183</v>
      </c>
      <c r="H247" s="203" t="s">
        <v>182</v>
      </c>
      <c r="I247" s="203" t="s">
        <v>183</v>
      </c>
      <c r="J247" s="203" t="s">
        <v>182</v>
      </c>
      <c r="K247" s="203" t="s">
        <v>183</v>
      </c>
      <c r="L247" s="203" t="s">
        <v>182</v>
      </c>
      <c r="M247" s="203" t="s">
        <v>183</v>
      </c>
    </row>
    <row r="248" spans="1:15" ht="33" x14ac:dyDescent="0.3">
      <c r="A248" s="204" t="s">
        <v>184</v>
      </c>
      <c r="B248" s="205" t="s">
        <v>218</v>
      </c>
      <c r="C248" s="205"/>
      <c r="D248" s="205" t="s">
        <v>218</v>
      </c>
      <c r="E248" s="205"/>
      <c r="F248" s="205" t="s">
        <v>218</v>
      </c>
      <c r="G248" s="205"/>
      <c r="H248" s="205" t="s">
        <v>218</v>
      </c>
      <c r="I248" s="205"/>
      <c r="J248" s="205" t="s">
        <v>218</v>
      </c>
      <c r="K248" s="206"/>
      <c r="L248" s="205" t="s">
        <v>218</v>
      </c>
      <c r="M248" s="206"/>
    </row>
    <row r="249" spans="1:15" x14ac:dyDescent="0.3">
      <c r="A249" s="112" t="s">
        <v>185</v>
      </c>
    </row>
    <row r="252" spans="1:15" x14ac:dyDescent="0.3">
      <c r="A252" s="701" t="s">
        <v>83</v>
      </c>
      <c r="B252" s="599">
        <v>2013</v>
      </c>
      <c r="C252" s="599"/>
      <c r="D252" s="599">
        <v>2014</v>
      </c>
      <c r="E252" s="599"/>
      <c r="F252" s="602">
        <v>2015</v>
      </c>
      <c r="G252" s="602"/>
      <c r="H252" s="602">
        <v>2016</v>
      </c>
      <c r="I252" s="602"/>
      <c r="J252" s="599">
        <v>2017</v>
      </c>
      <c r="K252" s="599"/>
      <c r="L252" s="599">
        <v>2018</v>
      </c>
      <c r="M252" s="599"/>
    </row>
    <row r="253" spans="1:15" x14ac:dyDescent="0.3">
      <c r="A253" s="702"/>
      <c r="B253" s="374" t="s">
        <v>186</v>
      </c>
      <c r="C253" s="374" t="s">
        <v>187</v>
      </c>
      <c r="D253" s="374" t="s">
        <v>186</v>
      </c>
      <c r="E253" s="374" t="s">
        <v>187</v>
      </c>
      <c r="F253" s="374" t="s">
        <v>186</v>
      </c>
      <c r="G253" s="374" t="s">
        <v>187</v>
      </c>
      <c r="H253" s="374" t="s">
        <v>186</v>
      </c>
      <c r="I253" s="374" t="s">
        <v>187</v>
      </c>
      <c r="J253" s="374" t="s">
        <v>186</v>
      </c>
      <c r="K253" s="374" t="s">
        <v>187</v>
      </c>
      <c r="L253" s="374" t="s">
        <v>186</v>
      </c>
      <c r="M253" s="374" t="s">
        <v>187</v>
      </c>
    </row>
    <row r="254" spans="1:15" s="166" customFormat="1" x14ac:dyDescent="0.2">
      <c r="A254" s="129" t="s">
        <v>188</v>
      </c>
      <c r="B254" s="207">
        <v>486</v>
      </c>
      <c r="C254" s="207">
        <v>60</v>
      </c>
      <c r="D254" s="207">
        <v>608</v>
      </c>
      <c r="E254" s="207">
        <v>60</v>
      </c>
      <c r="F254" s="207">
        <v>608</v>
      </c>
      <c r="G254" s="207">
        <v>60</v>
      </c>
      <c r="H254" s="207">
        <v>608</v>
      </c>
      <c r="I254" s="207">
        <v>60</v>
      </c>
      <c r="J254" s="207">
        <v>608</v>
      </c>
      <c r="K254" s="207">
        <v>60</v>
      </c>
      <c r="L254" s="207">
        <v>608</v>
      </c>
      <c r="M254" s="207">
        <v>60</v>
      </c>
    </row>
    <row r="255" spans="1:15" s="166" customFormat="1" x14ac:dyDescent="0.2">
      <c r="A255" s="129" t="s">
        <v>189</v>
      </c>
      <c r="B255" s="209">
        <v>72</v>
      </c>
      <c r="C255" s="209">
        <v>20</v>
      </c>
      <c r="D255" s="209">
        <v>78</v>
      </c>
      <c r="E255" s="209">
        <v>20</v>
      </c>
      <c r="F255" s="209">
        <v>78</v>
      </c>
      <c r="G255" s="209">
        <v>20</v>
      </c>
      <c r="H255" s="209">
        <v>78</v>
      </c>
      <c r="I255" s="209">
        <v>20</v>
      </c>
      <c r="J255" s="209">
        <v>78</v>
      </c>
      <c r="K255" s="209">
        <v>20</v>
      </c>
      <c r="L255" s="209">
        <v>78</v>
      </c>
      <c r="M255" s="209">
        <v>20</v>
      </c>
    </row>
    <row r="256" spans="1:15" s="166" customFormat="1" x14ac:dyDescent="0.2">
      <c r="A256" s="129" t="s">
        <v>190</v>
      </c>
      <c r="B256" s="209">
        <v>30</v>
      </c>
      <c r="C256" s="209">
        <v>3</v>
      </c>
      <c r="D256" s="209">
        <v>50</v>
      </c>
      <c r="E256" s="209">
        <v>3</v>
      </c>
      <c r="F256" s="209">
        <v>50</v>
      </c>
      <c r="G256" s="209">
        <v>3</v>
      </c>
      <c r="H256" s="209">
        <v>50</v>
      </c>
      <c r="I256" s="209">
        <v>3</v>
      </c>
      <c r="J256" s="209">
        <v>50</v>
      </c>
      <c r="K256" s="209">
        <v>3</v>
      </c>
      <c r="L256" s="209">
        <v>50</v>
      </c>
      <c r="M256" s="209">
        <v>3</v>
      </c>
    </row>
    <row r="257" spans="1:28" s="166" customFormat="1" x14ac:dyDescent="0.2">
      <c r="A257" s="204" t="s">
        <v>191</v>
      </c>
      <c r="B257" s="211">
        <f t="shared" ref="B257:M257" si="25">SUM(B254:B256)</f>
        <v>588</v>
      </c>
      <c r="C257" s="211">
        <f t="shared" si="25"/>
        <v>83</v>
      </c>
      <c r="D257" s="211">
        <f t="shared" si="25"/>
        <v>736</v>
      </c>
      <c r="E257" s="211">
        <f t="shared" si="25"/>
        <v>83</v>
      </c>
      <c r="F257" s="211">
        <f t="shared" si="25"/>
        <v>736</v>
      </c>
      <c r="G257" s="211">
        <f t="shared" si="25"/>
        <v>83</v>
      </c>
      <c r="H257" s="211">
        <f t="shared" si="25"/>
        <v>736</v>
      </c>
      <c r="I257" s="211">
        <f t="shared" si="25"/>
        <v>83</v>
      </c>
      <c r="J257" s="211">
        <f t="shared" si="25"/>
        <v>736</v>
      </c>
      <c r="K257" s="212">
        <f t="shared" si="25"/>
        <v>83</v>
      </c>
      <c r="L257" s="211">
        <f t="shared" si="25"/>
        <v>736</v>
      </c>
      <c r="M257" s="212">
        <f t="shared" si="25"/>
        <v>83</v>
      </c>
    </row>
    <row r="259" spans="1:28" x14ac:dyDescent="0.3">
      <c r="A259" s="112"/>
    </row>
    <row r="260" spans="1:28" s="62" customFormat="1" x14ac:dyDescent="0.2">
      <c r="A260" s="582" t="s">
        <v>98</v>
      </c>
      <c r="B260" s="213">
        <v>2013</v>
      </c>
      <c r="C260" s="213">
        <v>2014</v>
      </c>
      <c r="D260" s="214">
        <v>2015</v>
      </c>
      <c r="E260" s="215">
        <v>2016</v>
      </c>
      <c r="F260" s="213">
        <v>2017</v>
      </c>
      <c r="G260" s="213">
        <v>2018</v>
      </c>
    </row>
    <row r="261" spans="1:28" s="62" customFormat="1" x14ac:dyDescent="0.3">
      <c r="A261" s="582"/>
      <c r="B261" s="216" t="s">
        <v>85</v>
      </c>
      <c r="C261" s="216" t="s">
        <v>85</v>
      </c>
      <c r="D261" s="216" t="s">
        <v>85</v>
      </c>
      <c r="E261" s="216" t="s">
        <v>85</v>
      </c>
      <c r="F261" s="216" t="s">
        <v>85</v>
      </c>
      <c r="G261" s="216" t="s">
        <v>85</v>
      </c>
    </row>
    <row r="262" spans="1:28" s="220" customFormat="1" x14ac:dyDescent="0.2">
      <c r="A262" s="217" t="s">
        <v>192</v>
      </c>
      <c r="B262" s="218">
        <f>IFERROR(B254/N75,"")</f>
        <v>0.21862348178137653</v>
      </c>
      <c r="C262" s="218">
        <f>IFERROR(B254/O75,"")</f>
        <v>0.32904536222071767</v>
      </c>
      <c r="D262" s="218">
        <f>IFERROR(F254/P$75,"")</f>
        <v>0.24349219062875452</v>
      </c>
      <c r="E262" s="218">
        <f>IFERROR(H254/Q$75,"")</f>
        <v>0.23759280969128566</v>
      </c>
      <c r="F262" s="218">
        <f>IFERROR(J254/R$75,"")</f>
        <v>0.23312883435582821</v>
      </c>
      <c r="G262" s="219">
        <f>IFERROR(L254/S$75,"")</f>
        <v>0.23366641045349731</v>
      </c>
    </row>
    <row r="263" spans="1:28" s="220" customFormat="1" x14ac:dyDescent="0.2">
      <c r="A263" s="221" t="s">
        <v>193</v>
      </c>
      <c r="B263" s="222">
        <f>IFERROR(B255*100/D99,"")</f>
        <v>48.322147651006709</v>
      </c>
      <c r="C263" s="222">
        <f>IFERROR(D255*100/G99,"")</f>
        <v>47.560975609756099</v>
      </c>
      <c r="D263" s="222">
        <f>IFERROR(F255*100/J99,"")</f>
        <v>37.142857142857146</v>
      </c>
      <c r="E263" s="222">
        <f>IFERROR(H255*100/M99,"")</f>
        <v>36.44859813084112</v>
      </c>
      <c r="F263" s="222">
        <f>IFERROR(J255*100/P99,"")</f>
        <v>35.779816513761467</v>
      </c>
      <c r="G263" s="223">
        <f>IFERROR(L255*100/S99,"")</f>
        <v>35.135135135135137</v>
      </c>
    </row>
    <row r="264" spans="1:28" s="62" customFormat="1" x14ac:dyDescent="0.2">
      <c r="A264" s="581" t="s">
        <v>50</v>
      </c>
      <c r="B264" s="581"/>
      <c r="C264" s="581"/>
      <c r="D264" s="581"/>
      <c r="E264" s="581"/>
      <c r="F264" s="581"/>
      <c r="G264" s="581"/>
      <c r="H264" s="581"/>
      <c r="I264" s="581"/>
      <c r="J264" s="581"/>
      <c r="K264" s="581"/>
      <c r="L264" s="581"/>
      <c r="M264" s="581"/>
      <c r="N264" s="581"/>
      <c r="O264" s="581"/>
      <c r="P264" s="581"/>
      <c r="Q264" s="581"/>
      <c r="R264" s="581"/>
      <c r="S264" s="581"/>
      <c r="T264" s="581"/>
      <c r="U264" s="163"/>
      <c r="V264" s="163"/>
      <c r="W264" s="163"/>
      <c r="X264" s="163"/>
      <c r="Y264" s="163"/>
      <c r="Z264" s="163"/>
      <c r="AA264" s="163"/>
      <c r="AB264" s="163"/>
    </row>
    <row r="265" spans="1:28" s="62" customFormat="1" ht="14.25" x14ac:dyDescent="0.2"/>
    <row r="266" spans="1:28" s="197" customFormat="1" x14ac:dyDescent="0.3">
      <c r="A266" s="582" t="s">
        <v>98</v>
      </c>
      <c r="B266" s="583">
        <v>2013</v>
      </c>
      <c r="C266" s="584"/>
      <c r="D266" s="583">
        <v>2014</v>
      </c>
      <c r="E266" s="584"/>
      <c r="F266" s="700">
        <v>2015</v>
      </c>
      <c r="G266" s="586"/>
      <c r="H266" s="586">
        <v>2016</v>
      </c>
      <c r="I266" s="587"/>
      <c r="J266" s="583">
        <v>2017</v>
      </c>
      <c r="K266" s="584"/>
      <c r="L266" s="583">
        <v>2018</v>
      </c>
      <c r="M266" s="584"/>
    </row>
    <row r="267" spans="1:28" s="197" customFormat="1" x14ac:dyDescent="0.3">
      <c r="A267" s="582"/>
      <c r="B267" s="216" t="s">
        <v>194</v>
      </c>
      <c r="C267" s="216" t="s">
        <v>85</v>
      </c>
      <c r="D267" s="216" t="s">
        <v>194</v>
      </c>
      <c r="E267" s="216" t="s">
        <v>85</v>
      </c>
      <c r="F267" s="216" t="s">
        <v>194</v>
      </c>
      <c r="G267" s="216" t="s">
        <v>85</v>
      </c>
      <c r="H267" s="216" t="s">
        <v>194</v>
      </c>
      <c r="I267" s="216" t="s">
        <v>85</v>
      </c>
      <c r="J267" s="216" t="s">
        <v>194</v>
      </c>
      <c r="K267" s="216" t="s">
        <v>85</v>
      </c>
      <c r="L267" s="216" t="s">
        <v>194</v>
      </c>
      <c r="M267" s="216" t="s">
        <v>85</v>
      </c>
    </row>
    <row r="268" spans="1:28" s="228" customFormat="1" x14ac:dyDescent="0.2">
      <c r="A268" s="224" t="s">
        <v>195</v>
      </c>
      <c r="B268" s="225">
        <v>3</v>
      </c>
      <c r="C268" s="226">
        <f>IF(B268=0,"",B268*100/B256)</f>
        <v>10</v>
      </c>
      <c r="D268" s="225">
        <v>50</v>
      </c>
      <c r="E268" s="226">
        <f>IF(D268=0,"",D268*100/D256)</f>
        <v>100</v>
      </c>
      <c r="F268" s="225">
        <v>50</v>
      </c>
      <c r="G268" s="226">
        <f>IF(F268=0,"",F268*100/F256)</f>
        <v>100</v>
      </c>
      <c r="H268" s="225">
        <v>50</v>
      </c>
      <c r="I268" s="226">
        <f>IF(H268=0,"",H268*100/H256)</f>
        <v>100</v>
      </c>
      <c r="J268" s="225">
        <v>50</v>
      </c>
      <c r="K268" s="226">
        <f>IF(J268=0,"",J268*100/J256)</f>
        <v>100</v>
      </c>
      <c r="L268" s="225">
        <v>50</v>
      </c>
      <c r="M268" s="227">
        <f>IF(L268=0,"",L268*100/L256)</f>
        <v>100</v>
      </c>
    </row>
    <row r="269" spans="1:28" s="62" customFormat="1" x14ac:dyDescent="0.2">
      <c r="A269" s="699" t="s">
        <v>50</v>
      </c>
      <c r="B269" s="699"/>
      <c r="C269" s="699"/>
      <c r="D269" s="699"/>
      <c r="E269" s="699"/>
      <c r="F269" s="699"/>
      <c r="G269" s="699"/>
      <c r="H269" s="699"/>
      <c r="I269" s="699"/>
      <c r="J269" s="699"/>
      <c r="K269" s="699"/>
      <c r="L269" s="699"/>
      <c r="M269" s="699"/>
      <c r="N269" s="699"/>
      <c r="O269" s="699"/>
      <c r="P269" s="699"/>
      <c r="Q269" s="699"/>
      <c r="R269" s="699"/>
      <c r="S269" s="699"/>
      <c r="T269" s="699"/>
      <c r="U269" s="699"/>
      <c r="V269" s="699"/>
      <c r="W269" s="699"/>
      <c r="X269" s="699"/>
      <c r="Y269" s="699"/>
      <c r="Z269" s="699"/>
      <c r="AA269" s="699"/>
      <c r="AB269" s="699"/>
    </row>
    <row r="272" spans="1:28" x14ac:dyDescent="0.3">
      <c r="A272" s="573"/>
      <c r="B272" s="573"/>
      <c r="C272" s="573"/>
      <c r="D272" s="573"/>
      <c r="E272" s="573"/>
      <c r="F272" s="573"/>
      <c r="G272" s="573"/>
      <c r="H272" s="573"/>
      <c r="I272" s="573"/>
      <c r="J272" s="573"/>
      <c r="K272" s="573"/>
      <c r="L272" s="573"/>
      <c r="M272" s="573"/>
    </row>
    <row r="273" spans="1:13" x14ac:dyDescent="0.3">
      <c r="A273" s="574" t="s">
        <v>196</v>
      </c>
      <c r="B273" s="576">
        <v>2013</v>
      </c>
      <c r="C273" s="576"/>
      <c r="D273" s="576"/>
      <c r="E273" s="576"/>
      <c r="F273" s="576"/>
      <c r="G273" s="576"/>
      <c r="H273" s="576">
        <v>2014</v>
      </c>
      <c r="I273" s="576"/>
      <c r="J273" s="576"/>
      <c r="K273" s="576"/>
      <c r="L273" s="576"/>
      <c r="M273" s="576"/>
    </row>
    <row r="274" spans="1:13" ht="53.25" x14ac:dyDescent="0.3">
      <c r="A274" s="574"/>
      <c r="B274" s="229" t="s">
        <v>17</v>
      </c>
      <c r="C274" s="229" t="s">
        <v>197</v>
      </c>
      <c r="D274" s="229" t="s">
        <v>198</v>
      </c>
      <c r="E274" s="230" t="s">
        <v>199</v>
      </c>
      <c r="F274" s="229" t="s">
        <v>200</v>
      </c>
      <c r="G274" s="229" t="s">
        <v>201</v>
      </c>
      <c r="H274" s="229" t="s">
        <v>17</v>
      </c>
      <c r="I274" s="229" t="s">
        <v>197</v>
      </c>
      <c r="J274" s="229" t="s">
        <v>198</v>
      </c>
      <c r="K274" s="230" t="s">
        <v>199</v>
      </c>
      <c r="L274" s="229" t="s">
        <v>200</v>
      </c>
      <c r="M274" s="229" t="s">
        <v>201</v>
      </c>
    </row>
    <row r="275" spans="1:13" x14ac:dyDescent="0.3">
      <c r="A275" s="575"/>
      <c r="B275" s="372" t="s">
        <v>202</v>
      </c>
      <c r="C275" s="372" t="s">
        <v>203</v>
      </c>
      <c r="D275" s="372" t="s">
        <v>204</v>
      </c>
      <c r="E275" s="230"/>
      <c r="F275" s="229"/>
      <c r="G275" s="229"/>
      <c r="H275" s="372" t="s">
        <v>202</v>
      </c>
      <c r="I275" s="372" t="s">
        <v>203</v>
      </c>
      <c r="J275" s="372" t="s">
        <v>204</v>
      </c>
      <c r="K275" s="230"/>
      <c r="L275" s="229"/>
      <c r="M275" s="229"/>
    </row>
    <row r="276" spans="1:13" s="166" customFormat="1" x14ac:dyDescent="0.2">
      <c r="A276" s="150" t="s">
        <v>205</v>
      </c>
      <c r="B276" s="231">
        <f t="shared" ref="B276:B283" si="26">+B83+H83+N83</f>
        <v>0</v>
      </c>
      <c r="C276" s="232">
        <v>0</v>
      </c>
      <c r="D276" s="232">
        <v>0</v>
      </c>
      <c r="E276" s="232">
        <v>0</v>
      </c>
      <c r="F276" s="233" t="str">
        <f t="shared" ref="F276:F283" si="27">IF(C276=0,"",C276/B276)</f>
        <v/>
      </c>
      <c r="G276" s="233" t="str">
        <f t="shared" ref="G276:G283" si="28">IF(D276=0,"",D276/B276)</f>
        <v/>
      </c>
      <c r="H276" s="231">
        <f t="shared" ref="H276:H283" si="29">+C83+I83+O83</f>
        <v>0</v>
      </c>
      <c r="I276" s="232">
        <v>0</v>
      </c>
      <c r="J276" s="232">
        <v>0</v>
      </c>
      <c r="K276" s="232">
        <v>0</v>
      </c>
      <c r="L276" s="233" t="str">
        <f t="shared" ref="L276:L283" si="30">IF(I276=0,"",I276/H276)</f>
        <v/>
      </c>
      <c r="M276" s="233" t="str">
        <f t="shared" ref="M276:M283" si="31">IF(J276=0,"",J276/H276)</f>
        <v/>
      </c>
    </row>
    <row r="277" spans="1:13" s="166" customFormat="1" x14ac:dyDescent="0.2">
      <c r="A277" s="129" t="s">
        <v>206</v>
      </c>
      <c r="B277" s="234">
        <f t="shared" si="26"/>
        <v>0</v>
      </c>
      <c r="C277" s="209">
        <v>0</v>
      </c>
      <c r="D277" s="209">
        <v>0</v>
      </c>
      <c r="E277" s="209">
        <v>0</v>
      </c>
      <c r="F277" s="235" t="str">
        <f t="shared" si="27"/>
        <v/>
      </c>
      <c r="G277" s="235" t="str">
        <f t="shared" si="28"/>
        <v/>
      </c>
      <c r="H277" s="234">
        <f t="shared" si="29"/>
        <v>0</v>
      </c>
      <c r="I277" s="209">
        <v>0</v>
      </c>
      <c r="J277" s="209">
        <v>0</v>
      </c>
      <c r="K277" s="209">
        <v>0</v>
      </c>
      <c r="L277" s="235" t="str">
        <f t="shared" si="30"/>
        <v/>
      </c>
      <c r="M277" s="235" t="str">
        <f t="shared" si="31"/>
        <v/>
      </c>
    </row>
    <row r="278" spans="1:13" s="166" customFormat="1" x14ac:dyDescent="0.2">
      <c r="A278" s="129" t="s">
        <v>207</v>
      </c>
      <c r="B278" s="234">
        <f t="shared" si="26"/>
        <v>793</v>
      </c>
      <c r="C278" s="209">
        <f>3591+38+408+2088</f>
        <v>6125</v>
      </c>
      <c r="D278" s="209">
        <f>7025+72+622+3425</f>
        <v>11144</v>
      </c>
      <c r="E278" s="209">
        <f>3+1</f>
        <v>4</v>
      </c>
      <c r="F278" s="235">
        <f t="shared" si="27"/>
        <v>7.7238335435056751</v>
      </c>
      <c r="G278" s="235">
        <f t="shared" si="28"/>
        <v>14.052963430012611</v>
      </c>
      <c r="H278" s="234">
        <f t="shared" si="29"/>
        <v>808</v>
      </c>
      <c r="I278" s="209">
        <f>3299+235</f>
        <v>3534</v>
      </c>
      <c r="J278" s="209">
        <f>6644+348</f>
        <v>6992</v>
      </c>
      <c r="K278" s="209">
        <v>1</v>
      </c>
      <c r="L278" s="235">
        <f t="shared" si="30"/>
        <v>4.3737623762376234</v>
      </c>
      <c r="M278" s="235">
        <f t="shared" si="31"/>
        <v>8.653465346534654</v>
      </c>
    </row>
    <row r="279" spans="1:13" s="166" customFormat="1" x14ac:dyDescent="0.2">
      <c r="A279" s="123" t="s">
        <v>208</v>
      </c>
      <c r="B279" s="234">
        <f t="shared" si="26"/>
        <v>0</v>
      </c>
      <c r="C279" s="209">
        <v>0</v>
      </c>
      <c r="D279" s="209">
        <v>0</v>
      </c>
      <c r="E279" s="209">
        <v>0</v>
      </c>
      <c r="F279" s="235" t="str">
        <f t="shared" si="27"/>
        <v/>
      </c>
      <c r="G279" s="235" t="str">
        <f t="shared" si="28"/>
        <v/>
      </c>
      <c r="H279" s="234">
        <f t="shared" si="29"/>
        <v>0</v>
      </c>
      <c r="I279" s="209">
        <v>0</v>
      </c>
      <c r="J279" s="209">
        <v>0</v>
      </c>
      <c r="K279" s="209">
        <v>0</v>
      </c>
      <c r="L279" s="235" t="str">
        <f t="shared" si="30"/>
        <v/>
      </c>
      <c r="M279" s="235" t="str">
        <f t="shared" si="31"/>
        <v/>
      </c>
    </row>
    <row r="280" spans="1:13" s="166" customFormat="1" x14ac:dyDescent="0.2">
      <c r="A280" s="129" t="s">
        <v>209</v>
      </c>
      <c r="B280" s="234">
        <f t="shared" si="26"/>
        <v>671</v>
      </c>
      <c r="C280" s="209">
        <f>708+1424</f>
        <v>2132</v>
      </c>
      <c r="D280" s="209">
        <f>1395+3060</f>
        <v>4455</v>
      </c>
      <c r="E280" s="209">
        <v>2</v>
      </c>
      <c r="F280" s="235">
        <f t="shared" si="27"/>
        <v>3.1773472429210132</v>
      </c>
      <c r="G280" s="235">
        <f t="shared" si="28"/>
        <v>6.639344262295082</v>
      </c>
      <c r="H280" s="234">
        <f t="shared" si="29"/>
        <v>667</v>
      </c>
      <c r="I280" s="209">
        <f>722+1484</f>
        <v>2206</v>
      </c>
      <c r="J280" s="209">
        <f>1470+3223</f>
        <v>4693</v>
      </c>
      <c r="K280" s="209">
        <v>2</v>
      </c>
      <c r="L280" s="235">
        <f t="shared" si="30"/>
        <v>3.3073463268365817</v>
      </c>
      <c r="M280" s="235">
        <f t="shared" si="31"/>
        <v>7.0359820089955019</v>
      </c>
    </row>
    <row r="281" spans="1:13" s="166" customFormat="1" x14ac:dyDescent="0.2">
      <c r="A281" s="129" t="s">
        <v>210</v>
      </c>
      <c r="B281" s="234">
        <f t="shared" si="26"/>
        <v>0</v>
      </c>
      <c r="C281" s="209">
        <v>0</v>
      </c>
      <c r="D281" s="209">
        <v>0</v>
      </c>
      <c r="E281" s="209">
        <v>0</v>
      </c>
      <c r="F281" s="235" t="str">
        <f t="shared" si="27"/>
        <v/>
      </c>
      <c r="G281" s="235" t="str">
        <f t="shared" si="28"/>
        <v/>
      </c>
      <c r="H281" s="234">
        <f t="shared" si="29"/>
        <v>0</v>
      </c>
      <c r="I281" s="209">
        <v>0</v>
      </c>
      <c r="J281" s="209"/>
      <c r="K281" s="209"/>
      <c r="L281" s="235" t="str">
        <f t="shared" si="30"/>
        <v/>
      </c>
      <c r="M281" s="235" t="str">
        <f t="shared" si="31"/>
        <v/>
      </c>
    </row>
    <row r="282" spans="1:13" s="166" customFormat="1" x14ac:dyDescent="0.2">
      <c r="A282" s="129" t="s">
        <v>211</v>
      </c>
      <c r="B282" s="234">
        <f t="shared" si="26"/>
        <v>762</v>
      </c>
      <c r="C282" s="209">
        <v>828</v>
      </c>
      <c r="D282" s="209">
        <v>1743</v>
      </c>
      <c r="E282" s="209">
        <v>0</v>
      </c>
      <c r="F282" s="235">
        <f t="shared" si="27"/>
        <v>1.0866141732283465</v>
      </c>
      <c r="G282" s="235">
        <f t="shared" si="28"/>
        <v>2.2874015748031495</v>
      </c>
      <c r="H282" s="234">
        <f t="shared" si="29"/>
        <v>914</v>
      </c>
      <c r="I282" s="209">
        <f>877+37+419</f>
        <v>1333</v>
      </c>
      <c r="J282" s="209">
        <f>1822+70+689</f>
        <v>2581</v>
      </c>
      <c r="K282" s="209">
        <v>2</v>
      </c>
      <c r="L282" s="235">
        <f t="shared" si="30"/>
        <v>1.4584245076586433</v>
      </c>
      <c r="M282" s="235">
        <f t="shared" si="31"/>
        <v>2.8238512035010941</v>
      </c>
    </row>
    <row r="283" spans="1:13" s="166" customFormat="1" x14ac:dyDescent="0.2">
      <c r="A283" s="204" t="s">
        <v>212</v>
      </c>
      <c r="B283" s="236">
        <f t="shared" si="26"/>
        <v>0</v>
      </c>
      <c r="C283" s="237">
        <v>0</v>
      </c>
      <c r="D283" s="237">
        <v>0</v>
      </c>
      <c r="E283" s="237">
        <v>0</v>
      </c>
      <c r="F283" s="211" t="str">
        <f t="shared" si="27"/>
        <v/>
      </c>
      <c r="G283" s="211" t="str">
        <f t="shared" si="28"/>
        <v/>
      </c>
      <c r="H283" s="236">
        <f t="shared" si="29"/>
        <v>0</v>
      </c>
      <c r="I283" s="237">
        <v>0</v>
      </c>
      <c r="J283" s="237">
        <v>0</v>
      </c>
      <c r="K283" s="237">
        <v>0</v>
      </c>
      <c r="L283" s="211" t="str">
        <f t="shared" si="30"/>
        <v/>
      </c>
      <c r="M283" s="211" t="str">
        <f t="shared" si="31"/>
        <v/>
      </c>
    </row>
    <row r="284" spans="1:13" s="166" customFormat="1" x14ac:dyDescent="0.3">
      <c r="A284" s="574" t="s">
        <v>196</v>
      </c>
      <c r="B284" s="577">
        <v>2015</v>
      </c>
      <c r="C284" s="578"/>
      <c r="D284" s="578"/>
      <c r="E284" s="578"/>
      <c r="F284" s="578"/>
      <c r="G284" s="578"/>
      <c r="H284" s="578">
        <v>2016</v>
      </c>
      <c r="I284" s="578"/>
      <c r="J284" s="578"/>
      <c r="K284" s="578"/>
      <c r="L284" s="578"/>
      <c r="M284" s="579"/>
    </row>
    <row r="285" spans="1:13" s="166" customFormat="1" ht="53.25" x14ac:dyDescent="0.2">
      <c r="A285" s="574"/>
      <c r="B285" s="229" t="s">
        <v>17</v>
      </c>
      <c r="C285" s="229" t="s">
        <v>197</v>
      </c>
      <c r="D285" s="229" t="s">
        <v>198</v>
      </c>
      <c r="E285" s="230" t="s">
        <v>199</v>
      </c>
      <c r="F285" s="229" t="s">
        <v>200</v>
      </c>
      <c r="G285" s="229" t="s">
        <v>201</v>
      </c>
      <c r="H285" s="229" t="s">
        <v>17</v>
      </c>
      <c r="I285" s="229" t="s">
        <v>197</v>
      </c>
      <c r="J285" s="229" t="s">
        <v>198</v>
      </c>
      <c r="K285" s="230" t="s">
        <v>199</v>
      </c>
      <c r="L285" s="229" t="s">
        <v>200</v>
      </c>
      <c r="M285" s="229" t="s">
        <v>201</v>
      </c>
    </row>
    <row r="286" spans="1:13" s="166" customFormat="1" x14ac:dyDescent="0.2">
      <c r="A286" s="575"/>
      <c r="B286" s="372" t="s">
        <v>202</v>
      </c>
      <c r="C286" s="372" t="s">
        <v>203</v>
      </c>
      <c r="D286" s="372" t="s">
        <v>204</v>
      </c>
      <c r="E286" s="229"/>
      <c r="F286" s="229"/>
      <c r="G286" s="229"/>
      <c r="H286" s="372" t="s">
        <v>202</v>
      </c>
      <c r="I286" s="372" t="s">
        <v>203</v>
      </c>
      <c r="J286" s="372" t="s">
        <v>204</v>
      </c>
      <c r="K286" s="230"/>
      <c r="L286" s="229"/>
      <c r="M286" s="229"/>
    </row>
    <row r="287" spans="1:13" s="166" customFormat="1" x14ac:dyDescent="0.2">
      <c r="A287" s="150" t="s">
        <v>205</v>
      </c>
      <c r="B287" s="231">
        <f t="shared" ref="B287:B294" si="32">+D83+J83+P83</f>
        <v>0</v>
      </c>
      <c r="C287" s="238">
        <v>0</v>
      </c>
      <c r="D287" s="238">
        <v>0</v>
      </c>
      <c r="E287" s="238">
        <v>0</v>
      </c>
      <c r="F287" s="233" t="str">
        <f t="shared" ref="F287:F294" si="33">IF(C287=0,"",C287/B287)</f>
        <v/>
      </c>
      <c r="G287" s="233" t="str">
        <f t="shared" ref="G287:G294" si="34">IF(D287=0,"",D287/B287)</f>
        <v/>
      </c>
      <c r="H287" s="231">
        <f t="shared" ref="H287:H294" si="35">+E83+K83+Q83</f>
        <v>0</v>
      </c>
      <c r="I287" s="232">
        <v>0</v>
      </c>
      <c r="J287" s="232">
        <v>0</v>
      </c>
      <c r="K287" s="232">
        <v>0</v>
      </c>
      <c r="L287" s="233" t="str">
        <f t="shared" ref="L287:L294" si="36">IF(I287=0,"",I287/H287)</f>
        <v/>
      </c>
      <c r="M287" s="239" t="str">
        <f t="shared" ref="M287:M294" si="37">IF(J287=0,"",J287/H287)</f>
        <v/>
      </c>
    </row>
    <row r="288" spans="1:13" s="166" customFormat="1" x14ac:dyDescent="0.2">
      <c r="A288" s="129" t="s">
        <v>206</v>
      </c>
      <c r="B288" s="234">
        <f t="shared" si="32"/>
        <v>0</v>
      </c>
      <c r="C288" s="240">
        <v>0</v>
      </c>
      <c r="D288" s="240">
        <v>0</v>
      </c>
      <c r="E288" s="240">
        <v>0</v>
      </c>
      <c r="F288" s="235" t="str">
        <f t="shared" si="33"/>
        <v/>
      </c>
      <c r="G288" s="235" t="str">
        <f t="shared" si="34"/>
        <v/>
      </c>
      <c r="H288" s="234">
        <f t="shared" si="35"/>
        <v>0</v>
      </c>
      <c r="I288" s="209">
        <v>0</v>
      </c>
      <c r="J288" s="209">
        <v>0</v>
      </c>
      <c r="K288" s="209">
        <v>0</v>
      </c>
      <c r="L288" s="235" t="str">
        <f t="shared" si="36"/>
        <v/>
      </c>
      <c r="M288" s="241" t="str">
        <f t="shared" si="37"/>
        <v/>
      </c>
    </row>
    <row r="289" spans="1:13" s="166" customFormat="1" x14ac:dyDescent="0.2">
      <c r="A289" s="129" t="s">
        <v>207</v>
      </c>
      <c r="B289" s="234">
        <f t="shared" si="32"/>
        <v>880</v>
      </c>
      <c r="C289" s="240">
        <f>3317+423</f>
        <v>3740</v>
      </c>
      <c r="D289" s="240">
        <f>6667+693</f>
        <v>7360</v>
      </c>
      <c r="E289" s="240"/>
      <c r="F289" s="235">
        <f t="shared" si="33"/>
        <v>4.25</v>
      </c>
      <c r="G289" s="235">
        <f t="shared" si="34"/>
        <v>8.3636363636363633</v>
      </c>
      <c r="H289" s="234">
        <f t="shared" si="35"/>
        <v>880</v>
      </c>
      <c r="I289" s="209">
        <v>3323</v>
      </c>
      <c r="J289" s="209">
        <v>6674.666666666667</v>
      </c>
      <c r="K289" s="209">
        <v>1</v>
      </c>
      <c r="L289" s="235">
        <f t="shared" si="36"/>
        <v>3.7761363636363638</v>
      </c>
      <c r="M289" s="241">
        <f t="shared" si="37"/>
        <v>7.584848484848485</v>
      </c>
    </row>
    <row r="290" spans="1:13" s="166" customFormat="1" x14ac:dyDescent="0.2">
      <c r="A290" s="123" t="s">
        <v>208</v>
      </c>
      <c r="B290" s="234">
        <f t="shared" si="32"/>
        <v>0</v>
      </c>
      <c r="C290" s="240">
        <v>0</v>
      </c>
      <c r="D290" s="240">
        <v>0</v>
      </c>
      <c r="E290" s="240">
        <v>0</v>
      </c>
      <c r="F290" s="235" t="str">
        <f t="shared" si="33"/>
        <v/>
      </c>
      <c r="G290" s="235" t="str">
        <f t="shared" si="34"/>
        <v/>
      </c>
      <c r="H290" s="234">
        <f t="shared" si="35"/>
        <v>0</v>
      </c>
      <c r="I290" s="209">
        <v>0</v>
      </c>
      <c r="J290" s="209">
        <v>0</v>
      </c>
      <c r="K290" s="209">
        <v>0</v>
      </c>
      <c r="L290" s="235" t="str">
        <f t="shared" si="36"/>
        <v/>
      </c>
      <c r="M290" s="241" t="str">
        <f t="shared" si="37"/>
        <v/>
      </c>
    </row>
    <row r="291" spans="1:13" s="166" customFormat="1" x14ac:dyDescent="0.2">
      <c r="A291" s="129" t="s">
        <v>209</v>
      </c>
      <c r="B291" s="234">
        <f t="shared" si="32"/>
        <v>696</v>
      </c>
      <c r="C291" s="240">
        <f>724+255+1486</f>
        <v>2465</v>
      </c>
      <c r="D291" s="240">
        <f>1474+371+3225</f>
        <v>5070</v>
      </c>
      <c r="E291" s="240">
        <v>3</v>
      </c>
      <c r="F291" s="235">
        <f t="shared" si="33"/>
        <v>3.5416666666666665</v>
      </c>
      <c r="G291" s="235">
        <f t="shared" si="34"/>
        <v>7.2844827586206895</v>
      </c>
      <c r="H291" s="234">
        <f t="shared" si="35"/>
        <v>696</v>
      </c>
      <c r="I291" s="209">
        <v>724.66666666666663</v>
      </c>
      <c r="J291" s="209">
        <v>1475.3333333333333</v>
      </c>
      <c r="K291" s="209">
        <v>2</v>
      </c>
      <c r="L291" s="235">
        <f t="shared" si="36"/>
        <v>1.0411877394636015</v>
      </c>
      <c r="M291" s="241">
        <f t="shared" si="37"/>
        <v>2.1197318007662833</v>
      </c>
    </row>
    <row r="292" spans="1:13" s="166" customFormat="1" x14ac:dyDescent="0.2">
      <c r="A292" s="129" t="s">
        <v>210</v>
      </c>
      <c r="B292" s="234">
        <f t="shared" si="32"/>
        <v>0</v>
      </c>
      <c r="C292" s="240"/>
      <c r="D292" s="240"/>
      <c r="E292" s="240"/>
      <c r="F292" s="235" t="str">
        <f t="shared" si="33"/>
        <v/>
      </c>
      <c r="G292" s="235" t="str">
        <f t="shared" si="34"/>
        <v/>
      </c>
      <c r="H292" s="234">
        <f t="shared" si="35"/>
        <v>0</v>
      </c>
      <c r="I292" s="209">
        <v>0</v>
      </c>
      <c r="J292" s="209">
        <v>0</v>
      </c>
      <c r="K292" s="209">
        <v>0</v>
      </c>
      <c r="L292" s="235" t="str">
        <f t="shared" si="36"/>
        <v/>
      </c>
      <c r="M292" s="241" t="str">
        <f t="shared" si="37"/>
        <v/>
      </c>
    </row>
    <row r="293" spans="1:13" s="166" customFormat="1" x14ac:dyDescent="0.2">
      <c r="A293" s="129" t="s">
        <v>211</v>
      </c>
      <c r="B293" s="234">
        <f t="shared" si="32"/>
        <v>921</v>
      </c>
      <c r="C293" s="240">
        <f>886+39</f>
        <v>925</v>
      </c>
      <c r="D293" s="240">
        <f>1832+74</f>
        <v>1906</v>
      </c>
      <c r="E293" s="240">
        <v>2</v>
      </c>
      <c r="F293" s="235">
        <f t="shared" si="33"/>
        <v>1.004343105320304</v>
      </c>
      <c r="G293" s="235">
        <f t="shared" si="34"/>
        <v>2.0694896851248643</v>
      </c>
      <c r="H293" s="234">
        <f t="shared" si="35"/>
        <v>921</v>
      </c>
      <c r="I293" s="209">
        <v>1204.3333333333333</v>
      </c>
      <c r="J293" s="209">
        <v>1835.3333333333333</v>
      </c>
      <c r="K293" s="209">
        <v>2</v>
      </c>
      <c r="L293" s="235">
        <f t="shared" si="36"/>
        <v>1.3076366268548678</v>
      </c>
      <c r="M293" s="241">
        <f t="shared" si="37"/>
        <v>1.9927614911328266</v>
      </c>
    </row>
    <row r="294" spans="1:13" s="166" customFormat="1" x14ac:dyDescent="0.2">
      <c r="A294" s="204" t="s">
        <v>212</v>
      </c>
      <c r="B294" s="236">
        <f t="shared" si="32"/>
        <v>0</v>
      </c>
      <c r="C294" s="242"/>
      <c r="D294" s="242"/>
      <c r="E294" s="242"/>
      <c r="F294" s="211" t="str">
        <f t="shared" si="33"/>
        <v/>
      </c>
      <c r="G294" s="211" t="str">
        <f t="shared" si="34"/>
        <v/>
      </c>
      <c r="H294" s="243">
        <f t="shared" si="35"/>
        <v>0</v>
      </c>
      <c r="I294" s="244">
        <v>0</v>
      </c>
      <c r="J294" s="244">
        <v>0</v>
      </c>
      <c r="K294" s="244">
        <v>0</v>
      </c>
      <c r="L294" s="245" t="str">
        <f t="shared" si="36"/>
        <v/>
      </c>
      <c r="M294" s="246" t="str">
        <f t="shared" si="37"/>
        <v/>
      </c>
    </row>
    <row r="295" spans="1:13" x14ac:dyDescent="0.3">
      <c r="A295" s="574" t="s">
        <v>196</v>
      </c>
      <c r="B295" s="588">
        <v>2017</v>
      </c>
      <c r="C295" s="588"/>
      <c r="D295" s="588"/>
      <c r="E295" s="588"/>
      <c r="F295" s="588"/>
      <c r="G295" s="588"/>
      <c r="H295" s="589">
        <v>2018</v>
      </c>
      <c r="I295" s="589"/>
      <c r="J295" s="589"/>
      <c r="K295" s="589"/>
      <c r="L295" s="589"/>
      <c r="M295" s="589"/>
    </row>
    <row r="296" spans="1:13" ht="53.25" x14ac:dyDescent="0.3">
      <c r="A296" s="574"/>
      <c r="B296" s="229" t="s">
        <v>17</v>
      </c>
      <c r="C296" s="229" t="s">
        <v>197</v>
      </c>
      <c r="D296" s="229" t="s">
        <v>198</v>
      </c>
      <c r="E296" s="230" t="s">
        <v>199</v>
      </c>
      <c r="F296" s="229" t="s">
        <v>200</v>
      </c>
      <c r="G296" s="229" t="s">
        <v>201</v>
      </c>
      <c r="H296" s="229" t="s">
        <v>17</v>
      </c>
      <c r="I296" s="229" t="s">
        <v>197</v>
      </c>
      <c r="J296" s="229" t="s">
        <v>198</v>
      </c>
      <c r="K296" s="230" t="s">
        <v>199</v>
      </c>
      <c r="L296" s="229" t="s">
        <v>200</v>
      </c>
      <c r="M296" s="229" t="s">
        <v>201</v>
      </c>
    </row>
    <row r="297" spans="1:13" x14ac:dyDescent="0.3">
      <c r="A297" s="575"/>
      <c r="B297" s="372" t="s">
        <v>202</v>
      </c>
      <c r="C297" s="372" t="s">
        <v>203</v>
      </c>
      <c r="D297" s="372" t="s">
        <v>204</v>
      </c>
      <c r="E297" s="230"/>
      <c r="F297" s="229"/>
      <c r="G297" s="229"/>
      <c r="H297" s="372" t="s">
        <v>202</v>
      </c>
      <c r="I297" s="372" t="s">
        <v>203</v>
      </c>
      <c r="J297" s="372" t="s">
        <v>204</v>
      </c>
      <c r="K297" s="230"/>
      <c r="L297" s="229"/>
      <c r="M297" s="229"/>
    </row>
    <row r="298" spans="1:13" s="166" customFormat="1" x14ac:dyDescent="0.2">
      <c r="A298" s="150" t="s">
        <v>205</v>
      </c>
      <c r="B298" s="231">
        <f t="shared" ref="B298:B305" si="38">+F83+L83+R83</f>
        <v>0</v>
      </c>
      <c r="C298" s="232">
        <v>0</v>
      </c>
      <c r="D298" s="232">
        <v>0</v>
      </c>
      <c r="E298" s="232">
        <v>0</v>
      </c>
      <c r="F298" s="233" t="str">
        <f t="shared" ref="F298:F305" si="39">IF(C298=0,"",C298/B298)</f>
        <v/>
      </c>
      <c r="G298" s="233" t="str">
        <f t="shared" ref="G298:G305" si="40">IF(D298=0,"",D298/B298)</f>
        <v/>
      </c>
      <c r="H298" s="231">
        <f t="shared" ref="H298:H305" si="41">+G83+M83+S83</f>
        <v>0</v>
      </c>
      <c r="I298" s="232">
        <v>0</v>
      </c>
      <c r="J298" s="232">
        <v>0</v>
      </c>
      <c r="K298" s="232">
        <v>0</v>
      </c>
      <c r="L298" s="233" t="str">
        <f t="shared" ref="L298:L305" si="42">IF(I298=0,"",I298/H298)</f>
        <v/>
      </c>
      <c r="M298" s="239" t="str">
        <f t="shared" ref="M298:M305" si="43">IF(J298=0,"",J298/H298)</f>
        <v/>
      </c>
    </row>
    <row r="299" spans="1:13" s="166" customFormat="1" x14ac:dyDescent="0.2">
      <c r="A299" s="129" t="s">
        <v>206</v>
      </c>
      <c r="B299" s="234">
        <f t="shared" si="38"/>
        <v>0</v>
      </c>
      <c r="C299" s="209">
        <v>0</v>
      </c>
      <c r="D299" s="209">
        <v>0</v>
      </c>
      <c r="E299" s="209">
        <v>0</v>
      </c>
      <c r="F299" s="235" t="str">
        <f t="shared" si="39"/>
        <v/>
      </c>
      <c r="G299" s="235" t="str">
        <f t="shared" si="40"/>
        <v/>
      </c>
      <c r="H299" s="234">
        <f t="shared" si="41"/>
        <v>0</v>
      </c>
      <c r="I299" s="209">
        <v>0</v>
      </c>
      <c r="J299" s="209">
        <v>0</v>
      </c>
      <c r="K299" s="209">
        <v>0</v>
      </c>
      <c r="L299" s="235" t="str">
        <f t="shared" si="42"/>
        <v/>
      </c>
      <c r="M299" s="241" t="str">
        <f t="shared" si="43"/>
        <v/>
      </c>
    </row>
    <row r="300" spans="1:13" s="166" customFormat="1" x14ac:dyDescent="0.2">
      <c r="A300" s="129" t="s">
        <v>207</v>
      </c>
      <c r="B300" s="234">
        <f t="shared" si="38"/>
        <v>880</v>
      </c>
      <c r="C300" s="209">
        <v>3323</v>
      </c>
      <c r="D300" s="209">
        <v>6674.666666666667</v>
      </c>
      <c r="E300" s="209">
        <v>1</v>
      </c>
      <c r="F300" s="235">
        <f t="shared" si="39"/>
        <v>3.7761363636363638</v>
      </c>
      <c r="G300" s="235">
        <f t="shared" si="40"/>
        <v>7.584848484848485</v>
      </c>
      <c r="H300" s="234">
        <f t="shared" si="41"/>
        <v>880</v>
      </c>
      <c r="I300" s="209">
        <v>3323</v>
      </c>
      <c r="J300" s="209">
        <v>6674.666666666667</v>
      </c>
      <c r="K300" s="209">
        <v>1</v>
      </c>
      <c r="L300" s="235">
        <f t="shared" si="42"/>
        <v>3.7761363636363638</v>
      </c>
      <c r="M300" s="241">
        <f t="shared" si="43"/>
        <v>7.584848484848485</v>
      </c>
    </row>
    <row r="301" spans="1:13" s="166" customFormat="1" x14ac:dyDescent="0.2">
      <c r="A301" s="123" t="s">
        <v>208</v>
      </c>
      <c r="B301" s="234">
        <f t="shared" si="38"/>
        <v>0</v>
      </c>
      <c r="C301" s="209">
        <v>0</v>
      </c>
      <c r="D301" s="209">
        <v>0</v>
      </c>
      <c r="E301" s="209">
        <v>0</v>
      </c>
      <c r="F301" s="235" t="str">
        <f t="shared" si="39"/>
        <v/>
      </c>
      <c r="G301" s="235" t="str">
        <f t="shared" si="40"/>
        <v/>
      </c>
      <c r="H301" s="234">
        <f t="shared" si="41"/>
        <v>0</v>
      </c>
      <c r="I301" s="209">
        <v>0</v>
      </c>
      <c r="J301" s="209">
        <v>0</v>
      </c>
      <c r="K301" s="209">
        <v>0</v>
      </c>
      <c r="L301" s="235" t="str">
        <f t="shared" si="42"/>
        <v/>
      </c>
      <c r="M301" s="241" t="str">
        <f t="shared" si="43"/>
        <v/>
      </c>
    </row>
    <row r="302" spans="1:13" s="166" customFormat="1" x14ac:dyDescent="0.2">
      <c r="A302" s="129" t="s">
        <v>209</v>
      </c>
      <c r="B302" s="234">
        <f t="shared" si="38"/>
        <v>696</v>
      </c>
      <c r="C302" s="209">
        <v>724.66666666666663</v>
      </c>
      <c r="D302" s="209">
        <v>1475.3333333333333</v>
      </c>
      <c r="E302" s="209">
        <v>2</v>
      </c>
      <c r="F302" s="235">
        <f t="shared" si="39"/>
        <v>1.0411877394636015</v>
      </c>
      <c r="G302" s="235">
        <f t="shared" si="40"/>
        <v>2.1197318007662833</v>
      </c>
      <c r="H302" s="234">
        <f t="shared" si="41"/>
        <v>696</v>
      </c>
      <c r="I302" s="209">
        <v>724.66666666666663</v>
      </c>
      <c r="J302" s="209">
        <v>1475.3333333333333</v>
      </c>
      <c r="K302" s="209">
        <v>2</v>
      </c>
      <c r="L302" s="235">
        <f t="shared" si="42"/>
        <v>1.0411877394636015</v>
      </c>
      <c r="M302" s="241">
        <f t="shared" si="43"/>
        <v>2.1197318007662833</v>
      </c>
    </row>
    <row r="303" spans="1:13" s="166" customFormat="1" x14ac:dyDescent="0.2">
      <c r="A303" s="129" t="s">
        <v>210</v>
      </c>
      <c r="B303" s="234">
        <f t="shared" si="38"/>
        <v>0</v>
      </c>
      <c r="C303" s="209">
        <v>0</v>
      </c>
      <c r="D303" s="209">
        <v>0</v>
      </c>
      <c r="E303" s="209">
        <v>0</v>
      </c>
      <c r="F303" s="235" t="str">
        <f t="shared" si="39"/>
        <v/>
      </c>
      <c r="G303" s="235" t="str">
        <f t="shared" si="40"/>
        <v/>
      </c>
      <c r="H303" s="234">
        <f t="shared" si="41"/>
        <v>0</v>
      </c>
      <c r="I303" s="209">
        <v>0</v>
      </c>
      <c r="J303" s="209">
        <v>0</v>
      </c>
      <c r="K303" s="209">
        <v>0</v>
      </c>
      <c r="L303" s="235" t="str">
        <f t="shared" si="42"/>
        <v/>
      </c>
      <c r="M303" s="241" t="str">
        <f t="shared" si="43"/>
        <v/>
      </c>
    </row>
    <row r="304" spans="1:13" s="166" customFormat="1" x14ac:dyDescent="0.2">
      <c r="A304" s="129" t="s">
        <v>211</v>
      </c>
      <c r="B304" s="234">
        <f t="shared" si="38"/>
        <v>921</v>
      </c>
      <c r="C304" s="209">
        <v>1204.3333333333333</v>
      </c>
      <c r="D304" s="209">
        <v>1835.3333333333333</v>
      </c>
      <c r="E304" s="209">
        <v>2</v>
      </c>
      <c r="F304" s="235">
        <f t="shared" si="39"/>
        <v>1.3076366268548678</v>
      </c>
      <c r="G304" s="235">
        <f t="shared" si="40"/>
        <v>1.9927614911328266</v>
      </c>
      <c r="H304" s="234">
        <f t="shared" si="41"/>
        <v>921</v>
      </c>
      <c r="I304" s="209">
        <v>1204.3333333333333</v>
      </c>
      <c r="J304" s="209">
        <v>1835.3333333333333</v>
      </c>
      <c r="K304" s="209">
        <v>2</v>
      </c>
      <c r="L304" s="235">
        <f t="shared" si="42"/>
        <v>1.3076366268548678</v>
      </c>
      <c r="M304" s="241">
        <f t="shared" si="43"/>
        <v>1.9927614911328266</v>
      </c>
    </row>
    <row r="305" spans="1:13" s="166" customFormat="1" x14ac:dyDescent="0.2">
      <c r="A305" s="204" t="s">
        <v>212</v>
      </c>
      <c r="B305" s="236">
        <f t="shared" si="38"/>
        <v>0</v>
      </c>
      <c r="C305" s="244">
        <v>0</v>
      </c>
      <c r="D305" s="244">
        <v>0</v>
      </c>
      <c r="E305" s="244">
        <v>0</v>
      </c>
      <c r="F305" s="211" t="str">
        <f t="shared" si="39"/>
        <v/>
      </c>
      <c r="G305" s="211" t="str">
        <f t="shared" si="40"/>
        <v/>
      </c>
      <c r="H305" s="236">
        <f t="shared" si="41"/>
        <v>0</v>
      </c>
      <c r="I305" s="244">
        <v>0</v>
      </c>
      <c r="J305" s="244">
        <v>0</v>
      </c>
      <c r="K305" s="244">
        <v>0</v>
      </c>
      <c r="L305" s="211" t="str">
        <f t="shared" si="42"/>
        <v/>
      </c>
      <c r="M305" s="212" t="str">
        <f t="shared" si="43"/>
        <v/>
      </c>
    </row>
    <row r="306" spans="1:13" x14ac:dyDescent="0.3">
      <c r="A306" s="112" t="s">
        <v>50</v>
      </c>
    </row>
    <row r="309" spans="1:13" x14ac:dyDescent="0.3">
      <c r="A309" s="590" t="s">
        <v>98</v>
      </c>
      <c r="B309" s="591">
        <v>2013</v>
      </c>
      <c r="C309" s="592"/>
      <c r="D309" s="591">
        <v>2014</v>
      </c>
      <c r="E309" s="592"/>
      <c r="F309" s="593">
        <v>2015</v>
      </c>
      <c r="G309" s="594"/>
      <c r="H309" s="594">
        <v>2016</v>
      </c>
      <c r="I309" s="595"/>
      <c r="J309" s="591">
        <v>2017</v>
      </c>
      <c r="K309" s="592"/>
      <c r="L309" s="591">
        <v>2018</v>
      </c>
      <c r="M309" s="592"/>
    </row>
    <row r="310" spans="1:13" x14ac:dyDescent="0.3">
      <c r="A310" s="590"/>
      <c r="B310" s="247" t="s">
        <v>99</v>
      </c>
      <c r="C310" s="247" t="s">
        <v>85</v>
      </c>
      <c r="D310" s="247" t="s">
        <v>99</v>
      </c>
      <c r="E310" s="247" t="s">
        <v>85</v>
      </c>
      <c r="F310" s="247" t="s">
        <v>99</v>
      </c>
      <c r="G310" s="247" t="s">
        <v>85</v>
      </c>
      <c r="H310" s="247" t="s">
        <v>99</v>
      </c>
      <c r="I310" s="247" t="s">
        <v>85</v>
      </c>
      <c r="J310" s="247" t="s">
        <v>99</v>
      </c>
      <c r="K310" s="247" t="s">
        <v>85</v>
      </c>
      <c r="L310" s="247" t="s">
        <v>99</v>
      </c>
      <c r="M310" s="247" t="s">
        <v>85</v>
      </c>
    </row>
    <row r="311" spans="1:13" ht="33" x14ac:dyDescent="0.3">
      <c r="A311" s="248" t="s">
        <v>213</v>
      </c>
      <c r="B311" s="249">
        <v>22</v>
      </c>
      <c r="C311" s="250">
        <f>IF(B311=0,"",B311*100/D97)</f>
        <v>110</v>
      </c>
      <c r="D311" s="249">
        <v>22</v>
      </c>
      <c r="E311" s="250">
        <f>IF(D311=0,"",D311*100/G97)</f>
        <v>95.652173913043484</v>
      </c>
      <c r="F311" s="251">
        <v>23</v>
      </c>
      <c r="G311" s="250">
        <f>IF(F311=0,"",F311*100/J97)</f>
        <v>92</v>
      </c>
      <c r="H311" s="249">
        <v>24</v>
      </c>
      <c r="I311" s="250">
        <f>IF(H311=0,"",H311*100/M97)</f>
        <v>88.888888888888886</v>
      </c>
      <c r="J311" s="249">
        <v>26</v>
      </c>
      <c r="K311" s="250">
        <f>IF(J311=0,"",J311*100/P97)</f>
        <v>89.65517241379311</v>
      </c>
      <c r="L311" s="249">
        <v>26</v>
      </c>
      <c r="M311" s="252">
        <f>IF(L311=0,"",L311*100/S97)</f>
        <v>83.870967741935488</v>
      </c>
    </row>
  </sheetData>
  <mergeCells count="195">
    <mergeCell ref="A15:Q15"/>
    <mergeCell ref="A16:Q16"/>
    <mergeCell ref="A17:Q17"/>
    <mergeCell ref="A18:Q18"/>
    <mergeCell ref="A19:Q19"/>
    <mergeCell ref="A20:Q20"/>
    <mergeCell ref="B3:S3"/>
    <mergeCell ref="C5:G5"/>
    <mergeCell ref="B7:Q7"/>
    <mergeCell ref="B8:Q8"/>
    <mergeCell ref="B9:Q9"/>
    <mergeCell ref="A14:Q14"/>
    <mergeCell ref="S26:S28"/>
    <mergeCell ref="T26:T28"/>
    <mergeCell ref="U26:U28"/>
    <mergeCell ref="Q27:R27"/>
    <mergeCell ref="A21:Q21"/>
    <mergeCell ref="A22:Q22"/>
    <mergeCell ref="A23:Q23"/>
    <mergeCell ref="A24:T24"/>
    <mergeCell ref="A26:A28"/>
    <mergeCell ref="B26:B28"/>
    <mergeCell ref="C26:C28"/>
    <mergeCell ref="D26:D28"/>
    <mergeCell ref="E26:I26"/>
    <mergeCell ref="J26:J28"/>
    <mergeCell ref="E27:E28"/>
    <mergeCell ref="F27:F28"/>
    <mergeCell ref="G27:G28"/>
    <mergeCell ref="H27:H28"/>
    <mergeCell ref="I27:I28"/>
    <mergeCell ref="O27:P27"/>
    <mergeCell ref="K26:M27"/>
    <mergeCell ref="N26:N28"/>
    <mergeCell ref="O26:R26"/>
    <mergeCell ref="A53:S53"/>
    <mergeCell ref="B54:G54"/>
    <mergeCell ref="H54:M54"/>
    <mergeCell ref="N54:S54"/>
    <mergeCell ref="B60:G60"/>
    <mergeCell ref="H60:M60"/>
    <mergeCell ref="N60:S60"/>
    <mergeCell ref="A39:N39"/>
    <mergeCell ref="B42:F42"/>
    <mergeCell ref="H42:M42"/>
    <mergeCell ref="N42:S42"/>
    <mergeCell ref="B48:F48"/>
    <mergeCell ref="H48:M48"/>
    <mergeCell ref="N48:S48"/>
    <mergeCell ref="A78:S78"/>
    <mergeCell ref="A80:A82"/>
    <mergeCell ref="B80:S80"/>
    <mergeCell ref="B81:G81"/>
    <mergeCell ref="H81:M81"/>
    <mergeCell ref="N81:S81"/>
    <mergeCell ref="A65:S65"/>
    <mergeCell ref="B66:G66"/>
    <mergeCell ref="H66:M66"/>
    <mergeCell ref="N66:S66"/>
    <mergeCell ref="A71:S71"/>
    <mergeCell ref="B72:G72"/>
    <mergeCell ref="H72:M72"/>
    <mergeCell ref="N72:S72"/>
    <mergeCell ref="A101:V101"/>
    <mergeCell ref="A103:A104"/>
    <mergeCell ref="B103:D103"/>
    <mergeCell ref="E103:G103"/>
    <mergeCell ref="H103:J103"/>
    <mergeCell ref="K103:M103"/>
    <mergeCell ref="N103:P103"/>
    <mergeCell ref="Q103:S103"/>
    <mergeCell ref="B95:D95"/>
    <mergeCell ref="E95:G95"/>
    <mergeCell ref="H95:J95"/>
    <mergeCell ref="K95:M95"/>
    <mergeCell ref="N95:P95"/>
    <mergeCell ref="Q95:S95"/>
    <mergeCell ref="A146:O146"/>
    <mergeCell ref="A147:A148"/>
    <mergeCell ref="B147:C147"/>
    <mergeCell ref="D147:E147"/>
    <mergeCell ref="F147:G147"/>
    <mergeCell ref="H147:I147"/>
    <mergeCell ref="J147:K147"/>
    <mergeCell ref="L147:M147"/>
    <mergeCell ref="Q116:S116"/>
    <mergeCell ref="A130:M130"/>
    <mergeCell ref="A131:A132"/>
    <mergeCell ref="B131:C131"/>
    <mergeCell ref="D131:E131"/>
    <mergeCell ref="F131:G131"/>
    <mergeCell ref="H131:I131"/>
    <mergeCell ref="J131:K131"/>
    <mergeCell ref="L131:M131"/>
    <mergeCell ref="A116:A117"/>
    <mergeCell ref="B116:D116"/>
    <mergeCell ref="E116:G116"/>
    <mergeCell ref="H116:J116"/>
    <mergeCell ref="K116:M116"/>
    <mergeCell ref="N116:P116"/>
    <mergeCell ref="A153:AE153"/>
    <mergeCell ref="A154:AE154"/>
    <mergeCell ref="A158:A159"/>
    <mergeCell ref="B158:C158"/>
    <mergeCell ref="D158:E158"/>
    <mergeCell ref="F158:G158"/>
    <mergeCell ref="H158:I158"/>
    <mergeCell ref="J158:K158"/>
    <mergeCell ref="L158:M158"/>
    <mergeCell ref="A209:A211"/>
    <mergeCell ref="B209:D209"/>
    <mergeCell ref="E209:G209"/>
    <mergeCell ref="H209:J209"/>
    <mergeCell ref="K209:M209"/>
    <mergeCell ref="A183:A184"/>
    <mergeCell ref="B183:C183"/>
    <mergeCell ref="D183:E183"/>
    <mergeCell ref="F183:G183"/>
    <mergeCell ref="H183:I183"/>
    <mergeCell ref="J183:K183"/>
    <mergeCell ref="N209:P209"/>
    <mergeCell ref="Q209:S209"/>
    <mergeCell ref="C210:D210"/>
    <mergeCell ref="F210:G210"/>
    <mergeCell ref="I210:J210"/>
    <mergeCell ref="L210:M210"/>
    <mergeCell ref="O210:P210"/>
    <mergeCell ref="R210:S210"/>
    <mergeCell ref="L183:M183"/>
    <mergeCell ref="A238:A239"/>
    <mergeCell ref="B238:C238"/>
    <mergeCell ref="D238:E238"/>
    <mergeCell ref="F238:G238"/>
    <mergeCell ref="H238:I238"/>
    <mergeCell ref="J238:K238"/>
    <mergeCell ref="A231:AE231"/>
    <mergeCell ref="A232:AE232"/>
    <mergeCell ref="A233:AE233"/>
    <mergeCell ref="A234:Y234"/>
    <mergeCell ref="A235:Y235"/>
    <mergeCell ref="A237:O237"/>
    <mergeCell ref="B244:C244"/>
    <mergeCell ref="D244:E244"/>
    <mergeCell ref="F244:G244"/>
    <mergeCell ref="H244:I244"/>
    <mergeCell ref="J244:K244"/>
    <mergeCell ref="L244:M244"/>
    <mergeCell ref="L238:M238"/>
    <mergeCell ref="B240:C240"/>
    <mergeCell ref="D240:E240"/>
    <mergeCell ref="H240:I240"/>
    <mergeCell ref="J240:K240"/>
    <mergeCell ref="L240:M240"/>
    <mergeCell ref="L246:M246"/>
    <mergeCell ref="N246:O246"/>
    <mergeCell ref="A252:A253"/>
    <mergeCell ref="B252:C252"/>
    <mergeCell ref="D252:E252"/>
    <mergeCell ref="F252:G252"/>
    <mergeCell ref="H252:I252"/>
    <mergeCell ref="J252:K252"/>
    <mergeCell ref="L252:M252"/>
    <mergeCell ref="A246:A247"/>
    <mergeCell ref="B246:C246"/>
    <mergeCell ref="D246:E246"/>
    <mergeCell ref="F246:G246"/>
    <mergeCell ref="H246:I246"/>
    <mergeCell ref="J246:K246"/>
    <mergeCell ref="A269:AB269"/>
    <mergeCell ref="A272:M272"/>
    <mergeCell ref="A273:A275"/>
    <mergeCell ref="B273:G273"/>
    <mergeCell ref="H273:M273"/>
    <mergeCell ref="A284:A286"/>
    <mergeCell ref="B284:G284"/>
    <mergeCell ref="H284:M284"/>
    <mergeCell ref="A260:A261"/>
    <mergeCell ref="A264:T264"/>
    <mergeCell ref="A266:A267"/>
    <mergeCell ref="B266:C266"/>
    <mergeCell ref="D266:E266"/>
    <mergeCell ref="F266:G266"/>
    <mergeCell ref="H266:I266"/>
    <mergeCell ref="J266:K266"/>
    <mergeCell ref="L266:M266"/>
    <mergeCell ref="A295:A297"/>
    <mergeCell ref="B295:G295"/>
    <mergeCell ref="H295:M295"/>
    <mergeCell ref="A309:A310"/>
    <mergeCell ref="B309:C309"/>
    <mergeCell ref="D309:E309"/>
    <mergeCell ref="F309:G309"/>
    <mergeCell ref="H309:I309"/>
    <mergeCell ref="J309:K309"/>
    <mergeCell ref="L309:M309"/>
  </mergeCells>
  <dataValidations count="3">
    <dataValidation showInputMessage="1" showErrorMessage="1" errorTitle="Validar" error="Se debe declarar valores numéricos que estén en el rango de 0 a 99999999" sqref="I76:R77 JE76:JN77 TA76:TJ77 ACW76:ADF77 AMS76:ANB77 AWO76:AWX77 BGK76:BGT77 BQG76:BQP77 CAC76:CAL77 CJY76:CKH77 CTU76:CUD77 DDQ76:DDZ77 DNM76:DNV77 DXI76:DXR77 EHE76:EHN77 ERA76:ERJ77 FAW76:FBF77 FKS76:FLB77 FUO76:FUX77 GEK76:GET77 GOG76:GOP77 GYC76:GYL77 HHY76:HIH77 HRU76:HSD77 IBQ76:IBZ77 ILM76:ILV77 IVI76:IVR77 JFE76:JFN77 JPA76:JPJ77 JYW76:JZF77 KIS76:KJB77 KSO76:KSX77 LCK76:LCT77 LMG76:LMP77 LWC76:LWL77 MFY76:MGH77 MPU76:MQD77 MZQ76:MZZ77 NJM76:NJV77 NTI76:NTR77 ODE76:ODN77 ONA76:ONJ77 OWW76:OXF77 PGS76:PHB77 PQO76:PQX77 QAK76:QAT77 QKG76:QKP77 QUC76:QUL77 RDY76:REH77 RNU76:ROD77 RXQ76:RXZ77 SHM76:SHV77 SRI76:SRR77 TBE76:TBN77 TLA76:TLJ77 TUW76:TVF77 UES76:UFB77 UOO76:UOX77 UYK76:UYT77 VIG76:VIP77 VSC76:VSL77 WBY76:WCH77 WLU76:WMD77 WVQ76:WVZ77 I65612:R65613 JE65612:JN65613 TA65612:TJ65613 ACW65612:ADF65613 AMS65612:ANB65613 AWO65612:AWX65613 BGK65612:BGT65613 BQG65612:BQP65613 CAC65612:CAL65613 CJY65612:CKH65613 CTU65612:CUD65613 DDQ65612:DDZ65613 DNM65612:DNV65613 DXI65612:DXR65613 EHE65612:EHN65613 ERA65612:ERJ65613 FAW65612:FBF65613 FKS65612:FLB65613 FUO65612:FUX65613 GEK65612:GET65613 GOG65612:GOP65613 GYC65612:GYL65613 HHY65612:HIH65613 HRU65612:HSD65613 IBQ65612:IBZ65613 ILM65612:ILV65613 IVI65612:IVR65613 JFE65612:JFN65613 JPA65612:JPJ65613 JYW65612:JZF65613 KIS65612:KJB65613 KSO65612:KSX65613 LCK65612:LCT65613 LMG65612:LMP65613 LWC65612:LWL65613 MFY65612:MGH65613 MPU65612:MQD65613 MZQ65612:MZZ65613 NJM65612:NJV65613 NTI65612:NTR65613 ODE65612:ODN65613 ONA65612:ONJ65613 OWW65612:OXF65613 PGS65612:PHB65613 PQO65612:PQX65613 QAK65612:QAT65613 QKG65612:QKP65613 QUC65612:QUL65613 RDY65612:REH65613 RNU65612:ROD65613 RXQ65612:RXZ65613 SHM65612:SHV65613 SRI65612:SRR65613 TBE65612:TBN65613 TLA65612:TLJ65613 TUW65612:TVF65613 UES65612:UFB65613 UOO65612:UOX65613 UYK65612:UYT65613 VIG65612:VIP65613 VSC65612:VSL65613 WBY65612:WCH65613 WLU65612:WMD65613 WVQ65612:WVZ65613 I131148:R131149 JE131148:JN131149 TA131148:TJ131149 ACW131148:ADF131149 AMS131148:ANB131149 AWO131148:AWX131149 BGK131148:BGT131149 BQG131148:BQP131149 CAC131148:CAL131149 CJY131148:CKH131149 CTU131148:CUD131149 DDQ131148:DDZ131149 DNM131148:DNV131149 DXI131148:DXR131149 EHE131148:EHN131149 ERA131148:ERJ131149 FAW131148:FBF131149 FKS131148:FLB131149 FUO131148:FUX131149 GEK131148:GET131149 GOG131148:GOP131149 GYC131148:GYL131149 HHY131148:HIH131149 HRU131148:HSD131149 IBQ131148:IBZ131149 ILM131148:ILV131149 IVI131148:IVR131149 JFE131148:JFN131149 JPA131148:JPJ131149 JYW131148:JZF131149 KIS131148:KJB131149 KSO131148:KSX131149 LCK131148:LCT131149 LMG131148:LMP131149 LWC131148:LWL131149 MFY131148:MGH131149 MPU131148:MQD131149 MZQ131148:MZZ131149 NJM131148:NJV131149 NTI131148:NTR131149 ODE131148:ODN131149 ONA131148:ONJ131149 OWW131148:OXF131149 PGS131148:PHB131149 PQO131148:PQX131149 QAK131148:QAT131149 QKG131148:QKP131149 QUC131148:QUL131149 RDY131148:REH131149 RNU131148:ROD131149 RXQ131148:RXZ131149 SHM131148:SHV131149 SRI131148:SRR131149 TBE131148:TBN131149 TLA131148:TLJ131149 TUW131148:TVF131149 UES131148:UFB131149 UOO131148:UOX131149 UYK131148:UYT131149 VIG131148:VIP131149 VSC131148:VSL131149 WBY131148:WCH131149 WLU131148:WMD131149 WVQ131148:WVZ131149 I196684:R196685 JE196684:JN196685 TA196684:TJ196685 ACW196684:ADF196685 AMS196684:ANB196685 AWO196684:AWX196685 BGK196684:BGT196685 BQG196684:BQP196685 CAC196684:CAL196685 CJY196684:CKH196685 CTU196684:CUD196685 DDQ196684:DDZ196685 DNM196684:DNV196685 DXI196684:DXR196685 EHE196684:EHN196685 ERA196684:ERJ196685 FAW196684:FBF196685 FKS196684:FLB196685 FUO196684:FUX196685 GEK196684:GET196685 GOG196684:GOP196685 GYC196684:GYL196685 HHY196684:HIH196685 HRU196684:HSD196685 IBQ196684:IBZ196685 ILM196684:ILV196685 IVI196684:IVR196685 JFE196684:JFN196685 JPA196684:JPJ196685 JYW196684:JZF196685 KIS196684:KJB196685 KSO196684:KSX196685 LCK196684:LCT196685 LMG196684:LMP196685 LWC196684:LWL196685 MFY196684:MGH196685 MPU196684:MQD196685 MZQ196684:MZZ196685 NJM196684:NJV196685 NTI196684:NTR196685 ODE196684:ODN196685 ONA196684:ONJ196685 OWW196684:OXF196685 PGS196684:PHB196685 PQO196684:PQX196685 QAK196684:QAT196685 QKG196684:QKP196685 QUC196684:QUL196685 RDY196684:REH196685 RNU196684:ROD196685 RXQ196684:RXZ196685 SHM196684:SHV196685 SRI196684:SRR196685 TBE196684:TBN196685 TLA196684:TLJ196685 TUW196684:TVF196685 UES196684:UFB196685 UOO196684:UOX196685 UYK196684:UYT196685 VIG196684:VIP196685 VSC196684:VSL196685 WBY196684:WCH196685 WLU196684:WMD196685 WVQ196684:WVZ196685 I262220:R262221 JE262220:JN262221 TA262220:TJ262221 ACW262220:ADF262221 AMS262220:ANB262221 AWO262220:AWX262221 BGK262220:BGT262221 BQG262220:BQP262221 CAC262220:CAL262221 CJY262220:CKH262221 CTU262220:CUD262221 DDQ262220:DDZ262221 DNM262220:DNV262221 DXI262220:DXR262221 EHE262220:EHN262221 ERA262220:ERJ262221 FAW262220:FBF262221 FKS262220:FLB262221 FUO262220:FUX262221 GEK262220:GET262221 GOG262220:GOP262221 GYC262220:GYL262221 HHY262220:HIH262221 HRU262220:HSD262221 IBQ262220:IBZ262221 ILM262220:ILV262221 IVI262220:IVR262221 JFE262220:JFN262221 JPA262220:JPJ262221 JYW262220:JZF262221 KIS262220:KJB262221 KSO262220:KSX262221 LCK262220:LCT262221 LMG262220:LMP262221 LWC262220:LWL262221 MFY262220:MGH262221 MPU262220:MQD262221 MZQ262220:MZZ262221 NJM262220:NJV262221 NTI262220:NTR262221 ODE262220:ODN262221 ONA262220:ONJ262221 OWW262220:OXF262221 PGS262220:PHB262221 PQO262220:PQX262221 QAK262220:QAT262221 QKG262220:QKP262221 QUC262220:QUL262221 RDY262220:REH262221 RNU262220:ROD262221 RXQ262220:RXZ262221 SHM262220:SHV262221 SRI262220:SRR262221 TBE262220:TBN262221 TLA262220:TLJ262221 TUW262220:TVF262221 UES262220:UFB262221 UOO262220:UOX262221 UYK262220:UYT262221 VIG262220:VIP262221 VSC262220:VSL262221 WBY262220:WCH262221 WLU262220:WMD262221 WVQ262220:WVZ262221 I327756:R327757 JE327756:JN327757 TA327756:TJ327757 ACW327756:ADF327757 AMS327756:ANB327757 AWO327756:AWX327757 BGK327756:BGT327757 BQG327756:BQP327757 CAC327756:CAL327757 CJY327756:CKH327757 CTU327756:CUD327757 DDQ327756:DDZ327757 DNM327756:DNV327757 DXI327756:DXR327757 EHE327756:EHN327757 ERA327756:ERJ327757 FAW327756:FBF327757 FKS327756:FLB327757 FUO327756:FUX327757 GEK327756:GET327757 GOG327756:GOP327757 GYC327756:GYL327757 HHY327756:HIH327757 HRU327756:HSD327757 IBQ327756:IBZ327757 ILM327756:ILV327757 IVI327756:IVR327757 JFE327756:JFN327757 JPA327756:JPJ327757 JYW327756:JZF327757 KIS327756:KJB327757 KSO327756:KSX327757 LCK327756:LCT327757 LMG327756:LMP327757 LWC327756:LWL327757 MFY327756:MGH327757 MPU327756:MQD327757 MZQ327756:MZZ327757 NJM327756:NJV327757 NTI327756:NTR327757 ODE327756:ODN327757 ONA327756:ONJ327757 OWW327756:OXF327757 PGS327756:PHB327757 PQO327756:PQX327757 QAK327756:QAT327757 QKG327756:QKP327757 QUC327756:QUL327757 RDY327756:REH327757 RNU327756:ROD327757 RXQ327756:RXZ327757 SHM327756:SHV327757 SRI327756:SRR327757 TBE327756:TBN327757 TLA327756:TLJ327757 TUW327756:TVF327757 UES327756:UFB327757 UOO327756:UOX327757 UYK327756:UYT327757 VIG327756:VIP327757 VSC327756:VSL327757 WBY327756:WCH327757 WLU327756:WMD327757 WVQ327756:WVZ327757 I393292:R393293 JE393292:JN393293 TA393292:TJ393293 ACW393292:ADF393293 AMS393292:ANB393293 AWO393292:AWX393293 BGK393292:BGT393293 BQG393292:BQP393293 CAC393292:CAL393293 CJY393292:CKH393293 CTU393292:CUD393293 DDQ393292:DDZ393293 DNM393292:DNV393293 DXI393292:DXR393293 EHE393292:EHN393293 ERA393292:ERJ393293 FAW393292:FBF393293 FKS393292:FLB393293 FUO393292:FUX393293 GEK393292:GET393293 GOG393292:GOP393293 GYC393292:GYL393293 HHY393292:HIH393293 HRU393292:HSD393293 IBQ393292:IBZ393293 ILM393292:ILV393293 IVI393292:IVR393293 JFE393292:JFN393293 JPA393292:JPJ393293 JYW393292:JZF393293 KIS393292:KJB393293 KSO393292:KSX393293 LCK393292:LCT393293 LMG393292:LMP393293 LWC393292:LWL393293 MFY393292:MGH393293 MPU393292:MQD393293 MZQ393292:MZZ393293 NJM393292:NJV393293 NTI393292:NTR393293 ODE393292:ODN393293 ONA393292:ONJ393293 OWW393292:OXF393293 PGS393292:PHB393293 PQO393292:PQX393293 QAK393292:QAT393293 QKG393292:QKP393293 QUC393292:QUL393293 RDY393292:REH393293 RNU393292:ROD393293 RXQ393292:RXZ393293 SHM393292:SHV393293 SRI393292:SRR393293 TBE393292:TBN393293 TLA393292:TLJ393293 TUW393292:TVF393293 UES393292:UFB393293 UOO393292:UOX393293 UYK393292:UYT393293 VIG393292:VIP393293 VSC393292:VSL393293 WBY393292:WCH393293 WLU393292:WMD393293 WVQ393292:WVZ393293 I458828:R458829 JE458828:JN458829 TA458828:TJ458829 ACW458828:ADF458829 AMS458828:ANB458829 AWO458828:AWX458829 BGK458828:BGT458829 BQG458828:BQP458829 CAC458828:CAL458829 CJY458828:CKH458829 CTU458828:CUD458829 DDQ458828:DDZ458829 DNM458828:DNV458829 DXI458828:DXR458829 EHE458828:EHN458829 ERA458828:ERJ458829 FAW458828:FBF458829 FKS458828:FLB458829 FUO458828:FUX458829 GEK458828:GET458829 GOG458828:GOP458829 GYC458828:GYL458829 HHY458828:HIH458829 HRU458828:HSD458829 IBQ458828:IBZ458829 ILM458828:ILV458829 IVI458828:IVR458829 JFE458828:JFN458829 JPA458828:JPJ458829 JYW458828:JZF458829 KIS458828:KJB458829 KSO458828:KSX458829 LCK458828:LCT458829 LMG458828:LMP458829 LWC458828:LWL458829 MFY458828:MGH458829 MPU458828:MQD458829 MZQ458828:MZZ458829 NJM458828:NJV458829 NTI458828:NTR458829 ODE458828:ODN458829 ONA458828:ONJ458829 OWW458828:OXF458829 PGS458828:PHB458829 PQO458828:PQX458829 QAK458828:QAT458829 QKG458828:QKP458829 QUC458828:QUL458829 RDY458828:REH458829 RNU458828:ROD458829 RXQ458828:RXZ458829 SHM458828:SHV458829 SRI458828:SRR458829 TBE458828:TBN458829 TLA458828:TLJ458829 TUW458828:TVF458829 UES458828:UFB458829 UOO458828:UOX458829 UYK458828:UYT458829 VIG458828:VIP458829 VSC458828:VSL458829 WBY458828:WCH458829 WLU458828:WMD458829 WVQ458828:WVZ458829 I524364:R524365 JE524364:JN524365 TA524364:TJ524365 ACW524364:ADF524365 AMS524364:ANB524365 AWO524364:AWX524365 BGK524364:BGT524365 BQG524364:BQP524365 CAC524364:CAL524365 CJY524364:CKH524365 CTU524364:CUD524365 DDQ524364:DDZ524365 DNM524364:DNV524365 DXI524364:DXR524365 EHE524364:EHN524365 ERA524364:ERJ524365 FAW524364:FBF524365 FKS524364:FLB524365 FUO524364:FUX524365 GEK524364:GET524365 GOG524364:GOP524365 GYC524364:GYL524365 HHY524364:HIH524365 HRU524364:HSD524365 IBQ524364:IBZ524365 ILM524364:ILV524365 IVI524364:IVR524365 JFE524364:JFN524365 JPA524364:JPJ524365 JYW524364:JZF524365 KIS524364:KJB524365 KSO524364:KSX524365 LCK524364:LCT524365 LMG524364:LMP524365 LWC524364:LWL524365 MFY524364:MGH524365 MPU524364:MQD524365 MZQ524364:MZZ524365 NJM524364:NJV524365 NTI524364:NTR524365 ODE524364:ODN524365 ONA524364:ONJ524365 OWW524364:OXF524365 PGS524364:PHB524365 PQO524364:PQX524365 QAK524364:QAT524365 QKG524364:QKP524365 QUC524364:QUL524365 RDY524364:REH524365 RNU524364:ROD524365 RXQ524364:RXZ524365 SHM524364:SHV524365 SRI524364:SRR524365 TBE524364:TBN524365 TLA524364:TLJ524365 TUW524364:TVF524365 UES524364:UFB524365 UOO524364:UOX524365 UYK524364:UYT524365 VIG524364:VIP524365 VSC524364:VSL524365 WBY524364:WCH524365 WLU524364:WMD524365 WVQ524364:WVZ524365 I589900:R589901 JE589900:JN589901 TA589900:TJ589901 ACW589900:ADF589901 AMS589900:ANB589901 AWO589900:AWX589901 BGK589900:BGT589901 BQG589900:BQP589901 CAC589900:CAL589901 CJY589900:CKH589901 CTU589900:CUD589901 DDQ589900:DDZ589901 DNM589900:DNV589901 DXI589900:DXR589901 EHE589900:EHN589901 ERA589900:ERJ589901 FAW589900:FBF589901 FKS589900:FLB589901 FUO589900:FUX589901 GEK589900:GET589901 GOG589900:GOP589901 GYC589900:GYL589901 HHY589900:HIH589901 HRU589900:HSD589901 IBQ589900:IBZ589901 ILM589900:ILV589901 IVI589900:IVR589901 JFE589900:JFN589901 JPA589900:JPJ589901 JYW589900:JZF589901 KIS589900:KJB589901 KSO589900:KSX589901 LCK589900:LCT589901 LMG589900:LMP589901 LWC589900:LWL589901 MFY589900:MGH589901 MPU589900:MQD589901 MZQ589900:MZZ589901 NJM589900:NJV589901 NTI589900:NTR589901 ODE589900:ODN589901 ONA589900:ONJ589901 OWW589900:OXF589901 PGS589900:PHB589901 PQO589900:PQX589901 QAK589900:QAT589901 QKG589900:QKP589901 QUC589900:QUL589901 RDY589900:REH589901 RNU589900:ROD589901 RXQ589900:RXZ589901 SHM589900:SHV589901 SRI589900:SRR589901 TBE589900:TBN589901 TLA589900:TLJ589901 TUW589900:TVF589901 UES589900:UFB589901 UOO589900:UOX589901 UYK589900:UYT589901 VIG589900:VIP589901 VSC589900:VSL589901 WBY589900:WCH589901 WLU589900:WMD589901 WVQ589900:WVZ589901 I655436:R655437 JE655436:JN655437 TA655436:TJ655437 ACW655436:ADF655437 AMS655436:ANB655437 AWO655436:AWX655437 BGK655436:BGT655437 BQG655436:BQP655437 CAC655436:CAL655437 CJY655436:CKH655437 CTU655436:CUD655437 DDQ655436:DDZ655437 DNM655436:DNV655437 DXI655436:DXR655437 EHE655436:EHN655437 ERA655436:ERJ655437 FAW655436:FBF655437 FKS655436:FLB655437 FUO655436:FUX655437 GEK655436:GET655437 GOG655436:GOP655437 GYC655436:GYL655437 HHY655436:HIH655437 HRU655436:HSD655437 IBQ655436:IBZ655437 ILM655436:ILV655437 IVI655436:IVR655437 JFE655436:JFN655437 JPA655436:JPJ655437 JYW655436:JZF655437 KIS655436:KJB655437 KSO655436:KSX655437 LCK655436:LCT655437 LMG655436:LMP655437 LWC655436:LWL655437 MFY655436:MGH655437 MPU655436:MQD655437 MZQ655436:MZZ655437 NJM655436:NJV655437 NTI655436:NTR655437 ODE655436:ODN655437 ONA655436:ONJ655437 OWW655436:OXF655437 PGS655436:PHB655437 PQO655436:PQX655437 QAK655436:QAT655437 QKG655436:QKP655437 QUC655436:QUL655437 RDY655436:REH655437 RNU655436:ROD655437 RXQ655436:RXZ655437 SHM655436:SHV655437 SRI655436:SRR655437 TBE655436:TBN655437 TLA655436:TLJ655437 TUW655436:TVF655437 UES655436:UFB655437 UOO655436:UOX655437 UYK655436:UYT655437 VIG655436:VIP655437 VSC655436:VSL655437 WBY655436:WCH655437 WLU655436:WMD655437 WVQ655436:WVZ655437 I720972:R720973 JE720972:JN720973 TA720972:TJ720973 ACW720972:ADF720973 AMS720972:ANB720973 AWO720972:AWX720973 BGK720972:BGT720973 BQG720972:BQP720973 CAC720972:CAL720973 CJY720972:CKH720973 CTU720972:CUD720973 DDQ720972:DDZ720973 DNM720972:DNV720973 DXI720972:DXR720973 EHE720972:EHN720973 ERA720972:ERJ720973 FAW720972:FBF720973 FKS720972:FLB720973 FUO720972:FUX720973 GEK720972:GET720973 GOG720972:GOP720973 GYC720972:GYL720973 HHY720972:HIH720973 HRU720972:HSD720973 IBQ720972:IBZ720973 ILM720972:ILV720973 IVI720972:IVR720973 JFE720972:JFN720973 JPA720972:JPJ720973 JYW720972:JZF720973 KIS720972:KJB720973 KSO720972:KSX720973 LCK720972:LCT720973 LMG720972:LMP720973 LWC720972:LWL720973 MFY720972:MGH720973 MPU720972:MQD720973 MZQ720972:MZZ720973 NJM720972:NJV720973 NTI720972:NTR720973 ODE720972:ODN720973 ONA720972:ONJ720973 OWW720972:OXF720973 PGS720972:PHB720973 PQO720972:PQX720973 QAK720972:QAT720973 QKG720972:QKP720973 QUC720972:QUL720973 RDY720972:REH720973 RNU720972:ROD720973 RXQ720972:RXZ720973 SHM720972:SHV720973 SRI720972:SRR720973 TBE720972:TBN720973 TLA720972:TLJ720973 TUW720972:TVF720973 UES720972:UFB720973 UOO720972:UOX720973 UYK720972:UYT720973 VIG720972:VIP720973 VSC720972:VSL720973 WBY720972:WCH720973 WLU720972:WMD720973 WVQ720972:WVZ720973 I786508:R786509 JE786508:JN786509 TA786508:TJ786509 ACW786508:ADF786509 AMS786508:ANB786509 AWO786508:AWX786509 BGK786508:BGT786509 BQG786508:BQP786509 CAC786508:CAL786509 CJY786508:CKH786509 CTU786508:CUD786509 DDQ786508:DDZ786509 DNM786508:DNV786509 DXI786508:DXR786509 EHE786508:EHN786509 ERA786508:ERJ786509 FAW786508:FBF786509 FKS786508:FLB786509 FUO786508:FUX786509 GEK786508:GET786509 GOG786508:GOP786509 GYC786508:GYL786509 HHY786508:HIH786509 HRU786508:HSD786509 IBQ786508:IBZ786509 ILM786508:ILV786509 IVI786508:IVR786509 JFE786508:JFN786509 JPA786508:JPJ786509 JYW786508:JZF786509 KIS786508:KJB786509 KSO786508:KSX786509 LCK786508:LCT786509 LMG786508:LMP786509 LWC786508:LWL786509 MFY786508:MGH786509 MPU786508:MQD786509 MZQ786508:MZZ786509 NJM786508:NJV786509 NTI786508:NTR786509 ODE786508:ODN786509 ONA786508:ONJ786509 OWW786508:OXF786509 PGS786508:PHB786509 PQO786508:PQX786509 QAK786508:QAT786509 QKG786508:QKP786509 QUC786508:QUL786509 RDY786508:REH786509 RNU786508:ROD786509 RXQ786508:RXZ786509 SHM786508:SHV786509 SRI786508:SRR786509 TBE786508:TBN786509 TLA786508:TLJ786509 TUW786508:TVF786509 UES786508:UFB786509 UOO786508:UOX786509 UYK786508:UYT786509 VIG786508:VIP786509 VSC786508:VSL786509 WBY786508:WCH786509 WLU786508:WMD786509 WVQ786508:WVZ786509 I852044:R852045 JE852044:JN852045 TA852044:TJ852045 ACW852044:ADF852045 AMS852044:ANB852045 AWO852044:AWX852045 BGK852044:BGT852045 BQG852044:BQP852045 CAC852044:CAL852045 CJY852044:CKH852045 CTU852044:CUD852045 DDQ852044:DDZ852045 DNM852044:DNV852045 DXI852044:DXR852045 EHE852044:EHN852045 ERA852044:ERJ852045 FAW852044:FBF852045 FKS852044:FLB852045 FUO852044:FUX852045 GEK852044:GET852045 GOG852044:GOP852045 GYC852044:GYL852045 HHY852044:HIH852045 HRU852044:HSD852045 IBQ852044:IBZ852045 ILM852044:ILV852045 IVI852044:IVR852045 JFE852044:JFN852045 JPA852044:JPJ852045 JYW852044:JZF852045 KIS852044:KJB852045 KSO852044:KSX852045 LCK852044:LCT852045 LMG852044:LMP852045 LWC852044:LWL852045 MFY852044:MGH852045 MPU852044:MQD852045 MZQ852044:MZZ852045 NJM852044:NJV852045 NTI852044:NTR852045 ODE852044:ODN852045 ONA852044:ONJ852045 OWW852044:OXF852045 PGS852044:PHB852045 PQO852044:PQX852045 QAK852044:QAT852045 QKG852044:QKP852045 QUC852044:QUL852045 RDY852044:REH852045 RNU852044:ROD852045 RXQ852044:RXZ852045 SHM852044:SHV852045 SRI852044:SRR852045 TBE852044:TBN852045 TLA852044:TLJ852045 TUW852044:TVF852045 UES852044:UFB852045 UOO852044:UOX852045 UYK852044:UYT852045 VIG852044:VIP852045 VSC852044:VSL852045 WBY852044:WCH852045 WLU852044:WMD852045 WVQ852044:WVZ852045 I917580:R917581 JE917580:JN917581 TA917580:TJ917581 ACW917580:ADF917581 AMS917580:ANB917581 AWO917580:AWX917581 BGK917580:BGT917581 BQG917580:BQP917581 CAC917580:CAL917581 CJY917580:CKH917581 CTU917580:CUD917581 DDQ917580:DDZ917581 DNM917580:DNV917581 DXI917580:DXR917581 EHE917580:EHN917581 ERA917580:ERJ917581 FAW917580:FBF917581 FKS917580:FLB917581 FUO917580:FUX917581 GEK917580:GET917581 GOG917580:GOP917581 GYC917580:GYL917581 HHY917580:HIH917581 HRU917580:HSD917581 IBQ917580:IBZ917581 ILM917580:ILV917581 IVI917580:IVR917581 JFE917580:JFN917581 JPA917580:JPJ917581 JYW917580:JZF917581 KIS917580:KJB917581 KSO917580:KSX917581 LCK917580:LCT917581 LMG917580:LMP917581 LWC917580:LWL917581 MFY917580:MGH917581 MPU917580:MQD917581 MZQ917580:MZZ917581 NJM917580:NJV917581 NTI917580:NTR917581 ODE917580:ODN917581 ONA917580:ONJ917581 OWW917580:OXF917581 PGS917580:PHB917581 PQO917580:PQX917581 QAK917580:QAT917581 QKG917580:QKP917581 QUC917580:QUL917581 RDY917580:REH917581 RNU917580:ROD917581 RXQ917580:RXZ917581 SHM917580:SHV917581 SRI917580:SRR917581 TBE917580:TBN917581 TLA917580:TLJ917581 TUW917580:TVF917581 UES917580:UFB917581 UOO917580:UOX917581 UYK917580:UYT917581 VIG917580:VIP917581 VSC917580:VSL917581 WBY917580:WCH917581 WLU917580:WMD917581 WVQ917580:WVZ917581 I983116:R983117 JE983116:JN983117 TA983116:TJ983117 ACW983116:ADF983117 AMS983116:ANB983117 AWO983116:AWX983117 BGK983116:BGT983117 BQG983116:BQP983117 CAC983116:CAL983117 CJY983116:CKH983117 CTU983116:CUD983117 DDQ983116:DDZ983117 DNM983116:DNV983117 DXI983116:DXR983117 EHE983116:EHN983117 ERA983116:ERJ983117 FAW983116:FBF983117 FKS983116:FLB983117 FUO983116:FUX983117 GEK983116:GET983117 GOG983116:GOP983117 GYC983116:GYL983117 HHY983116:HIH983117 HRU983116:HSD983117 IBQ983116:IBZ983117 ILM983116:ILV983117 IVI983116:IVR983117 JFE983116:JFN983117 JPA983116:JPJ983117 JYW983116:JZF983117 KIS983116:KJB983117 KSO983116:KSX983117 LCK983116:LCT983117 LMG983116:LMP983117 LWC983116:LWL983117 MFY983116:MGH983117 MPU983116:MQD983117 MZQ983116:MZZ983117 NJM983116:NJV983117 NTI983116:NTR983117 ODE983116:ODN983117 ONA983116:ONJ983117 OWW983116:OXF983117 PGS983116:PHB983117 PQO983116:PQX983117 QAK983116:QAT983117 QKG983116:QKP983117 QUC983116:QUL983117 RDY983116:REH983117 RNU983116:ROD983117 RXQ983116:RXZ983117 SHM983116:SHV983117 SRI983116:SRR983117 TBE983116:TBN983117 TLA983116:TLJ983117 TUW983116:TVF983117 UES983116:UFB983117 UOO983116:UOX983117 UYK983116:UYT983117 VIG983116:VIP983117 VSC983116:VSL983117 WBY983116:WCH983117 WLU983116:WMD983117 WVQ983116:WVZ983117 B74:S75 IX74:JO75 ST74:TK75 ACP74:ADG75 AML74:ANC75 AWH74:AWY75 BGD74:BGU75 BPZ74:BQQ75 BZV74:CAM75 CJR74:CKI75 CTN74:CUE75 DDJ74:DEA75 DNF74:DNW75 DXB74:DXS75 EGX74:EHO75 EQT74:ERK75 FAP74:FBG75 FKL74:FLC75 FUH74:FUY75 GED74:GEU75 GNZ74:GOQ75 GXV74:GYM75 HHR74:HII75 HRN74:HSE75 IBJ74:ICA75 ILF74:ILW75 IVB74:IVS75 JEX74:JFO75 JOT74:JPK75 JYP74:JZG75 KIL74:KJC75 KSH74:KSY75 LCD74:LCU75 LLZ74:LMQ75 LVV74:LWM75 MFR74:MGI75 MPN74:MQE75 MZJ74:NAA75 NJF74:NJW75 NTB74:NTS75 OCX74:ODO75 OMT74:ONK75 OWP74:OXG75 PGL74:PHC75 PQH74:PQY75 QAD74:QAU75 QJZ74:QKQ75 QTV74:QUM75 RDR74:REI75 RNN74:ROE75 RXJ74:RYA75 SHF74:SHW75 SRB74:SRS75 TAX74:TBO75 TKT74:TLK75 TUP74:TVG75 UEL74:UFC75 UOH74:UOY75 UYD74:UYU75 VHZ74:VIQ75 VRV74:VSM75 WBR74:WCI75 WLN74:WME75 WVJ74:WWA75 B65610:S65611 IX65610:JO65611 ST65610:TK65611 ACP65610:ADG65611 AML65610:ANC65611 AWH65610:AWY65611 BGD65610:BGU65611 BPZ65610:BQQ65611 BZV65610:CAM65611 CJR65610:CKI65611 CTN65610:CUE65611 DDJ65610:DEA65611 DNF65610:DNW65611 DXB65610:DXS65611 EGX65610:EHO65611 EQT65610:ERK65611 FAP65610:FBG65611 FKL65610:FLC65611 FUH65610:FUY65611 GED65610:GEU65611 GNZ65610:GOQ65611 GXV65610:GYM65611 HHR65610:HII65611 HRN65610:HSE65611 IBJ65610:ICA65611 ILF65610:ILW65611 IVB65610:IVS65611 JEX65610:JFO65611 JOT65610:JPK65611 JYP65610:JZG65611 KIL65610:KJC65611 KSH65610:KSY65611 LCD65610:LCU65611 LLZ65610:LMQ65611 LVV65610:LWM65611 MFR65610:MGI65611 MPN65610:MQE65611 MZJ65610:NAA65611 NJF65610:NJW65611 NTB65610:NTS65611 OCX65610:ODO65611 OMT65610:ONK65611 OWP65610:OXG65611 PGL65610:PHC65611 PQH65610:PQY65611 QAD65610:QAU65611 QJZ65610:QKQ65611 QTV65610:QUM65611 RDR65610:REI65611 RNN65610:ROE65611 RXJ65610:RYA65611 SHF65610:SHW65611 SRB65610:SRS65611 TAX65610:TBO65611 TKT65610:TLK65611 TUP65610:TVG65611 UEL65610:UFC65611 UOH65610:UOY65611 UYD65610:UYU65611 VHZ65610:VIQ65611 VRV65610:VSM65611 WBR65610:WCI65611 WLN65610:WME65611 WVJ65610:WWA65611 B131146:S131147 IX131146:JO131147 ST131146:TK131147 ACP131146:ADG131147 AML131146:ANC131147 AWH131146:AWY131147 BGD131146:BGU131147 BPZ131146:BQQ131147 BZV131146:CAM131147 CJR131146:CKI131147 CTN131146:CUE131147 DDJ131146:DEA131147 DNF131146:DNW131147 DXB131146:DXS131147 EGX131146:EHO131147 EQT131146:ERK131147 FAP131146:FBG131147 FKL131146:FLC131147 FUH131146:FUY131147 GED131146:GEU131147 GNZ131146:GOQ131147 GXV131146:GYM131147 HHR131146:HII131147 HRN131146:HSE131147 IBJ131146:ICA131147 ILF131146:ILW131147 IVB131146:IVS131147 JEX131146:JFO131147 JOT131146:JPK131147 JYP131146:JZG131147 KIL131146:KJC131147 KSH131146:KSY131147 LCD131146:LCU131147 LLZ131146:LMQ131147 LVV131146:LWM131147 MFR131146:MGI131147 MPN131146:MQE131147 MZJ131146:NAA131147 NJF131146:NJW131147 NTB131146:NTS131147 OCX131146:ODO131147 OMT131146:ONK131147 OWP131146:OXG131147 PGL131146:PHC131147 PQH131146:PQY131147 QAD131146:QAU131147 QJZ131146:QKQ131147 QTV131146:QUM131147 RDR131146:REI131147 RNN131146:ROE131147 RXJ131146:RYA131147 SHF131146:SHW131147 SRB131146:SRS131147 TAX131146:TBO131147 TKT131146:TLK131147 TUP131146:TVG131147 UEL131146:UFC131147 UOH131146:UOY131147 UYD131146:UYU131147 VHZ131146:VIQ131147 VRV131146:VSM131147 WBR131146:WCI131147 WLN131146:WME131147 WVJ131146:WWA131147 B196682:S196683 IX196682:JO196683 ST196682:TK196683 ACP196682:ADG196683 AML196682:ANC196683 AWH196682:AWY196683 BGD196682:BGU196683 BPZ196682:BQQ196683 BZV196682:CAM196683 CJR196682:CKI196683 CTN196682:CUE196683 DDJ196682:DEA196683 DNF196682:DNW196683 DXB196682:DXS196683 EGX196682:EHO196683 EQT196682:ERK196683 FAP196682:FBG196683 FKL196682:FLC196683 FUH196682:FUY196683 GED196682:GEU196683 GNZ196682:GOQ196683 GXV196682:GYM196683 HHR196682:HII196683 HRN196682:HSE196683 IBJ196682:ICA196683 ILF196682:ILW196683 IVB196682:IVS196683 JEX196682:JFO196683 JOT196682:JPK196683 JYP196682:JZG196683 KIL196682:KJC196683 KSH196682:KSY196683 LCD196682:LCU196683 LLZ196682:LMQ196683 LVV196682:LWM196683 MFR196682:MGI196683 MPN196682:MQE196683 MZJ196682:NAA196683 NJF196682:NJW196683 NTB196682:NTS196683 OCX196682:ODO196683 OMT196682:ONK196683 OWP196682:OXG196683 PGL196682:PHC196683 PQH196682:PQY196683 QAD196682:QAU196683 QJZ196682:QKQ196683 QTV196682:QUM196683 RDR196682:REI196683 RNN196682:ROE196683 RXJ196682:RYA196683 SHF196682:SHW196683 SRB196682:SRS196683 TAX196682:TBO196683 TKT196682:TLK196683 TUP196682:TVG196683 UEL196682:UFC196683 UOH196682:UOY196683 UYD196682:UYU196683 VHZ196682:VIQ196683 VRV196682:VSM196683 WBR196682:WCI196683 WLN196682:WME196683 WVJ196682:WWA196683 B262218:S262219 IX262218:JO262219 ST262218:TK262219 ACP262218:ADG262219 AML262218:ANC262219 AWH262218:AWY262219 BGD262218:BGU262219 BPZ262218:BQQ262219 BZV262218:CAM262219 CJR262218:CKI262219 CTN262218:CUE262219 DDJ262218:DEA262219 DNF262218:DNW262219 DXB262218:DXS262219 EGX262218:EHO262219 EQT262218:ERK262219 FAP262218:FBG262219 FKL262218:FLC262219 FUH262218:FUY262219 GED262218:GEU262219 GNZ262218:GOQ262219 GXV262218:GYM262219 HHR262218:HII262219 HRN262218:HSE262219 IBJ262218:ICA262219 ILF262218:ILW262219 IVB262218:IVS262219 JEX262218:JFO262219 JOT262218:JPK262219 JYP262218:JZG262219 KIL262218:KJC262219 KSH262218:KSY262219 LCD262218:LCU262219 LLZ262218:LMQ262219 LVV262218:LWM262219 MFR262218:MGI262219 MPN262218:MQE262219 MZJ262218:NAA262219 NJF262218:NJW262219 NTB262218:NTS262219 OCX262218:ODO262219 OMT262218:ONK262219 OWP262218:OXG262219 PGL262218:PHC262219 PQH262218:PQY262219 QAD262218:QAU262219 QJZ262218:QKQ262219 QTV262218:QUM262219 RDR262218:REI262219 RNN262218:ROE262219 RXJ262218:RYA262219 SHF262218:SHW262219 SRB262218:SRS262219 TAX262218:TBO262219 TKT262218:TLK262219 TUP262218:TVG262219 UEL262218:UFC262219 UOH262218:UOY262219 UYD262218:UYU262219 VHZ262218:VIQ262219 VRV262218:VSM262219 WBR262218:WCI262219 WLN262218:WME262219 WVJ262218:WWA262219 B327754:S327755 IX327754:JO327755 ST327754:TK327755 ACP327754:ADG327755 AML327754:ANC327755 AWH327754:AWY327755 BGD327754:BGU327755 BPZ327754:BQQ327755 BZV327754:CAM327755 CJR327754:CKI327755 CTN327754:CUE327755 DDJ327754:DEA327755 DNF327754:DNW327755 DXB327754:DXS327755 EGX327754:EHO327755 EQT327754:ERK327755 FAP327754:FBG327755 FKL327754:FLC327755 FUH327754:FUY327755 GED327754:GEU327755 GNZ327754:GOQ327755 GXV327754:GYM327755 HHR327754:HII327755 HRN327754:HSE327755 IBJ327754:ICA327755 ILF327754:ILW327755 IVB327754:IVS327755 JEX327754:JFO327755 JOT327754:JPK327755 JYP327754:JZG327755 KIL327754:KJC327755 KSH327754:KSY327755 LCD327754:LCU327755 LLZ327754:LMQ327755 LVV327754:LWM327755 MFR327754:MGI327755 MPN327754:MQE327755 MZJ327754:NAA327755 NJF327754:NJW327755 NTB327754:NTS327755 OCX327754:ODO327755 OMT327754:ONK327755 OWP327754:OXG327755 PGL327754:PHC327755 PQH327754:PQY327755 QAD327754:QAU327755 QJZ327754:QKQ327755 QTV327754:QUM327755 RDR327754:REI327755 RNN327754:ROE327755 RXJ327754:RYA327755 SHF327754:SHW327755 SRB327754:SRS327755 TAX327754:TBO327755 TKT327754:TLK327755 TUP327754:TVG327755 UEL327754:UFC327755 UOH327754:UOY327755 UYD327754:UYU327755 VHZ327754:VIQ327755 VRV327754:VSM327755 WBR327754:WCI327755 WLN327754:WME327755 WVJ327754:WWA327755 B393290:S393291 IX393290:JO393291 ST393290:TK393291 ACP393290:ADG393291 AML393290:ANC393291 AWH393290:AWY393291 BGD393290:BGU393291 BPZ393290:BQQ393291 BZV393290:CAM393291 CJR393290:CKI393291 CTN393290:CUE393291 DDJ393290:DEA393291 DNF393290:DNW393291 DXB393290:DXS393291 EGX393290:EHO393291 EQT393290:ERK393291 FAP393290:FBG393291 FKL393290:FLC393291 FUH393290:FUY393291 GED393290:GEU393291 GNZ393290:GOQ393291 GXV393290:GYM393291 HHR393290:HII393291 HRN393290:HSE393291 IBJ393290:ICA393291 ILF393290:ILW393291 IVB393290:IVS393291 JEX393290:JFO393291 JOT393290:JPK393291 JYP393290:JZG393291 KIL393290:KJC393291 KSH393290:KSY393291 LCD393290:LCU393291 LLZ393290:LMQ393291 LVV393290:LWM393291 MFR393290:MGI393291 MPN393290:MQE393291 MZJ393290:NAA393291 NJF393290:NJW393291 NTB393290:NTS393291 OCX393290:ODO393291 OMT393290:ONK393291 OWP393290:OXG393291 PGL393290:PHC393291 PQH393290:PQY393291 QAD393290:QAU393291 QJZ393290:QKQ393291 QTV393290:QUM393291 RDR393290:REI393291 RNN393290:ROE393291 RXJ393290:RYA393291 SHF393290:SHW393291 SRB393290:SRS393291 TAX393290:TBO393291 TKT393290:TLK393291 TUP393290:TVG393291 UEL393290:UFC393291 UOH393290:UOY393291 UYD393290:UYU393291 VHZ393290:VIQ393291 VRV393290:VSM393291 WBR393290:WCI393291 WLN393290:WME393291 WVJ393290:WWA393291 B458826:S458827 IX458826:JO458827 ST458826:TK458827 ACP458826:ADG458827 AML458826:ANC458827 AWH458826:AWY458827 BGD458826:BGU458827 BPZ458826:BQQ458827 BZV458826:CAM458827 CJR458826:CKI458827 CTN458826:CUE458827 DDJ458826:DEA458827 DNF458826:DNW458827 DXB458826:DXS458827 EGX458826:EHO458827 EQT458826:ERK458827 FAP458826:FBG458827 FKL458826:FLC458827 FUH458826:FUY458827 GED458826:GEU458827 GNZ458826:GOQ458827 GXV458826:GYM458827 HHR458826:HII458827 HRN458826:HSE458827 IBJ458826:ICA458827 ILF458826:ILW458827 IVB458826:IVS458827 JEX458826:JFO458827 JOT458826:JPK458827 JYP458826:JZG458827 KIL458826:KJC458827 KSH458826:KSY458827 LCD458826:LCU458827 LLZ458826:LMQ458827 LVV458826:LWM458827 MFR458826:MGI458827 MPN458826:MQE458827 MZJ458826:NAA458827 NJF458826:NJW458827 NTB458826:NTS458827 OCX458826:ODO458827 OMT458826:ONK458827 OWP458826:OXG458827 PGL458826:PHC458827 PQH458826:PQY458827 QAD458826:QAU458827 QJZ458826:QKQ458827 QTV458826:QUM458827 RDR458826:REI458827 RNN458826:ROE458827 RXJ458826:RYA458827 SHF458826:SHW458827 SRB458826:SRS458827 TAX458826:TBO458827 TKT458826:TLK458827 TUP458826:TVG458827 UEL458826:UFC458827 UOH458826:UOY458827 UYD458826:UYU458827 VHZ458826:VIQ458827 VRV458826:VSM458827 WBR458826:WCI458827 WLN458826:WME458827 WVJ458826:WWA458827 B524362:S524363 IX524362:JO524363 ST524362:TK524363 ACP524362:ADG524363 AML524362:ANC524363 AWH524362:AWY524363 BGD524362:BGU524363 BPZ524362:BQQ524363 BZV524362:CAM524363 CJR524362:CKI524363 CTN524362:CUE524363 DDJ524362:DEA524363 DNF524362:DNW524363 DXB524362:DXS524363 EGX524362:EHO524363 EQT524362:ERK524363 FAP524362:FBG524363 FKL524362:FLC524363 FUH524362:FUY524363 GED524362:GEU524363 GNZ524362:GOQ524363 GXV524362:GYM524363 HHR524362:HII524363 HRN524362:HSE524363 IBJ524362:ICA524363 ILF524362:ILW524363 IVB524362:IVS524363 JEX524362:JFO524363 JOT524362:JPK524363 JYP524362:JZG524363 KIL524362:KJC524363 KSH524362:KSY524363 LCD524362:LCU524363 LLZ524362:LMQ524363 LVV524362:LWM524363 MFR524362:MGI524363 MPN524362:MQE524363 MZJ524362:NAA524363 NJF524362:NJW524363 NTB524362:NTS524363 OCX524362:ODO524363 OMT524362:ONK524363 OWP524362:OXG524363 PGL524362:PHC524363 PQH524362:PQY524363 QAD524362:QAU524363 QJZ524362:QKQ524363 QTV524362:QUM524363 RDR524362:REI524363 RNN524362:ROE524363 RXJ524362:RYA524363 SHF524362:SHW524363 SRB524362:SRS524363 TAX524362:TBO524363 TKT524362:TLK524363 TUP524362:TVG524363 UEL524362:UFC524363 UOH524362:UOY524363 UYD524362:UYU524363 VHZ524362:VIQ524363 VRV524362:VSM524363 WBR524362:WCI524363 WLN524362:WME524363 WVJ524362:WWA524363 B589898:S589899 IX589898:JO589899 ST589898:TK589899 ACP589898:ADG589899 AML589898:ANC589899 AWH589898:AWY589899 BGD589898:BGU589899 BPZ589898:BQQ589899 BZV589898:CAM589899 CJR589898:CKI589899 CTN589898:CUE589899 DDJ589898:DEA589899 DNF589898:DNW589899 DXB589898:DXS589899 EGX589898:EHO589899 EQT589898:ERK589899 FAP589898:FBG589899 FKL589898:FLC589899 FUH589898:FUY589899 GED589898:GEU589899 GNZ589898:GOQ589899 GXV589898:GYM589899 HHR589898:HII589899 HRN589898:HSE589899 IBJ589898:ICA589899 ILF589898:ILW589899 IVB589898:IVS589899 JEX589898:JFO589899 JOT589898:JPK589899 JYP589898:JZG589899 KIL589898:KJC589899 KSH589898:KSY589899 LCD589898:LCU589899 LLZ589898:LMQ589899 LVV589898:LWM589899 MFR589898:MGI589899 MPN589898:MQE589899 MZJ589898:NAA589899 NJF589898:NJW589899 NTB589898:NTS589899 OCX589898:ODO589899 OMT589898:ONK589899 OWP589898:OXG589899 PGL589898:PHC589899 PQH589898:PQY589899 QAD589898:QAU589899 QJZ589898:QKQ589899 QTV589898:QUM589899 RDR589898:REI589899 RNN589898:ROE589899 RXJ589898:RYA589899 SHF589898:SHW589899 SRB589898:SRS589899 TAX589898:TBO589899 TKT589898:TLK589899 TUP589898:TVG589899 UEL589898:UFC589899 UOH589898:UOY589899 UYD589898:UYU589899 VHZ589898:VIQ589899 VRV589898:VSM589899 WBR589898:WCI589899 WLN589898:WME589899 WVJ589898:WWA589899 B655434:S655435 IX655434:JO655435 ST655434:TK655435 ACP655434:ADG655435 AML655434:ANC655435 AWH655434:AWY655435 BGD655434:BGU655435 BPZ655434:BQQ655435 BZV655434:CAM655435 CJR655434:CKI655435 CTN655434:CUE655435 DDJ655434:DEA655435 DNF655434:DNW655435 DXB655434:DXS655435 EGX655434:EHO655435 EQT655434:ERK655435 FAP655434:FBG655435 FKL655434:FLC655435 FUH655434:FUY655435 GED655434:GEU655435 GNZ655434:GOQ655435 GXV655434:GYM655435 HHR655434:HII655435 HRN655434:HSE655435 IBJ655434:ICA655435 ILF655434:ILW655435 IVB655434:IVS655435 JEX655434:JFO655435 JOT655434:JPK655435 JYP655434:JZG655435 KIL655434:KJC655435 KSH655434:KSY655435 LCD655434:LCU655435 LLZ655434:LMQ655435 LVV655434:LWM655435 MFR655434:MGI655435 MPN655434:MQE655435 MZJ655434:NAA655435 NJF655434:NJW655435 NTB655434:NTS655435 OCX655434:ODO655435 OMT655434:ONK655435 OWP655434:OXG655435 PGL655434:PHC655435 PQH655434:PQY655435 QAD655434:QAU655435 QJZ655434:QKQ655435 QTV655434:QUM655435 RDR655434:REI655435 RNN655434:ROE655435 RXJ655434:RYA655435 SHF655434:SHW655435 SRB655434:SRS655435 TAX655434:TBO655435 TKT655434:TLK655435 TUP655434:TVG655435 UEL655434:UFC655435 UOH655434:UOY655435 UYD655434:UYU655435 VHZ655434:VIQ655435 VRV655434:VSM655435 WBR655434:WCI655435 WLN655434:WME655435 WVJ655434:WWA655435 B720970:S720971 IX720970:JO720971 ST720970:TK720971 ACP720970:ADG720971 AML720970:ANC720971 AWH720970:AWY720971 BGD720970:BGU720971 BPZ720970:BQQ720971 BZV720970:CAM720971 CJR720970:CKI720971 CTN720970:CUE720971 DDJ720970:DEA720971 DNF720970:DNW720971 DXB720970:DXS720971 EGX720970:EHO720971 EQT720970:ERK720971 FAP720970:FBG720971 FKL720970:FLC720971 FUH720970:FUY720971 GED720970:GEU720971 GNZ720970:GOQ720971 GXV720970:GYM720971 HHR720970:HII720971 HRN720970:HSE720971 IBJ720970:ICA720971 ILF720970:ILW720971 IVB720970:IVS720971 JEX720970:JFO720971 JOT720970:JPK720971 JYP720970:JZG720971 KIL720970:KJC720971 KSH720970:KSY720971 LCD720970:LCU720971 LLZ720970:LMQ720971 LVV720970:LWM720971 MFR720970:MGI720971 MPN720970:MQE720971 MZJ720970:NAA720971 NJF720970:NJW720971 NTB720970:NTS720971 OCX720970:ODO720971 OMT720970:ONK720971 OWP720970:OXG720971 PGL720970:PHC720971 PQH720970:PQY720971 QAD720970:QAU720971 QJZ720970:QKQ720971 QTV720970:QUM720971 RDR720970:REI720971 RNN720970:ROE720971 RXJ720970:RYA720971 SHF720970:SHW720971 SRB720970:SRS720971 TAX720970:TBO720971 TKT720970:TLK720971 TUP720970:TVG720971 UEL720970:UFC720971 UOH720970:UOY720971 UYD720970:UYU720971 VHZ720970:VIQ720971 VRV720970:VSM720971 WBR720970:WCI720971 WLN720970:WME720971 WVJ720970:WWA720971 B786506:S786507 IX786506:JO786507 ST786506:TK786507 ACP786506:ADG786507 AML786506:ANC786507 AWH786506:AWY786507 BGD786506:BGU786507 BPZ786506:BQQ786507 BZV786506:CAM786507 CJR786506:CKI786507 CTN786506:CUE786507 DDJ786506:DEA786507 DNF786506:DNW786507 DXB786506:DXS786507 EGX786506:EHO786507 EQT786506:ERK786507 FAP786506:FBG786507 FKL786506:FLC786507 FUH786506:FUY786507 GED786506:GEU786507 GNZ786506:GOQ786507 GXV786506:GYM786507 HHR786506:HII786507 HRN786506:HSE786507 IBJ786506:ICA786507 ILF786506:ILW786507 IVB786506:IVS786507 JEX786506:JFO786507 JOT786506:JPK786507 JYP786506:JZG786507 KIL786506:KJC786507 KSH786506:KSY786507 LCD786506:LCU786507 LLZ786506:LMQ786507 LVV786506:LWM786507 MFR786506:MGI786507 MPN786506:MQE786507 MZJ786506:NAA786507 NJF786506:NJW786507 NTB786506:NTS786507 OCX786506:ODO786507 OMT786506:ONK786507 OWP786506:OXG786507 PGL786506:PHC786507 PQH786506:PQY786507 QAD786506:QAU786507 QJZ786506:QKQ786507 QTV786506:QUM786507 RDR786506:REI786507 RNN786506:ROE786507 RXJ786506:RYA786507 SHF786506:SHW786507 SRB786506:SRS786507 TAX786506:TBO786507 TKT786506:TLK786507 TUP786506:TVG786507 UEL786506:UFC786507 UOH786506:UOY786507 UYD786506:UYU786507 VHZ786506:VIQ786507 VRV786506:VSM786507 WBR786506:WCI786507 WLN786506:WME786507 WVJ786506:WWA786507 B852042:S852043 IX852042:JO852043 ST852042:TK852043 ACP852042:ADG852043 AML852042:ANC852043 AWH852042:AWY852043 BGD852042:BGU852043 BPZ852042:BQQ852043 BZV852042:CAM852043 CJR852042:CKI852043 CTN852042:CUE852043 DDJ852042:DEA852043 DNF852042:DNW852043 DXB852042:DXS852043 EGX852042:EHO852043 EQT852042:ERK852043 FAP852042:FBG852043 FKL852042:FLC852043 FUH852042:FUY852043 GED852042:GEU852043 GNZ852042:GOQ852043 GXV852042:GYM852043 HHR852042:HII852043 HRN852042:HSE852043 IBJ852042:ICA852043 ILF852042:ILW852043 IVB852042:IVS852043 JEX852042:JFO852043 JOT852042:JPK852043 JYP852042:JZG852043 KIL852042:KJC852043 KSH852042:KSY852043 LCD852042:LCU852043 LLZ852042:LMQ852043 LVV852042:LWM852043 MFR852042:MGI852043 MPN852042:MQE852043 MZJ852042:NAA852043 NJF852042:NJW852043 NTB852042:NTS852043 OCX852042:ODO852043 OMT852042:ONK852043 OWP852042:OXG852043 PGL852042:PHC852043 PQH852042:PQY852043 QAD852042:QAU852043 QJZ852042:QKQ852043 QTV852042:QUM852043 RDR852042:REI852043 RNN852042:ROE852043 RXJ852042:RYA852043 SHF852042:SHW852043 SRB852042:SRS852043 TAX852042:TBO852043 TKT852042:TLK852043 TUP852042:TVG852043 UEL852042:UFC852043 UOH852042:UOY852043 UYD852042:UYU852043 VHZ852042:VIQ852043 VRV852042:VSM852043 WBR852042:WCI852043 WLN852042:WME852043 WVJ852042:WWA852043 B917578:S917579 IX917578:JO917579 ST917578:TK917579 ACP917578:ADG917579 AML917578:ANC917579 AWH917578:AWY917579 BGD917578:BGU917579 BPZ917578:BQQ917579 BZV917578:CAM917579 CJR917578:CKI917579 CTN917578:CUE917579 DDJ917578:DEA917579 DNF917578:DNW917579 DXB917578:DXS917579 EGX917578:EHO917579 EQT917578:ERK917579 FAP917578:FBG917579 FKL917578:FLC917579 FUH917578:FUY917579 GED917578:GEU917579 GNZ917578:GOQ917579 GXV917578:GYM917579 HHR917578:HII917579 HRN917578:HSE917579 IBJ917578:ICA917579 ILF917578:ILW917579 IVB917578:IVS917579 JEX917578:JFO917579 JOT917578:JPK917579 JYP917578:JZG917579 KIL917578:KJC917579 KSH917578:KSY917579 LCD917578:LCU917579 LLZ917578:LMQ917579 LVV917578:LWM917579 MFR917578:MGI917579 MPN917578:MQE917579 MZJ917578:NAA917579 NJF917578:NJW917579 NTB917578:NTS917579 OCX917578:ODO917579 OMT917578:ONK917579 OWP917578:OXG917579 PGL917578:PHC917579 PQH917578:PQY917579 QAD917578:QAU917579 QJZ917578:QKQ917579 QTV917578:QUM917579 RDR917578:REI917579 RNN917578:ROE917579 RXJ917578:RYA917579 SHF917578:SHW917579 SRB917578:SRS917579 TAX917578:TBO917579 TKT917578:TLK917579 TUP917578:TVG917579 UEL917578:UFC917579 UOH917578:UOY917579 UYD917578:UYU917579 VHZ917578:VIQ917579 VRV917578:VSM917579 WBR917578:WCI917579 WLN917578:WME917579 WVJ917578:WWA917579 B983114:S983115 IX983114:JO983115 ST983114:TK983115 ACP983114:ADG983115 AML983114:ANC983115 AWH983114:AWY983115 BGD983114:BGU983115 BPZ983114:BQQ983115 BZV983114:CAM983115 CJR983114:CKI983115 CTN983114:CUE983115 DDJ983114:DEA983115 DNF983114:DNW983115 DXB983114:DXS983115 EGX983114:EHO983115 EQT983114:ERK983115 FAP983114:FBG983115 FKL983114:FLC983115 FUH983114:FUY983115 GED983114:GEU983115 GNZ983114:GOQ983115 GXV983114:GYM983115 HHR983114:HII983115 HRN983114:HSE983115 IBJ983114:ICA983115 ILF983114:ILW983115 IVB983114:IVS983115 JEX983114:JFO983115 JOT983114:JPK983115 JYP983114:JZG983115 KIL983114:KJC983115 KSH983114:KSY983115 LCD983114:LCU983115 LLZ983114:LMQ983115 LVV983114:LWM983115 MFR983114:MGI983115 MPN983114:MQE983115 MZJ983114:NAA983115 NJF983114:NJW983115 NTB983114:NTS983115 OCX983114:ODO983115 OMT983114:ONK983115 OWP983114:OXG983115 PGL983114:PHC983115 PQH983114:PQY983115 QAD983114:QAU983115 QJZ983114:QKQ983115 QTV983114:QUM983115 RDR983114:REI983115 RNN983114:ROE983115 RXJ983114:RYA983115 SHF983114:SHW983115 SRB983114:SRS983115 TAX983114:TBO983115 TKT983114:TLK983115 TUP983114:TVG983115 UEL983114:UFC983115 UOH983114:UOY983115 UYD983114:UYU983115 VHZ983114:VIQ983115 VRV983114:VSM983115 WBR983114:WCI983115 WLN983114:WME983115 WVJ983114:WWA983115 B68:T69 IX68:JP69 ST68:TL69 ACP68:ADH69 AML68:AND69 AWH68:AWZ69 BGD68:BGV69 BPZ68:BQR69 BZV68:CAN69 CJR68:CKJ69 CTN68:CUF69 DDJ68:DEB69 DNF68:DNX69 DXB68:DXT69 EGX68:EHP69 EQT68:ERL69 FAP68:FBH69 FKL68:FLD69 FUH68:FUZ69 GED68:GEV69 GNZ68:GOR69 GXV68:GYN69 HHR68:HIJ69 HRN68:HSF69 IBJ68:ICB69 ILF68:ILX69 IVB68:IVT69 JEX68:JFP69 JOT68:JPL69 JYP68:JZH69 KIL68:KJD69 KSH68:KSZ69 LCD68:LCV69 LLZ68:LMR69 LVV68:LWN69 MFR68:MGJ69 MPN68:MQF69 MZJ68:NAB69 NJF68:NJX69 NTB68:NTT69 OCX68:ODP69 OMT68:ONL69 OWP68:OXH69 PGL68:PHD69 PQH68:PQZ69 QAD68:QAV69 QJZ68:QKR69 QTV68:QUN69 RDR68:REJ69 RNN68:ROF69 RXJ68:RYB69 SHF68:SHX69 SRB68:SRT69 TAX68:TBP69 TKT68:TLL69 TUP68:TVH69 UEL68:UFD69 UOH68:UOZ69 UYD68:UYV69 VHZ68:VIR69 VRV68:VSN69 WBR68:WCJ69 WLN68:WMF69 WVJ68:WWB69 B65604:T65605 IX65604:JP65605 ST65604:TL65605 ACP65604:ADH65605 AML65604:AND65605 AWH65604:AWZ65605 BGD65604:BGV65605 BPZ65604:BQR65605 BZV65604:CAN65605 CJR65604:CKJ65605 CTN65604:CUF65605 DDJ65604:DEB65605 DNF65604:DNX65605 DXB65604:DXT65605 EGX65604:EHP65605 EQT65604:ERL65605 FAP65604:FBH65605 FKL65604:FLD65605 FUH65604:FUZ65605 GED65604:GEV65605 GNZ65604:GOR65605 GXV65604:GYN65605 HHR65604:HIJ65605 HRN65604:HSF65605 IBJ65604:ICB65605 ILF65604:ILX65605 IVB65604:IVT65605 JEX65604:JFP65605 JOT65604:JPL65605 JYP65604:JZH65605 KIL65604:KJD65605 KSH65604:KSZ65605 LCD65604:LCV65605 LLZ65604:LMR65605 LVV65604:LWN65605 MFR65604:MGJ65605 MPN65604:MQF65605 MZJ65604:NAB65605 NJF65604:NJX65605 NTB65604:NTT65605 OCX65604:ODP65605 OMT65604:ONL65605 OWP65604:OXH65605 PGL65604:PHD65605 PQH65604:PQZ65605 QAD65604:QAV65605 QJZ65604:QKR65605 QTV65604:QUN65605 RDR65604:REJ65605 RNN65604:ROF65605 RXJ65604:RYB65605 SHF65604:SHX65605 SRB65604:SRT65605 TAX65604:TBP65605 TKT65604:TLL65605 TUP65604:TVH65605 UEL65604:UFD65605 UOH65604:UOZ65605 UYD65604:UYV65605 VHZ65604:VIR65605 VRV65604:VSN65605 WBR65604:WCJ65605 WLN65604:WMF65605 WVJ65604:WWB65605 B131140:T131141 IX131140:JP131141 ST131140:TL131141 ACP131140:ADH131141 AML131140:AND131141 AWH131140:AWZ131141 BGD131140:BGV131141 BPZ131140:BQR131141 BZV131140:CAN131141 CJR131140:CKJ131141 CTN131140:CUF131141 DDJ131140:DEB131141 DNF131140:DNX131141 DXB131140:DXT131141 EGX131140:EHP131141 EQT131140:ERL131141 FAP131140:FBH131141 FKL131140:FLD131141 FUH131140:FUZ131141 GED131140:GEV131141 GNZ131140:GOR131141 GXV131140:GYN131141 HHR131140:HIJ131141 HRN131140:HSF131141 IBJ131140:ICB131141 ILF131140:ILX131141 IVB131140:IVT131141 JEX131140:JFP131141 JOT131140:JPL131141 JYP131140:JZH131141 KIL131140:KJD131141 KSH131140:KSZ131141 LCD131140:LCV131141 LLZ131140:LMR131141 LVV131140:LWN131141 MFR131140:MGJ131141 MPN131140:MQF131141 MZJ131140:NAB131141 NJF131140:NJX131141 NTB131140:NTT131141 OCX131140:ODP131141 OMT131140:ONL131141 OWP131140:OXH131141 PGL131140:PHD131141 PQH131140:PQZ131141 QAD131140:QAV131141 QJZ131140:QKR131141 QTV131140:QUN131141 RDR131140:REJ131141 RNN131140:ROF131141 RXJ131140:RYB131141 SHF131140:SHX131141 SRB131140:SRT131141 TAX131140:TBP131141 TKT131140:TLL131141 TUP131140:TVH131141 UEL131140:UFD131141 UOH131140:UOZ131141 UYD131140:UYV131141 VHZ131140:VIR131141 VRV131140:VSN131141 WBR131140:WCJ131141 WLN131140:WMF131141 WVJ131140:WWB131141 B196676:T196677 IX196676:JP196677 ST196676:TL196677 ACP196676:ADH196677 AML196676:AND196677 AWH196676:AWZ196677 BGD196676:BGV196677 BPZ196676:BQR196677 BZV196676:CAN196677 CJR196676:CKJ196677 CTN196676:CUF196677 DDJ196676:DEB196677 DNF196676:DNX196677 DXB196676:DXT196677 EGX196676:EHP196677 EQT196676:ERL196677 FAP196676:FBH196677 FKL196676:FLD196677 FUH196676:FUZ196677 GED196676:GEV196677 GNZ196676:GOR196677 GXV196676:GYN196677 HHR196676:HIJ196677 HRN196676:HSF196677 IBJ196676:ICB196677 ILF196676:ILX196677 IVB196676:IVT196677 JEX196676:JFP196677 JOT196676:JPL196677 JYP196676:JZH196677 KIL196676:KJD196677 KSH196676:KSZ196677 LCD196676:LCV196677 LLZ196676:LMR196677 LVV196676:LWN196677 MFR196676:MGJ196677 MPN196676:MQF196677 MZJ196676:NAB196677 NJF196676:NJX196677 NTB196676:NTT196677 OCX196676:ODP196677 OMT196676:ONL196677 OWP196676:OXH196677 PGL196676:PHD196677 PQH196676:PQZ196677 QAD196676:QAV196677 QJZ196676:QKR196677 QTV196676:QUN196677 RDR196676:REJ196677 RNN196676:ROF196677 RXJ196676:RYB196677 SHF196676:SHX196677 SRB196676:SRT196677 TAX196676:TBP196677 TKT196676:TLL196677 TUP196676:TVH196677 UEL196676:UFD196677 UOH196676:UOZ196677 UYD196676:UYV196677 VHZ196676:VIR196677 VRV196676:VSN196677 WBR196676:WCJ196677 WLN196676:WMF196677 WVJ196676:WWB196677 B262212:T262213 IX262212:JP262213 ST262212:TL262213 ACP262212:ADH262213 AML262212:AND262213 AWH262212:AWZ262213 BGD262212:BGV262213 BPZ262212:BQR262213 BZV262212:CAN262213 CJR262212:CKJ262213 CTN262212:CUF262213 DDJ262212:DEB262213 DNF262212:DNX262213 DXB262212:DXT262213 EGX262212:EHP262213 EQT262212:ERL262213 FAP262212:FBH262213 FKL262212:FLD262213 FUH262212:FUZ262213 GED262212:GEV262213 GNZ262212:GOR262213 GXV262212:GYN262213 HHR262212:HIJ262213 HRN262212:HSF262213 IBJ262212:ICB262213 ILF262212:ILX262213 IVB262212:IVT262213 JEX262212:JFP262213 JOT262212:JPL262213 JYP262212:JZH262213 KIL262212:KJD262213 KSH262212:KSZ262213 LCD262212:LCV262213 LLZ262212:LMR262213 LVV262212:LWN262213 MFR262212:MGJ262213 MPN262212:MQF262213 MZJ262212:NAB262213 NJF262212:NJX262213 NTB262212:NTT262213 OCX262212:ODP262213 OMT262212:ONL262213 OWP262212:OXH262213 PGL262212:PHD262213 PQH262212:PQZ262213 QAD262212:QAV262213 QJZ262212:QKR262213 QTV262212:QUN262213 RDR262212:REJ262213 RNN262212:ROF262213 RXJ262212:RYB262213 SHF262212:SHX262213 SRB262212:SRT262213 TAX262212:TBP262213 TKT262212:TLL262213 TUP262212:TVH262213 UEL262212:UFD262213 UOH262212:UOZ262213 UYD262212:UYV262213 VHZ262212:VIR262213 VRV262212:VSN262213 WBR262212:WCJ262213 WLN262212:WMF262213 WVJ262212:WWB262213 B327748:T327749 IX327748:JP327749 ST327748:TL327749 ACP327748:ADH327749 AML327748:AND327749 AWH327748:AWZ327749 BGD327748:BGV327749 BPZ327748:BQR327749 BZV327748:CAN327749 CJR327748:CKJ327749 CTN327748:CUF327749 DDJ327748:DEB327749 DNF327748:DNX327749 DXB327748:DXT327749 EGX327748:EHP327749 EQT327748:ERL327749 FAP327748:FBH327749 FKL327748:FLD327749 FUH327748:FUZ327749 GED327748:GEV327749 GNZ327748:GOR327749 GXV327748:GYN327749 HHR327748:HIJ327749 HRN327748:HSF327749 IBJ327748:ICB327749 ILF327748:ILX327749 IVB327748:IVT327749 JEX327748:JFP327749 JOT327748:JPL327749 JYP327748:JZH327749 KIL327748:KJD327749 KSH327748:KSZ327749 LCD327748:LCV327749 LLZ327748:LMR327749 LVV327748:LWN327749 MFR327748:MGJ327749 MPN327748:MQF327749 MZJ327748:NAB327749 NJF327748:NJX327749 NTB327748:NTT327749 OCX327748:ODP327749 OMT327748:ONL327749 OWP327748:OXH327749 PGL327748:PHD327749 PQH327748:PQZ327749 QAD327748:QAV327749 QJZ327748:QKR327749 QTV327748:QUN327749 RDR327748:REJ327749 RNN327748:ROF327749 RXJ327748:RYB327749 SHF327748:SHX327749 SRB327748:SRT327749 TAX327748:TBP327749 TKT327748:TLL327749 TUP327748:TVH327749 UEL327748:UFD327749 UOH327748:UOZ327749 UYD327748:UYV327749 VHZ327748:VIR327749 VRV327748:VSN327749 WBR327748:WCJ327749 WLN327748:WMF327749 WVJ327748:WWB327749 B393284:T393285 IX393284:JP393285 ST393284:TL393285 ACP393284:ADH393285 AML393284:AND393285 AWH393284:AWZ393285 BGD393284:BGV393285 BPZ393284:BQR393285 BZV393284:CAN393285 CJR393284:CKJ393285 CTN393284:CUF393285 DDJ393284:DEB393285 DNF393284:DNX393285 DXB393284:DXT393285 EGX393284:EHP393285 EQT393284:ERL393285 FAP393284:FBH393285 FKL393284:FLD393285 FUH393284:FUZ393285 GED393284:GEV393285 GNZ393284:GOR393285 GXV393284:GYN393285 HHR393284:HIJ393285 HRN393284:HSF393285 IBJ393284:ICB393285 ILF393284:ILX393285 IVB393284:IVT393285 JEX393284:JFP393285 JOT393284:JPL393285 JYP393284:JZH393285 KIL393284:KJD393285 KSH393284:KSZ393285 LCD393284:LCV393285 LLZ393284:LMR393285 LVV393284:LWN393285 MFR393284:MGJ393285 MPN393284:MQF393285 MZJ393284:NAB393285 NJF393284:NJX393285 NTB393284:NTT393285 OCX393284:ODP393285 OMT393284:ONL393285 OWP393284:OXH393285 PGL393284:PHD393285 PQH393284:PQZ393285 QAD393284:QAV393285 QJZ393284:QKR393285 QTV393284:QUN393285 RDR393284:REJ393285 RNN393284:ROF393285 RXJ393284:RYB393285 SHF393284:SHX393285 SRB393284:SRT393285 TAX393284:TBP393285 TKT393284:TLL393285 TUP393284:TVH393285 UEL393284:UFD393285 UOH393284:UOZ393285 UYD393284:UYV393285 VHZ393284:VIR393285 VRV393284:VSN393285 WBR393284:WCJ393285 WLN393284:WMF393285 WVJ393284:WWB393285 B458820:T458821 IX458820:JP458821 ST458820:TL458821 ACP458820:ADH458821 AML458820:AND458821 AWH458820:AWZ458821 BGD458820:BGV458821 BPZ458820:BQR458821 BZV458820:CAN458821 CJR458820:CKJ458821 CTN458820:CUF458821 DDJ458820:DEB458821 DNF458820:DNX458821 DXB458820:DXT458821 EGX458820:EHP458821 EQT458820:ERL458821 FAP458820:FBH458821 FKL458820:FLD458821 FUH458820:FUZ458821 GED458820:GEV458821 GNZ458820:GOR458821 GXV458820:GYN458821 HHR458820:HIJ458821 HRN458820:HSF458821 IBJ458820:ICB458821 ILF458820:ILX458821 IVB458820:IVT458821 JEX458820:JFP458821 JOT458820:JPL458821 JYP458820:JZH458821 KIL458820:KJD458821 KSH458820:KSZ458821 LCD458820:LCV458821 LLZ458820:LMR458821 LVV458820:LWN458821 MFR458820:MGJ458821 MPN458820:MQF458821 MZJ458820:NAB458821 NJF458820:NJX458821 NTB458820:NTT458821 OCX458820:ODP458821 OMT458820:ONL458821 OWP458820:OXH458821 PGL458820:PHD458821 PQH458820:PQZ458821 QAD458820:QAV458821 QJZ458820:QKR458821 QTV458820:QUN458821 RDR458820:REJ458821 RNN458820:ROF458821 RXJ458820:RYB458821 SHF458820:SHX458821 SRB458820:SRT458821 TAX458820:TBP458821 TKT458820:TLL458821 TUP458820:TVH458821 UEL458820:UFD458821 UOH458820:UOZ458821 UYD458820:UYV458821 VHZ458820:VIR458821 VRV458820:VSN458821 WBR458820:WCJ458821 WLN458820:WMF458821 WVJ458820:WWB458821 B524356:T524357 IX524356:JP524357 ST524356:TL524357 ACP524356:ADH524357 AML524356:AND524357 AWH524356:AWZ524357 BGD524356:BGV524357 BPZ524356:BQR524357 BZV524356:CAN524357 CJR524356:CKJ524357 CTN524356:CUF524357 DDJ524356:DEB524357 DNF524356:DNX524357 DXB524356:DXT524357 EGX524356:EHP524357 EQT524356:ERL524357 FAP524356:FBH524357 FKL524356:FLD524357 FUH524356:FUZ524357 GED524356:GEV524357 GNZ524356:GOR524357 GXV524356:GYN524357 HHR524356:HIJ524357 HRN524356:HSF524357 IBJ524356:ICB524357 ILF524356:ILX524357 IVB524356:IVT524357 JEX524356:JFP524357 JOT524356:JPL524357 JYP524356:JZH524357 KIL524356:KJD524357 KSH524356:KSZ524357 LCD524356:LCV524357 LLZ524356:LMR524357 LVV524356:LWN524357 MFR524356:MGJ524357 MPN524356:MQF524357 MZJ524356:NAB524357 NJF524356:NJX524357 NTB524356:NTT524357 OCX524356:ODP524357 OMT524356:ONL524357 OWP524356:OXH524357 PGL524356:PHD524357 PQH524356:PQZ524357 QAD524356:QAV524357 QJZ524356:QKR524357 QTV524356:QUN524357 RDR524356:REJ524357 RNN524356:ROF524357 RXJ524356:RYB524357 SHF524356:SHX524357 SRB524356:SRT524357 TAX524356:TBP524357 TKT524356:TLL524357 TUP524356:TVH524357 UEL524356:UFD524357 UOH524356:UOZ524357 UYD524356:UYV524357 VHZ524356:VIR524357 VRV524356:VSN524357 WBR524356:WCJ524357 WLN524356:WMF524357 WVJ524356:WWB524357 B589892:T589893 IX589892:JP589893 ST589892:TL589893 ACP589892:ADH589893 AML589892:AND589893 AWH589892:AWZ589893 BGD589892:BGV589893 BPZ589892:BQR589893 BZV589892:CAN589893 CJR589892:CKJ589893 CTN589892:CUF589893 DDJ589892:DEB589893 DNF589892:DNX589893 DXB589892:DXT589893 EGX589892:EHP589893 EQT589892:ERL589893 FAP589892:FBH589893 FKL589892:FLD589893 FUH589892:FUZ589893 GED589892:GEV589893 GNZ589892:GOR589893 GXV589892:GYN589893 HHR589892:HIJ589893 HRN589892:HSF589893 IBJ589892:ICB589893 ILF589892:ILX589893 IVB589892:IVT589893 JEX589892:JFP589893 JOT589892:JPL589893 JYP589892:JZH589893 KIL589892:KJD589893 KSH589892:KSZ589893 LCD589892:LCV589893 LLZ589892:LMR589893 LVV589892:LWN589893 MFR589892:MGJ589893 MPN589892:MQF589893 MZJ589892:NAB589893 NJF589892:NJX589893 NTB589892:NTT589893 OCX589892:ODP589893 OMT589892:ONL589893 OWP589892:OXH589893 PGL589892:PHD589893 PQH589892:PQZ589893 QAD589892:QAV589893 QJZ589892:QKR589893 QTV589892:QUN589893 RDR589892:REJ589893 RNN589892:ROF589893 RXJ589892:RYB589893 SHF589892:SHX589893 SRB589892:SRT589893 TAX589892:TBP589893 TKT589892:TLL589893 TUP589892:TVH589893 UEL589892:UFD589893 UOH589892:UOZ589893 UYD589892:UYV589893 VHZ589892:VIR589893 VRV589892:VSN589893 WBR589892:WCJ589893 WLN589892:WMF589893 WVJ589892:WWB589893 B655428:T655429 IX655428:JP655429 ST655428:TL655429 ACP655428:ADH655429 AML655428:AND655429 AWH655428:AWZ655429 BGD655428:BGV655429 BPZ655428:BQR655429 BZV655428:CAN655429 CJR655428:CKJ655429 CTN655428:CUF655429 DDJ655428:DEB655429 DNF655428:DNX655429 DXB655428:DXT655429 EGX655428:EHP655429 EQT655428:ERL655429 FAP655428:FBH655429 FKL655428:FLD655429 FUH655428:FUZ655429 GED655428:GEV655429 GNZ655428:GOR655429 GXV655428:GYN655429 HHR655428:HIJ655429 HRN655428:HSF655429 IBJ655428:ICB655429 ILF655428:ILX655429 IVB655428:IVT655429 JEX655428:JFP655429 JOT655428:JPL655429 JYP655428:JZH655429 KIL655428:KJD655429 KSH655428:KSZ655429 LCD655428:LCV655429 LLZ655428:LMR655429 LVV655428:LWN655429 MFR655428:MGJ655429 MPN655428:MQF655429 MZJ655428:NAB655429 NJF655428:NJX655429 NTB655428:NTT655429 OCX655428:ODP655429 OMT655428:ONL655429 OWP655428:OXH655429 PGL655428:PHD655429 PQH655428:PQZ655429 QAD655428:QAV655429 QJZ655428:QKR655429 QTV655428:QUN655429 RDR655428:REJ655429 RNN655428:ROF655429 RXJ655428:RYB655429 SHF655428:SHX655429 SRB655428:SRT655429 TAX655428:TBP655429 TKT655428:TLL655429 TUP655428:TVH655429 UEL655428:UFD655429 UOH655428:UOZ655429 UYD655428:UYV655429 VHZ655428:VIR655429 VRV655428:VSN655429 WBR655428:WCJ655429 WLN655428:WMF655429 WVJ655428:WWB655429 B720964:T720965 IX720964:JP720965 ST720964:TL720965 ACP720964:ADH720965 AML720964:AND720965 AWH720964:AWZ720965 BGD720964:BGV720965 BPZ720964:BQR720965 BZV720964:CAN720965 CJR720964:CKJ720965 CTN720964:CUF720965 DDJ720964:DEB720965 DNF720964:DNX720965 DXB720964:DXT720965 EGX720964:EHP720965 EQT720964:ERL720965 FAP720964:FBH720965 FKL720964:FLD720965 FUH720964:FUZ720965 GED720964:GEV720965 GNZ720964:GOR720965 GXV720964:GYN720965 HHR720964:HIJ720965 HRN720964:HSF720965 IBJ720964:ICB720965 ILF720964:ILX720965 IVB720964:IVT720965 JEX720964:JFP720965 JOT720964:JPL720965 JYP720964:JZH720965 KIL720964:KJD720965 KSH720964:KSZ720965 LCD720964:LCV720965 LLZ720964:LMR720965 LVV720964:LWN720965 MFR720964:MGJ720965 MPN720964:MQF720965 MZJ720964:NAB720965 NJF720964:NJX720965 NTB720964:NTT720965 OCX720964:ODP720965 OMT720964:ONL720965 OWP720964:OXH720965 PGL720964:PHD720965 PQH720964:PQZ720965 QAD720964:QAV720965 QJZ720964:QKR720965 QTV720964:QUN720965 RDR720964:REJ720965 RNN720964:ROF720965 RXJ720964:RYB720965 SHF720964:SHX720965 SRB720964:SRT720965 TAX720964:TBP720965 TKT720964:TLL720965 TUP720964:TVH720965 UEL720964:UFD720965 UOH720964:UOZ720965 UYD720964:UYV720965 VHZ720964:VIR720965 VRV720964:VSN720965 WBR720964:WCJ720965 WLN720964:WMF720965 WVJ720964:WWB720965 B786500:T786501 IX786500:JP786501 ST786500:TL786501 ACP786500:ADH786501 AML786500:AND786501 AWH786500:AWZ786501 BGD786500:BGV786501 BPZ786500:BQR786501 BZV786500:CAN786501 CJR786500:CKJ786501 CTN786500:CUF786501 DDJ786500:DEB786501 DNF786500:DNX786501 DXB786500:DXT786501 EGX786500:EHP786501 EQT786500:ERL786501 FAP786500:FBH786501 FKL786500:FLD786501 FUH786500:FUZ786501 GED786500:GEV786501 GNZ786500:GOR786501 GXV786500:GYN786501 HHR786500:HIJ786501 HRN786500:HSF786501 IBJ786500:ICB786501 ILF786500:ILX786501 IVB786500:IVT786501 JEX786500:JFP786501 JOT786500:JPL786501 JYP786500:JZH786501 KIL786500:KJD786501 KSH786500:KSZ786501 LCD786500:LCV786501 LLZ786500:LMR786501 LVV786500:LWN786501 MFR786500:MGJ786501 MPN786500:MQF786501 MZJ786500:NAB786501 NJF786500:NJX786501 NTB786500:NTT786501 OCX786500:ODP786501 OMT786500:ONL786501 OWP786500:OXH786501 PGL786500:PHD786501 PQH786500:PQZ786501 QAD786500:QAV786501 QJZ786500:QKR786501 QTV786500:QUN786501 RDR786500:REJ786501 RNN786500:ROF786501 RXJ786500:RYB786501 SHF786500:SHX786501 SRB786500:SRT786501 TAX786500:TBP786501 TKT786500:TLL786501 TUP786500:TVH786501 UEL786500:UFD786501 UOH786500:UOZ786501 UYD786500:UYV786501 VHZ786500:VIR786501 VRV786500:VSN786501 WBR786500:WCJ786501 WLN786500:WMF786501 WVJ786500:WWB786501 B852036:T852037 IX852036:JP852037 ST852036:TL852037 ACP852036:ADH852037 AML852036:AND852037 AWH852036:AWZ852037 BGD852036:BGV852037 BPZ852036:BQR852037 BZV852036:CAN852037 CJR852036:CKJ852037 CTN852036:CUF852037 DDJ852036:DEB852037 DNF852036:DNX852037 DXB852036:DXT852037 EGX852036:EHP852037 EQT852036:ERL852037 FAP852036:FBH852037 FKL852036:FLD852037 FUH852036:FUZ852037 GED852036:GEV852037 GNZ852036:GOR852037 GXV852036:GYN852037 HHR852036:HIJ852037 HRN852036:HSF852037 IBJ852036:ICB852037 ILF852036:ILX852037 IVB852036:IVT852037 JEX852036:JFP852037 JOT852036:JPL852037 JYP852036:JZH852037 KIL852036:KJD852037 KSH852036:KSZ852037 LCD852036:LCV852037 LLZ852036:LMR852037 LVV852036:LWN852037 MFR852036:MGJ852037 MPN852036:MQF852037 MZJ852036:NAB852037 NJF852036:NJX852037 NTB852036:NTT852037 OCX852036:ODP852037 OMT852036:ONL852037 OWP852036:OXH852037 PGL852036:PHD852037 PQH852036:PQZ852037 QAD852036:QAV852037 QJZ852036:QKR852037 QTV852036:QUN852037 RDR852036:REJ852037 RNN852036:ROF852037 RXJ852036:RYB852037 SHF852036:SHX852037 SRB852036:SRT852037 TAX852036:TBP852037 TKT852036:TLL852037 TUP852036:TVH852037 UEL852036:UFD852037 UOH852036:UOZ852037 UYD852036:UYV852037 VHZ852036:VIR852037 VRV852036:VSN852037 WBR852036:WCJ852037 WLN852036:WMF852037 WVJ852036:WWB852037 B917572:T917573 IX917572:JP917573 ST917572:TL917573 ACP917572:ADH917573 AML917572:AND917573 AWH917572:AWZ917573 BGD917572:BGV917573 BPZ917572:BQR917573 BZV917572:CAN917573 CJR917572:CKJ917573 CTN917572:CUF917573 DDJ917572:DEB917573 DNF917572:DNX917573 DXB917572:DXT917573 EGX917572:EHP917573 EQT917572:ERL917573 FAP917572:FBH917573 FKL917572:FLD917573 FUH917572:FUZ917573 GED917572:GEV917573 GNZ917572:GOR917573 GXV917572:GYN917573 HHR917572:HIJ917573 HRN917572:HSF917573 IBJ917572:ICB917573 ILF917572:ILX917573 IVB917572:IVT917573 JEX917572:JFP917573 JOT917572:JPL917573 JYP917572:JZH917573 KIL917572:KJD917573 KSH917572:KSZ917573 LCD917572:LCV917573 LLZ917572:LMR917573 LVV917572:LWN917573 MFR917572:MGJ917573 MPN917572:MQF917573 MZJ917572:NAB917573 NJF917572:NJX917573 NTB917572:NTT917573 OCX917572:ODP917573 OMT917572:ONL917573 OWP917572:OXH917573 PGL917572:PHD917573 PQH917572:PQZ917573 QAD917572:QAV917573 QJZ917572:QKR917573 QTV917572:QUN917573 RDR917572:REJ917573 RNN917572:ROF917573 RXJ917572:RYB917573 SHF917572:SHX917573 SRB917572:SRT917573 TAX917572:TBP917573 TKT917572:TLL917573 TUP917572:TVH917573 UEL917572:UFD917573 UOH917572:UOZ917573 UYD917572:UYV917573 VHZ917572:VIR917573 VRV917572:VSN917573 WBR917572:WCJ917573 WLN917572:WMF917573 WVJ917572:WWB917573 B983108:T983109 IX983108:JP983109 ST983108:TL983109 ACP983108:ADH983109 AML983108:AND983109 AWH983108:AWZ983109 BGD983108:BGV983109 BPZ983108:BQR983109 BZV983108:CAN983109 CJR983108:CKJ983109 CTN983108:CUF983109 DDJ983108:DEB983109 DNF983108:DNX983109 DXB983108:DXT983109 EGX983108:EHP983109 EQT983108:ERL983109 FAP983108:FBH983109 FKL983108:FLD983109 FUH983108:FUZ983109 GED983108:GEV983109 GNZ983108:GOR983109 GXV983108:GYN983109 HHR983108:HIJ983109 HRN983108:HSF983109 IBJ983108:ICB983109 ILF983108:ILX983109 IVB983108:IVT983109 JEX983108:JFP983109 JOT983108:JPL983109 JYP983108:JZH983109 KIL983108:KJD983109 KSH983108:KSZ983109 LCD983108:LCV983109 LLZ983108:LMR983109 LVV983108:LWN983109 MFR983108:MGJ983109 MPN983108:MQF983109 MZJ983108:NAB983109 NJF983108:NJX983109 NTB983108:NTT983109 OCX983108:ODP983109 OMT983108:ONL983109 OWP983108:OXH983109 PGL983108:PHD983109 PQH983108:PQZ983109 QAD983108:QAV983109 QJZ983108:QKR983109 QTV983108:QUN983109 RDR983108:REJ983109 RNN983108:ROF983109 RXJ983108:RYB983109 SHF983108:SHX983109 SRB983108:SRT983109 TAX983108:TBP983109 TKT983108:TLL983109 TUP983108:TVH983109 UEL983108:UFD983109 UOH983108:UOZ983109 UYD983108:UYV983109 VHZ983108:VIR983109 VRV983108:VSN983109 WBR983108:WCJ983109 WLN983108:WMF983109 WVJ983108:WWB983109 B70:W70 IX70:JS70 ST70:TO70 ACP70:ADK70 AML70:ANG70 AWH70:AXC70 BGD70:BGY70 BPZ70:BQU70 BZV70:CAQ70 CJR70:CKM70 CTN70:CUI70 DDJ70:DEE70 DNF70:DOA70 DXB70:DXW70 EGX70:EHS70 EQT70:ERO70 FAP70:FBK70 FKL70:FLG70 FUH70:FVC70 GED70:GEY70 GNZ70:GOU70 GXV70:GYQ70 HHR70:HIM70 HRN70:HSI70 IBJ70:ICE70 ILF70:IMA70 IVB70:IVW70 JEX70:JFS70 JOT70:JPO70 JYP70:JZK70 KIL70:KJG70 KSH70:KTC70 LCD70:LCY70 LLZ70:LMU70 LVV70:LWQ70 MFR70:MGM70 MPN70:MQI70 MZJ70:NAE70 NJF70:NKA70 NTB70:NTW70 OCX70:ODS70 OMT70:ONO70 OWP70:OXK70 PGL70:PHG70 PQH70:PRC70 QAD70:QAY70 QJZ70:QKU70 QTV70:QUQ70 RDR70:REM70 RNN70:ROI70 RXJ70:RYE70 SHF70:SIA70 SRB70:SRW70 TAX70:TBS70 TKT70:TLO70 TUP70:TVK70 UEL70:UFG70 UOH70:UPC70 UYD70:UYY70 VHZ70:VIU70 VRV70:VSQ70 WBR70:WCM70 WLN70:WMI70 WVJ70:WWE70 B65606:W65606 IX65606:JS65606 ST65606:TO65606 ACP65606:ADK65606 AML65606:ANG65606 AWH65606:AXC65606 BGD65606:BGY65606 BPZ65606:BQU65606 BZV65606:CAQ65606 CJR65606:CKM65606 CTN65606:CUI65606 DDJ65606:DEE65606 DNF65606:DOA65606 DXB65606:DXW65606 EGX65606:EHS65606 EQT65606:ERO65606 FAP65606:FBK65606 FKL65606:FLG65606 FUH65606:FVC65606 GED65606:GEY65606 GNZ65606:GOU65606 GXV65606:GYQ65606 HHR65606:HIM65606 HRN65606:HSI65606 IBJ65606:ICE65606 ILF65606:IMA65606 IVB65606:IVW65606 JEX65606:JFS65606 JOT65606:JPO65606 JYP65606:JZK65606 KIL65606:KJG65606 KSH65606:KTC65606 LCD65606:LCY65606 LLZ65606:LMU65606 LVV65606:LWQ65606 MFR65606:MGM65606 MPN65606:MQI65606 MZJ65606:NAE65606 NJF65606:NKA65606 NTB65606:NTW65606 OCX65606:ODS65606 OMT65606:ONO65606 OWP65606:OXK65606 PGL65606:PHG65606 PQH65606:PRC65606 QAD65606:QAY65606 QJZ65606:QKU65606 QTV65606:QUQ65606 RDR65606:REM65606 RNN65606:ROI65606 RXJ65606:RYE65606 SHF65606:SIA65606 SRB65606:SRW65606 TAX65606:TBS65606 TKT65606:TLO65606 TUP65606:TVK65606 UEL65606:UFG65606 UOH65606:UPC65606 UYD65606:UYY65606 VHZ65606:VIU65606 VRV65606:VSQ65606 WBR65606:WCM65606 WLN65606:WMI65606 WVJ65606:WWE65606 B131142:W131142 IX131142:JS131142 ST131142:TO131142 ACP131142:ADK131142 AML131142:ANG131142 AWH131142:AXC131142 BGD131142:BGY131142 BPZ131142:BQU131142 BZV131142:CAQ131142 CJR131142:CKM131142 CTN131142:CUI131142 DDJ131142:DEE131142 DNF131142:DOA131142 DXB131142:DXW131142 EGX131142:EHS131142 EQT131142:ERO131142 FAP131142:FBK131142 FKL131142:FLG131142 FUH131142:FVC131142 GED131142:GEY131142 GNZ131142:GOU131142 GXV131142:GYQ131142 HHR131142:HIM131142 HRN131142:HSI131142 IBJ131142:ICE131142 ILF131142:IMA131142 IVB131142:IVW131142 JEX131142:JFS131142 JOT131142:JPO131142 JYP131142:JZK131142 KIL131142:KJG131142 KSH131142:KTC131142 LCD131142:LCY131142 LLZ131142:LMU131142 LVV131142:LWQ131142 MFR131142:MGM131142 MPN131142:MQI131142 MZJ131142:NAE131142 NJF131142:NKA131142 NTB131142:NTW131142 OCX131142:ODS131142 OMT131142:ONO131142 OWP131142:OXK131142 PGL131142:PHG131142 PQH131142:PRC131142 QAD131142:QAY131142 QJZ131142:QKU131142 QTV131142:QUQ131142 RDR131142:REM131142 RNN131142:ROI131142 RXJ131142:RYE131142 SHF131142:SIA131142 SRB131142:SRW131142 TAX131142:TBS131142 TKT131142:TLO131142 TUP131142:TVK131142 UEL131142:UFG131142 UOH131142:UPC131142 UYD131142:UYY131142 VHZ131142:VIU131142 VRV131142:VSQ131142 WBR131142:WCM131142 WLN131142:WMI131142 WVJ131142:WWE131142 B196678:W196678 IX196678:JS196678 ST196678:TO196678 ACP196678:ADK196678 AML196678:ANG196678 AWH196678:AXC196678 BGD196678:BGY196678 BPZ196678:BQU196678 BZV196678:CAQ196678 CJR196678:CKM196678 CTN196678:CUI196678 DDJ196678:DEE196678 DNF196678:DOA196678 DXB196678:DXW196678 EGX196678:EHS196678 EQT196678:ERO196678 FAP196678:FBK196678 FKL196678:FLG196678 FUH196678:FVC196678 GED196678:GEY196678 GNZ196678:GOU196678 GXV196678:GYQ196678 HHR196678:HIM196678 HRN196678:HSI196678 IBJ196678:ICE196678 ILF196678:IMA196678 IVB196678:IVW196678 JEX196678:JFS196678 JOT196678:JPO196678 JYP196678:JZK196678 KIL196678:KJG196678 KSH196678:KTC196678 LCD196678:LCY196678 LLZ196678:LMU196678 LVV196678:LWQ196678 MFR196678:MGM196678 MPN196678:MQI196678 MZJ196678:NAE196678 NJF196678:NKA196678 NTB196678:NTW196678 OCX196678:ODS196678 OMT196678:ONO196678 OWP196678:OXK196678 PGL196678:PHG196678 PQH196678:PRC196678 QAD196678:QAY196678 QJZ196678:QKU196678 QTV196678:QUQ196678 RDR196678:REM196678 RNN196678:ROI196678 RXJ196678:RYE196678 SHF196678:SIA196678 SRB196678:SRW196678 TAX196678:TBS196678 TKT196678:TLO196678 TUP196678:TVK196678 UEL196678:UFG196678 UOH196678:UPC196678 UYD196678:UYY196678 VHZ196678:VIU196678 VRV196678:VSQ196678 WBR196678:WCM196678 WLN196678:WMI196678 WVJ196678:WWE196678 B262214:W262214 IX262214:JS262214 ST262214:TO262214 ACP262214:ADK262214 AML262214:ANG262214 AWH262214:AXC262214 BGD262214:BGY262214 BPZ262214:BQU262214 BZV262214:CAQ262214 CJR262214:CKM262214 CTN262214:CUI262214 DDJ262214:DEE262214 DNF262214:DOA262214 DXB262214:DXW262214 EGX262214:EHS262214 EQT262214:ERO262214 FAP262214:FBK262214 FKL262214:FLG262214 FUH262214:FVC262214 GED262214:GEY262214 GNZ262214:GOU262214 GXV262214:GYQ262214 HHR262214:HIM262214 HRN262214:HSI262214 IBJ262214:ICE262214 ILF262214:IMA262214 IVB262214:IVW262214 JEX262214:JFS262214 JOT262214:JPO262214 JYP262214:JZK262214 KIL262214:KJG262214 KSH262214:KTC262214 LCD262214:LCY262214 LLZ262214:LMU262214 LVV262214:LWQ262214 MFR262214:MGM262214 MPN262214:MQI262214 MZJ262214:NAE262214 NJF262214:NKA262214 NTB262214:NTW262214 OCX262214:ODS262214 OMT262214:ONO262214 OWP262214:OXK262214 PGL262214:PHG262214 PQH262214:PRC262214 QAD262214:QAY262214 QJZ262214:QKU262214 QTV262214:QUQ262214 RDR262214:REM262214 RNN262214:ROI262214 RXJ262214:RYE262214 SHF262214:SIA262214 SRB262214:SRW262214 TAX262214:TBS262214 TKT262214:TLO262214 TUP262214:TVK262214 UEL262214:UFG262214 UOH262214:UPC262214 UYD262214:UYY262214 VHZ262214:VIU262214 VRV262214:VSQ262214 WBR262214:WCM262214 WLN262214:WMI262214 WVJ262214:WWE262214 B327750:W327750 IX327750:JS327750 ST327750:TO327750 ACP327750:ADK327750 AML327750:ANG327750 AWH327750:AXC327750 BGD327750:BGY327750 BPZ327750:BQU327750 BZV327750:CAQ327750 CJR327750:CKM327750 CTN327750:CUI327750 DDJ327750:DEE327750 DNF327750:DOA327750 DXB327750:DXW327750 EGX327750:EHS327750 EQT327750:ERO327750 FAP327750:FBK327750 FKL327750:FLG327750 FUH327750:FVC327750 GED327750:GEY327750 GNZ327750:GOU327750 GXV327750:GYQ327750 HHR327750:HIM327750 HRN327750:HSI327750 IBJ327750:ICE327750 ILF327750:IMA327750 IVB327750:IVW327750 JEX327750:JFS327750 JOT327750:JPO327750 JYP327750:JZK327750 KIL327750:KJG327750 KSH327750:KTC327750 LCD327750:LCY327750 LLZ327750:LMU327750 LVV327750:LWQ327750 MFR327750:MGM327750 MPN327750:MQI327750 MZJ327750:NAE327750 NJF327750:NKA327750 NTB327750:NTW327750 OCX327750:ODS327750 OMT327750:ONO327750 OWP327750:OXK327750 PGL327750:PHG327750 PQH327750:PRC327750 QAD327750:QAY327750 QJZ327750:QKU327750 QTV327750:QUQ327750 RDR327750:REM327750 RNN327750:ROI327750 RXJ327750:RYE327750 SHF327750:SIA327750 SRB327750:SRW327750 TAX327750:TBS327750 TKT327750:TLO327750 TUP327750:TVK327750 UEL327750:UFG327750 UOH327750:UPC327750 UYD327750:UYY327750 VHZ327750:VIU327750 VRV327750:VSQ327750 WBR327750:WCM327750 WLN327750:WMI327750 WVJ327750:WWE327750 B393286:W393286 IX393286:JS393286 ST393286:TO393286 ACP393286:ADK393286 AML393286:ANG393286 AWH393286:AXC393286 BGD393286:BGY393286 BPZ393286:BQU393286 BZV393286:CAQ393286 CJR393286:CKM393286 CTN393286:CUI393286 DDJ393286:DEE393286 DNF393286:DOA393286 DXB393286:DXW393286 EGX393286:EHS393286 EQT393286:ERO393286 FAP393286:FBK393286 FKL393286:FLG393286 FUH393286:FVC393286 GED393286:GEY393286 GNZ393286:GOU393286 GXV393286:GYQ393286 HHR393286:HIM393286 HRN393286:HSI393286 IBJ393286:ICE393286 ILF393286:IMA393286 IVB393286:IVW393286 JEX393286:JFS393286 JOT393286:JPO393286 JYP393286:JZK393286 KIL393286:KJG393286 KSH393286:KTC393286 LCD393286:LCY393286 LLZ393286:LMU393286 LVV393286:LWQ393286 MFR393286:MGM393286 MPN393286:MQI393286 MZJ393286:NAE393286 NJF393286:NKA393286 NTB393286:NTW393286 OCX393286:ODS393286 OMT393286:ONO393286 OWP393286:OXK393286 PGL393286:PHG393286 PQH393286:PRC393286 QAD393286:QAY393286 QJZ393286:QKU393286 QTV393286:QUQ393286 RDR393286:REM393286 RNN393286:ROI393286 RXJ393286:RYE393286 SHF393286:SIA393286 SRB393286:SRW393286 TAX393286:TBS393286 TKT393286:TLO393286 TUP393286:TVK393286 UEL393286:UFG393286 UOH393286:UPC393286 UYD393286:UYY393286 VHZ393286:VIU393286 VRV393286:VSQ393286 WBR393286:WCM393286 WLN393286:WMI393286 WVJ393286:WWE393286 B458822:W458822 IX458822:JS458822 ST458822:TO458822 ACP458822:ADK458822 AML458822:ANG458822 AWH458822:AXC458822 BGD458822:BGY458822 BPZ458822:BQU458822 BZV458822:CAQ458822 CJR458822:CKM458822 CTN458822:CUI458822 DDJ458822:DEE458822 DNF458822:DOA458822 DXB458822:DXW458822 EGX458822:EHS458822 EQT458822:ERO458822 FAP458822:FBK458822 FKL458822:FLG458822 FUH458822:FVC458822 GED458822:GEY458822 GNZ458822:GOU458822 GXV458822:GYQ458822 HHR458822:HIM458822 HRN458822:HSI458822 IBJ458822:ICE458822 ILF458822:IMA458822 IVB458822:IVW458822 JEX458822:JFS458822 JOT458822:JPO458822 JYP458822:JZK458822 KIL458822:KJG458822 KSH458822:KTC458822 LCD458822:LCY458822 LLZ458822:LMU458822 LVV458822:LWQ458822 MFR458822:MGM458822 MPN458822:MQI458822 MZJ458822:NAE458822 NJF458822:NKA458822 NTB458822:NTW458822 OCX458822:ODS458822 OMT458822:ONO458822 OWP458822:OXK458822 PGL458822:PHG458822 PQH458822:PRC458822 QAD458822:QAY458822 QJZ458822:QKU458822 QTV458822:QUQ458822 RDR458822:REM458822 RNN458822:ROI458822 RXJ458822:RYE458822 SHF458822:SIA458822 SRB458822:SRW458822 TAX458822:TBS458822 TKT458822:TLO458822 TUP458822:TVK458822 UEL458822:UFG458822 UOH458822:UPC458822 UYD458822:UYY458822 VHZ458822:VIU458822 VRV458822:VSQ458822 WBR458822:WCM458822 WLN458822:WMI458822 WVJ458822:WWE458822 B524358:W524358 IX524358:JS524358 ST524358:TO524358 ACP524358:ADK524358 AML524358:ANG524358 AWH524358:AXC524358 BGD524358:BGY524358 BPZ524358:BQU524358 BZV524358:CAQ524358 CJR524358:CKM524358 CTN524358:CUI524358 DDJ524358:DEE524358 DNF524358:DOA524358 DXB524358:DXW524358 EGX524358:EHS524358 EQT524358:ERO524358 FAP524358:FBK524358 FKL524358:FLG524358 FUH524358:FVC524358 GED524358:GEY524358 GNZ524358:GOU524358 GXV524358:GYQ524358 HHR524358:HIM524358 HRN524358:HSI524358 IBJ524358:ICE524358 ILF524358:IMA524358 IVB524358:IVW524358 JEX524358:JFS524358 JOT524358:JPO524358 JYP524358:JZK524358 KIL524358:KJG524358 KSH524358:KTC524358 LCD524358:LCY524358 LLZ524358:LMU524358 LVV524358:LWQ524358 MFR524358:MGM524358 MPN524358:MQI524358 MZJ524358:NAE524358 NJF524358:NKA524358 NTB524358:NTW524358 OCX524358:ODS524358 OMT524358:ONO524358 OWP524358:OXK524358 PGL524358:PHG524358 PQH524358:PRC524358 QAD524358:QAY524358 QJZ524358:QKU524358 QTV524358:QUQ524358 RDR524358:REM524358 RNN524358:ROI524358 RXJ524358:RYE524358 SHF524358:SIA524358 SRB524358:SRW524358 TAX524358:TBS524358 TKT524358:TLO524358 TUP524358:TVK524358 UEL524358:UFG524358 UOH524358:UPC524358 UYD524358:UYY524358 VHZ524358:VIU524358 VRV524358:VSQ524358 WBR524358:WCM524358 WLN524358:WMI524358 WVJ524358:WWE524358 B589894:W589894 IX589894:JS589894 ST589894:TO589894 ACP589894:ADK589894 AML589894:ANG589894 AWH589894:AXC589894 BGD589894:BGY589894 BPZ589894:BQU589894 BZV589894:CAQ589894 CJR589894:CKM589894 CTN589894:CUI589894 DDJ589894:DEE589894 DNF589894:DOA589894 DXB589894:DXW589894 EGX589894:EHS589894 EQT589894:ERO589894 FAP589894:FBK589894 FKL589894:FLG589894 FUH589894:FVC589894 GED589894:GEY589894 GNZ589894:GOU589894 GXV589894:GYQ589894 HHR589894:HIM589894 HRN589894:HSI589894 IBJ589894:ICE589894 ILF589894:IMA589894 IVB589894:IVW589894 JEX589894:JFS589894 JOT589894:JPO589894 JYP589894:JZK589894 KIL589894:KJG589894 KSH589894:KTC589894 LCD589894:LCY589894 LLZ589894:LMU589894 LVV589894:LWQ589894 MFR589894:MGM589894 MPN589894:MQI589894 MZJ589894:NAE589894 NJF589894:NKA589894 NTB589894:NTW589894 OCX589894:ODS589894 OMT589894:ONO589894 OWP589894:OXK589894 PGL589894:PHG589894 PQH589894:PRC589894 QAD589894:QAY589894 QJZ589894:QKU589894 QTV589894:QUQ589894 RDR589894:REM589894 RNN589894:ROI589894 RXJ589894:RYE589894 SHF589894:SIA589894 SRB589894:SRW589894 TAX589894:TBS589894 TKT589894:TLO589894 TUP589894:TVK589894 UEL589894:UFG589894 UOH589894:UPC589894 UYD589894:UYY589894 VHZ589894:VIU589894 VRV589894:VSQ589894 WBR589894:WCM589894 WLN589894:WMI589894 WVJ589894:WWE589894 B655430:W655430 IX655430:JS655430 ST655430:TO655430 ACP655430:ADK655430 AML655430:ANG655430 AWH655430:AXC655430 BGD655430:BGY655430 BPZ655430:BQU655430 BZV655430:CAQ655430 CJR655430:CKM655430 CTN655430:CUI655430 DDJ655430:DEE655430 DNF655430:DOA655430 DXB655430:DXW655430 EGX655430:EHS655430 EQT655430:ERO655430 FAP655430:FBK655430 FKL655430:FLG655430 FUH655430:FVC655430 GED655430:GEY655430 GNZ655430:GOU655430 GXV655430:GYQ655430 HHR655430:HIM655430 HRN655430:HSI655430 IBJ655430:ICE655430 ILF655430:IMA655430 IVB655430:IVW655430 JEX655430:JFS655430 JOT655430:JPO655430 JYP655430:JZK655430 KIL655430:KJG655430 KSH655430:KTC655430 LCD655430:LCY655430 LLZ655430:LMU655430 LVV655430:LWQ655430 MFR655430:MGM655430 MPN655430:MQI655430 MZJ655430:NAE655430 NJF655430:NKA655430 NTB655430:NTW655430 OCX655430:ODS655430 OMT655430:ONO655430 OWP655430:OXK655430 PGL655430:PHG655430 PQH655430:PRC655430 QAD655430:QAY655430 QJZ655430:QKU655430 QTV655430:QUQ655430 RDR655430:REM655430 RNN655430:ROI655430 RXJ655430:RYE655430 SHF655430:SIA655430 SRB655430:SRW655430 TAX655430:TBS655430 TKT655430:TLO655430 TUP655430:TVK655430 UEL655430:UFG655430 UOH655430:UPC655430 UYD655430:UYY655430 VHZ655430:VIU655430 VRV655430:VSQ655430 WBR655430:WCM655430 WLN655430:WMI655430 WVJ655430:WWE655430 B720966:W720966 IX720966:JS720966 ST720966:TO720966 ACP720966:ADK720966 AML720966:ANG720966 AWH720966:AXC720966 BGD720966:BGY720966 BPZ720966:BQU720966 BZV720966:CAQ720966 CJR720966:CKM720966 CTN720966:CUI720966 DDJ720966:DEE720966 DNF720966:DOA720966 DXB720966:DXW720966 EGX720966:EHS720966 EQT720966:ERO720966 FAP720966:FBK720966 FKL720966:FLG720966 FUH720966:FVC720966 GED720966:GEY720966 GNZ720966:GOU720966 GXV720966:GYQ720966 HHR720966:HIM720966 HRN720966:HSI720966 IBJ720966:ICE720966 ILF720966:IMA720966 IVB720966:IVW720966 JEX720966:JFS720966 JOT720966:JPO720966 JYP720966:JZK720966 KIL720966:KJG720966 KSH720966:KTC720966 LCD720966:LCY720966 LLZ720966:LMU720966 LVV720966:LWQ720966 MFR720966:MGM720966 MPN720966:MQI720966 MZJ720966:NAE720966 NJF720966:NKA720966 NTB720966:NTW720966 OCX720966:ODS720966 OMT720966:ONO720966 OWP720966:OXK720966 PGL720966:PHG720966 PQH720966:PRC720966 QAD720966:QAY720966 QJZ720966:QKU720966 QTV720966:QUQ720966 RDR720966:REM720966 RNN720966:ROI720966 RXJ720966:RYE720966 SHF720966:SIA720966 SRB720966:SRW720966 TAX720966:TBS720966 TKT720966:TLO720966 TUP720966:TVK720966 UEL720966:UFG720966 UOH720966:UPC720966 UYD720966:UYY720966 VHZ720966:VIU720966 VRV720966:VSQ720966 WBR720966:WCM720966 WLN720966:WMI720966 WVJ720966:WWE720966 B786502:W786502 IX786502:JS786502 ST786502:TO786502 ACP786502:ADK786502 AML786502:ANG786502 AWH786502:AXC786502 BGD786502:BGY786502 BPZ786502:BQU786502 BZV786502:CAQ786502 CJR786502:CKM786502 CTN786502:CUI786502 DDJ786502:DEE786502 DNF786502:DOA786502 DXB786502:DXW786502 EGX786502:EHS786502 EQT786502:ERO786502 FAP786502:FBK786502 FKL786502:FLG786502 FUH786502:FVC786502 GED786502:GEY786502 GNZ786502:GOU786502 GXV786502:GYQ786502 HHR786502:HIM786502 HRN786502:HSI786502 IBJ786502:ICE786502 ILF786502:IMA786502 IVB786502:IVW786502 JEX786502:JFS786502 JOT786502:JPO786502 JYP786502:JZK786502 KIL786502:KJG786502 KSH786502:KTC786502 LCD786502:LCY786502 LLZ786502:LMU786502 LVV786502:LWQ786502 MFR786502:MGM786502 MPN786502:MQI786502 MZJ786502:NAE786502 NJF786502:NKA786502 NTB786502:NTW786502 OCX786502:ODS786502 OMT786502:ONO786502 OWP786502:OXK786502 PGL786502:PHG786502 PQH786502:PRC786502 QAD786502:QAY786502 QJZ786502:QKU786502 QTV786502:QUQ786502 RDR786502:REM786502 RNN786502:ROI786502 RXJ786502:RYE786502 SHF786502:SIA786502 SRB786502:SRW786502 TAX786502:TBS786502 TKT786502:TLO786502 TUP786502:TVK786502 UEL786502:UFG786502 UOH786502:UPC786502 UYD786502:UYY786502 VHZ786502:VIU786502 VRV786502:VSQ786502 WBR786502:WCM786502 WLN786502:WMI786502 WVJ786502:WWE786502 B852038:W852038 IX852038:JS852038 ST852038:TO852038 ACP852038:ADK852038 AML852038:ANG852038 AWH852038:AXC852038 BGD852038:BGY852038 BPZ852038:BQU852038 BZV852038:CAQ852038 CJR852038:CKM852038 CTN852038:CUI852038 DDJ852038:DEE852038 DNF852038:DOA852038 DXB852038:DXW852038 EGX852038:EHS852038 EQT852038:ERO852038 FAP852038:FBK852038 FKL852038:FLG852038 FUH852038:FVC852038 GED852038:GEY852038 GNZ852038:GOU852038 GXV852038:GYQ852038 HHR852038:HIM852038 HRN852038:HSI852038 IBJ852038:ICE852038 ILF852038:IMA852038 IVB852038:IVW852038 JEX852038:JFS852038 JOT852038:JPO852038 JYP852038:JZK852038 KIL852038:KJG852038 KSH852038:KTC852038 LCD852038:LCY852038 LLZ852038:LMU852038 LVV852038:LWQ852038 MFR852038:MGM852038 MPN852038:MQI852038 MZJ852038:NAE852038 NJF852038:NKA852038 NTB852038:NTW852038 OCX852038:ODS852038 OMT852038:ONO852038 OWP852038:OXK852038 PGL852038:PHG852038 PQH852038:PRC852038 QAD852038:QAY852038 QJZ852038:QKU852038 QTV852038:QUQ852038 RDR852038:REM852038 RNN852038:ROI852038 RXJ852038:RYE852038 SHF852038:SIA852038 SRB852038:SRW852038 TAX852038:TBS852038 TKT852038:TLO852038 TUP852038:TVK852038 UEL852038:UFG852038 UOH852038:UPC852038 UYD852038:UYY852038 VHZ852038:VIU852038 VRV852038:VSQ852038 WBR852038:WCM852038 WLN852038:WMI852038 WVJ852038:WWE852038 B917574:W917574 IX917574:JS917574 ST917574:TO917574 ACP917574:ADK917574 AML917574:ANG917574 AWH917574:AXC917574 BGD917574:BGY917574 BPZ917574:BQU917574 BZV917574:CAQ917574 CJR917574:CKM917574 CTN917574:CUI917574 DDJ917574:DEE917574 DNF917574:DOA917574 DXB917574:DXW917574 EGX917574:EHS917574 EQT917574:ERO917574 FAP917574:FBK917574 FKL917574:FLG917574 FUH917574:FVC917574 GED917574:GEY917574 GNZ917574:GOU917574 GXV917574:GYQ917574 HHR917574:HIM917574 HRN917574:HSI917574 IBJ917574:ICE917574 ILF917574:IMA917574 IVB917574:IVW917574 JEX917574:JFS917574 JOT917574:JPO917574 JYP917574:JZK917574 KIL917574:KJG917574 KSH917574:KTC917574 LCD917574:LCY917574 LLZ917574:LMU917574 LVV917574:LWQ917574 MFR917574:MGM917574 MPN917574:MQI917574 MZJ917574:NAE917574 NJF917574:NKA917574 NTB917574:NTW917574 OCX917574:ODS917574 OMT917574:ONO917574 OWP917574:OXK917574 PGL917574:PHG917574 PQH917574:PRC917574 QAD917574:QAY917574 QJZ917574:QKU917574 QTV917574:QUQ917574 RDR917574:REM917574 RNN917574:ROI917574 RXJ917574:RYE917574 SHF917574:SIA917574 SRB917574:SRW917574 TAX917574:TBS917574 TKT917574:TLO917574 TUP917574:TVK917574 UEL917574:UFG917574 UOH917574:UPC917574 UYD917574:UYY917574 VHZ917574:VIU917574 VRV917574:VSQ917574 WBR917574:WCM917574 WLN917574:WMI917574 WVJ917574:WWE917574 B983110:W983110 IX983110:JS983110 ST983110:TO983110 ACP983110:ADK983110 AML983110:ANG983110 AWH983110:AXC983110 BGD983110:BGY983110 BPZ983110:BQU983110 BZV983110:CAQ983110 CJR983110:CKM983110 CTN983110:CUI983110 DDJ983110:DEE983110 DNF983110:DOA983110 DXB983110:DXW983110 EGX983110:EHS983110 EQT983110:ERO983110 FAP983110:FBK983110 FKL983110:FLG983110 FUH983110:FVC983110 GED983110:GEY983110 GNZ983110:GOU983110 GXV983110:GYQ983110 HHR983110:HIM983110 HRN983110:HSI983110 IBJ983110:ICE983110 ILF983110:IMA983110 IVB983110:IVW983110 JEX983110:JFS983110 JOT983110:JPO983110 JYP983110:JZK983110 KIL983110:KJG983110 KSH983110:KTC983110 LCD983110:LCY983110 LLZ983110:LMU983110 LVV983110:LWQ983110 MFR983110:MGM983110 MPN983110:MQI983110 MZJ983110:NAE983110 NJF983110:NKA983110 NTB983110:NTW983110 OCX983110:ODS983110 OMT983110:ONO983110 OWP983110:OXK983110 PGL983110:PHG983110 PQH983110:PRC983110 QAD983110:QAY983110 QJZ983110:QKU983110 QTV983110:QUQ983110 RDR983110:REM983110 RNN983110:ROI983110 RXJ983110:RYE983110 SHF983110:SIA983110 SRB983110:SRW983110 TAX983110:TBS983110 TKT983110:TLO983110 TUP983110:TVK983110 UEL983110:UFG983110 UOH983110:UPC983110 UYD983110:UYY983110 VHZ983110:VIU983110 VRV983110:VSQ983110 WBR983110:WCM983110 WLN983110:WMI983110 WVJ983110:WWE983110 N50:S51 JJ50:JO51 TF50:TK51 ADB50:ADG51 AMX50:ANC51 AWT50:AWY51 BGP50:BGU51 BQL50:BQQ51 CAH50:CAM51 CKD50:CKI51 CTZ50:CUE51 DDV50:DEA51 DNR50:DNW51 DXN50:DXS51 EHJ50:EHO51 ERF50:ERK51 FBB50:FBG51 FKX50:FLC51 FUT50:FUY51 GEP50:GEU51 GOL50:GOQ51 GYH50:GYM51 HID50:HII51 HRZ50:HSE51 IBV50:ICA51 ILR50:ILW51 IVN50:IVS51 JFJ50:JFO51 JPF50:JPK51 JZB50:JZG51 KIX50:KJC51 KST50:KSY51 LCP50:LCU51 LML50:LMQ51 LWH50:LWM51 MGD50:MGI51 MPZ50:MQE51 MZV50:NAA51 NJR50:NJW51 NTN50:NTS51 ODJ50:ODO51 ONF50:ONK51 OXB50:OXG51 PGX50:PHC51 PQT50:PQY51 QAP50:QAU51 QKL50:QKQ51 QUH50:QUM51 RED50:REI51 RNZ50:ROE51 RXV50:RYA51 SHR50:SHW51 SRN50:SRS51 TBJ50:TBO51 TLF50:TLK51 TVB50:TVG51 UEX50:UFC51 UOT50:UOY51 UYP50:UYU51 VIL50:VIQ51 VSH50:VSM51 WCD50:WCI51 WLZ50:WME51 WVV50:WWA51 N65586:S65587 JJ65586:JO65587 TF65586:TK65587 ADB65586:ADG65587 AMX65586:ANC65587 AWT65586:AWY65587 BGP65586:BGU65587 BQL65586:BQQ65587 CAH65586:CAM65587 CKD65586:CKI65587 CTZ65586:CUE65587 DDV65586:DEA65587 DNR65586:DNW65587 DXN65586:DXS65587 EHJ65586:EHO65587 ERF65586:ERK65587 FBB65586:FBG65587 FKX65586:FLC65587 FUT65586:FUY65587 GEP65586:GEU65587 GOL65586:GOQ65587 GYH65586:GYM65587 HID65586:HII65587 HRZ65586:HSE65587 IBV65586:ICA65587 ILR65586:ILW65587 IVN65586:IVS65587 JFJ65586:JFO65587 JPF65586:JPK65587 JZB65586:JZG65587 KIX65586:KJC65587 KST65586:KSY65587 LCP65586:LCU65587 LML65586:LMQ65587 LWH65586:LWM65587 MGD65586:MGI65587 MPZ65586:MQE65587 MZV65586:NAA65587 NJR65586:NJW65587 NTN65586:NTS65587 ODJ65586:ODO65587 ONF65586:ONK65587 OXB65586:OXG65587 PGX65586:PHC65587 PQT65586:PQY65587 QAP65586:QAU65587 QKL65586:QKQ65587 QUH65586:QUM65587 RED65586:REI65587 RNZ65586:ROE65587 RXV65586:RYA65587 SHR65586:SHW65587 SRN65586:SRS65587 TBJ65586:TBO65587 TLF65586:TLK65587 TVB65586:TVG65587 UEX65586:UFC65587 UOT65586:UOY65587 UYP65586:UYU65587 VIL65586:VIQ65587 VSH65586:VSM65587 WCD65586:WCI65587 WLZ65586:WME65587 WVV65586:WWA65587 N131122:S131123 JJ131122:JO131123 TF131122:TK131123 ADB131122:ADG131123 AMX131122:ANC131123 AWT131122:AWY131123 BGP131122:BGU131123 BQL131122:BQQ131123 CAH131122:CAM131123 CKD131122:CKI131123 CTZ131122:CUE131123 DDV131122:DEA131123 DNR131122:DNW131123 DXN131122:DXS131123 EHJ131122:EHO131123 ERF131122:ERK131123 FBB131122:FBG131123 FKX131122:FLC131123 FUT131122:FUY131123 GEP131122:GEU131123 GOL131122:GOQ131123 GYH131122:GYM131123 HID131122:HII131123 HRZ131122:HSE131123 IBV131122:ICA131123 ILR131122:ILW131123 IVN131122:IVS131123 JFJ131122:JFO131123 JPF131122:JPK131123 JZB131122:JZG131123 KIX131122:KJC131123 KST131122:KSY131123 LCP131122:LCU131123 LML131122:LMQ131123 LWH131122:LWM131123 MGD131122:MGI131123 MPZ131122:MQE131123 MZV131122:NAA131123 NJR131122:NJW131123 NTN131122:NTS131123 ODJ131122:ODO131123 ONF131122:ONK131123 OXB131122:OXG131123 PGX131122:PHC131123 PQT131122:PQY131123 QAP131122:QAU131123 QKL131122:QKQ131123 QUH131122:QUM131123 RED131122:REI131123 RNZ131122:ROE131123 RXV131122:RYA131123 SHR131122:SHW131123 SRN131122:SRS131123 TBJ131122:TBO131123 TLF131122:TLK131123 TVB131122:TVG131123 UEX131122:UFC131123 UOT131122:UOY131123 UYP131122:UYU131123 VIL131122:VIQ131123 VSH131122:VSM131123 WCD131122:WCI131123 WLZ131122:WME131123 WVV131122:WWA131123 N196658:S196659 JJ196658:JO196659 TF196658:TK196659 ADB196658:ADG196659 AMX196658:ANC196659 AWT196658:AWY196659 BGP196658:BGU196659 BQL196658:BQQ196659 CAH196658:CAM196659 CKD196658:CKI196659 CTZ196658:CUE196659 DDV196658:DEA196659 DNR196658:DNW196659 DXN196658:DXS196659 EHJ196658:EHO196659 ERF196658:ERK196659 FBB196658:FBG196659 FKX196658:FLC196659 FUT196658:FUY196659 GEP196658:GEU196659 GOL196658:GOQ196659 GYH196658:GYM196659 HID196658:HII196659 HRZ196658:HSE196659 IBV196658:ICA196659 ILR196658:ILW196659 IVN196658:IVS196659 JFJ196658:JFO196659 JPF196658:JPK196659 JZB196658:JZG196659 KIX196658:KJC196659 KST196658:KSY196659 LCP196658:LCU196659 LML196658:LMQ196659 LWH196658:LWM196659 MGD196658:MGI196659 MPZ196658:MQE196659 MZV196658:NAA196659 NJR196658:NJW196659 NTN196658:NTS196659 ODJ196658:ODO196659 ONF196658:ONK196659 OXB196658:OXG196659 PGX196658:PHC196659 PQT196658:PQY196659 QAP196658:QAU196659 QKL196658:QKQ196659 QUH196658:QUM196659 RED196658:REI196659 RNZ196658:ROE196659 RXV196658:RYA196659 SHR196658:SHW196659 SRN196658:SRS196659 TBJ196658:TBO196659 TLF196658:TLK196659 TVB196658:TVG196659 UEX196658:UFC196659 UOT196658:UOY196659 UYP196658:UYU196659 VIL196658:VIQ196659 VSH196658:VSM196659 WCD196658:WCI196659 WLZ196658:WME196659 WVV196658:WWA196659 N262194:S262195 JJ262194:JO262195 TF262194:TK262195 ADB262194:ADG262195 AMX262194:ANC262195 AWT262194:AWY262195 BGP262194:BGU262195 BQL262194:BQQ262195 CAH262194:CAM262195 CKD262194:CKI262195 CTZ262194:CUE262195 DDV262194:DEA262195 DNR262194:DNW262195 DXN262194:DXS262195 EHJ262194:EHO262195 ERF262194:ERK262195 FBB262194:FBG262195 FKX262194:FLC262195 FUT262194:FUY262195 GEP262194:GEU262195 GOL262194:GOQ262195 GYH262194:GYM262195 HID262194:HII262195 HRZ262194:HSE262195 IBV262194:ICA262195 ILR262194:ILW262195 IVN262194:IVS262195 JFJ262194:JFO262195 JPF262194:JPK262195 JZB262194:JZG262195 KIX262194:KJC262195 KST262194:KSY262195 LCP262194:LCU262195 LML262194:LMQ262195 LWH262194:LWM262195 MGD262194:MGI262195 MPZ262194:MQE262195 MZV262194:NAA262195 NJR262194:NJW262195 NTN262194:NTS262195 ODJ262194:ODO262195 ONF262194:ONK262195 OXB262194:OXG262195 PGX262194:PHC262195 PQT262194:PQY262195 QAP262194:QAU262195 QKL262194:QKQ262195 QUH262194:QUM262195 RED262194:REI262195 RNZ262194:ROE262195 RXV262194:RYA262195 SHR262194:SHW262195 SRN262194:SRS262195 TBJ262194:TBO262195 TLF262194:TLK262195 TVB262194:TVG262195 UEX262194:UFC262195 UOT262194:UOY262195 UYP262194:UYU262195 VIL262194:VIQ262195 VSH262194:VSM262195 WCD262194:WCI262195 WLZ262194:WME262195 WVV262194:WWA262195 N327730:S327731 JJ327730:JO327731 TF327730:TK327731 ADB327730:ADG327731 AMX327730:ANC327731 AWT327730:AWY327731 BGP327730:BGU327731 BQL327730:BQQ327731 CAH327730:CAM327731 CKD327730:CKI327731 CTZ327730:CUE327731 DDV327730:DEA327731 DNR327730:DNW327731 DXN327730:DXS327731 EHJ327730:EHO327731 ERF327730:ERK327731 FBB327730:FBG327731 FKX327730:FLC327731 FUT327730:FUY327731 GEP327730:GEU327731 GOL327730:GOQ327731 GYH327730:GYM327731 HID327730:HII327731 HRZ327730:HSE327731 IBV327730:ICA327731 ILR327730:ILW327731 IVN327730:IVS327731 JFJ327730:JFO327731 JPF327730:JPK327731 JZB327730:JZG327731 KIX327730:KJC327731 KST327730:KSY327731 LCP327730:LCU327731 LML327730:LMQ327731 LWH327730:LWM327731 MGD327730:MGI327731 MPZ327730:MQE327731 MZV327730:NAA327731 NJR327730:NJW327731 NTN327730:NTS327731 ODJ327730:ODO327731 ONF327730:ONK327731 OXB327730:OXG327731 PGX327730:PHC327731 PQT327730:PQY327731 QAP327730:QAU327731 QKL327730:QKQ327731 QUH327730:QUM327731 RED327730:REI327731 RNZ327730:ROE327731 RXV327730:RYA327731 SHR327730:SHW327731 SRN327730:SRS327731 TBJ327730:TBO327731 TLF327730:TLK327731 TVB327730:TVG327731 UEX327730:UFC327731 UOT327730:UOY327731 UYP327730:UYU327731 VIL327730:VIQ327731 VSH327730:VSM327731 WCD327730:WCI327731 WLZ327730:WME327731 WVV327730:WWA327731 N393266:S393267 JJ393266:JO393267 TF393266:TK393267 ADB393266:ADG393267 AMX393266:ANC393267 AWT393266:AWY393267 BGP393266:BGU393267 BQL393266:BQQ393267 CAH393266:CAM393267 CKD393266:CKI393267 CTZ393266:CUE393267 DDV393266:DEA393267 DNR393266:DNW393267 DXN393266:DXS393267 EHJ393266:EHO393267 ERF393266:ERK393267 FBB393266:FBG393267 FKX393266:FLC393267 FUT393266:FUY393267 GEP393266:GEU393267 GOL393266:GOQ393267 GYH393266:GYM393267 HID393266:HII393267 HRZ393266:HSE393267 IBV393266:ICA393267 ILR393266:ILW393267 IVN393266:IVS393267 JFJ393266:JFO393267 JPF393266:JPK393267 JZB393266:JZG393267 KIX393266:KJC393267 KST393266:KSY393267 LCP393266:LCU393267 LML393266:LMQ393267 LWH393266:LWM393267 MGD393266:MGI393267 MPZ393266:MQE393267 MZV393266:NAA393267 NJR393266:NJW393267 NTN393266:NTS393267 ODJ393266:ODO393267 ONF393266:ONK393267 OXB393266:OXG393267 PGX393266:PHC393267 PQT393266:PQY393267 QAP393266:QAU393267 QKL393266:QKQ393267 QUH393266:QUM393267 RED393266:REI393267 RNZ393266:ROE393267 RXV393266:RYA393267 SHR393266:SHW393267 SRN393266:SRS393267 TBJ393266:TBO393267 TLF393266:TLK393267 TVB393266:TVG393267 UEX393266:UFC393267 UOT393266:UOY393267 UYP393266:UYU393267 VIL393266:VIQ393267 VSH393266:VSM393267 WCD393266:WCI393267 WLZ393266:WME393267 WVV393266:WWA393267 N458802:S458803 JJ458802:JO458803 TF458802:TK458803 ADB458802:ADG458803 AMX458802:ANC458803 AWT458802:AWY458803 BGP458802:BGU458803 BQL458802:BQQ458803 CAH458802:CAM458803 CKD458802:CKI458803 CTZ458802:CUE458803 DDV458802:DEA458803 DNR458802:DNW458803 DXN458802:DXS458803 EHJ458802:EHO458803 ERF458802:ERK458803 FBB458802:FBG458803 FKX458802:FLC458803 FUT458802:FUY458803 GEP458802:GEU458803 GOL458802:GOQ458803 GYH458802:GYM458803 HID458802:HII458803 HRZ458802:HSE458803 IBV458802:ICA458803 ILR458802:ILW458803 IVN458802:IVS458803 JFJ458802:JFO458803 JPF458802:JPK458803 JZB458802:JZG458803 KIX458802:KJC458803 KST458802:KSY458803 LCP458802:LCU458803 LML458802:LMQ458803 LWH458802:LWM458803 MGD458802:MGI458803 MPZ458802:MQE458803 MZV458802:NAA458803 NJR458802:NJW458803 NTN458802:NTS458803 ODJ458802:ODO458803 ONF458802:ONK458803 OXB458802:OXG458803 PGX458802:PHC458803 PQT458802:PQY458803 QAP458802:QAU458803 QKL458802:QKQ458803 QUH458802:QUM458803 RED458802:REI458803 RNZ458802:ROE458803 RXV458802:RYA458803 SHR458802:SHW458803 SRN458802:SRS458803 TBJ458802:TBO458803 TLF458802:TLK458803 TVB458802:TVG458803 UEX458802:UFC458803 UOT458802:UOY458803 UYP458802:UYU458803 VIL458802:VIQ458803 VSH458802:VSM458803 WCD458802:WCI458803 WLZ458802:WME458803 WVV458802:WWA458803 N524338:S524339 JJ524338:JO524339 TF524338:TK524339 ADB524338:ADG524339 AMX524338:ANC524339 AWT524338:AWY524339 BGP524338:BGU524339 BQL524338:BQQ524339 CAH524338:CAM524339 CKD524338:CKI524339 CTZ524338:CUE524339 DDV524338:DEA524339 DNR524338:DNW524339 DXN524338:DXS524339 EHJ524338:EHO524339 ERF524338:ERK524339 FBB524338:FBG524339 FKX524338:FLC524339 FUT524338:FUY524339 GEP524338:GEU524339 GOL524338:GOQ524339 GYH524338:GYM524339 HID524338:HII524339 HRZ524338:HSE524339 IBV524338:ICA524339 ILR524338:ILW524339 IVN524338:IVS524339 JFJ524338:JFO524339 JPF524338:JPK524339 JZB524338:JZG524339 KIX524338:KJC524339 KST524338:KSY524339 LCP524338:LCU524339 LML524338:LMQ524339 LWH524338:LWM524339 MGD524338:MGI524339 MPZ524338:MQE524339 MZV524338:NAA524339 NJR524338:NJW524339 NTN524338:NTS524339 ODJ524338:ODO524339 ONF524338:ONK524339 OXB524338:OXG524339 PGX524338:PHC524339 PQT524338:PQY524339 QAP524338:QAU524339 QKL524338:QKQ524339 QUH524338:QUM524339 RED524338:REI524339 RNZ524338:ROE524339 RXV524338:RYA524339 SHR524338:SHW524339 SRN524338:SRS524339 TBJ524338:TBO524339 TLF524338:TLK524339 TVB524338:TVG524339 UEX524338:UFC524339 UOT524338:UOY524339 UYP524338:UYU524339 VIL524338:VIQ524339 VSH524338:VSM524339 WCD524338:WCI524339 WLZ524338:WME524339 WVV524338:WWA524339 N589874:S589875 JJ589874:JO589875 TF589874:TK589875 ADB589874:ADG589875 AMX589874:ANC589875 AWT589874:AWY589875 BGP589874:BGU589875 BQL589874:BQQ589875 CAH589874:CAM589875 CKD589874:CKI589875 CTZ589874:CUE589875 DDV589874:DEA589875 DNR589874:DNW589875 DXN589874:DXS589875 EHJ589874:EHO589875 ERF589874:ERK589875 FBB589874:FBG589875 FKX589874:FLC589875 FUT589874:FUY589875 GEP589874:GEU589875 GOL589874:GOQ589875 GYH589874:GYM589875 HID589874:HII589875 HRZ589874:HSE589875 IBV589874:ICA589875 ILR589874:ILW589875 IVN589874:IVS589875 JFJ589874:JFO589875 JPF589874:JPK589875 JZB589874:JZG589875 KIX589874:KJC589875 KST589874:KSY589875 LCP589874:LCU589875 LML589874:LMQ589875 LWH589874:LWM589875 MGD589874:MGI589875 MPZ589874:MQE589875 MZV589874:NAA589875 NJR589874:NJW589875 NTN589874:NTS589875 ODJ589874:ODO589875 ONF589874:ONK589875 OXB589874:OXG589875 PGX589874:PHC589875 PQT589874:PQY589875 QAP589874:QAU589875 QKL589874:QKQ589875 QUH589874:QUM589875 RED589874:REI589875 RNZ589874:ROE589875 RXV589874:RYA589875 SHR589874:SHW589875 SRN589874:SRS589875 TBJ589874:TBO589875 TLF589874:TLK589875 TVB589874:TVG589875 UEX589874:UFC589875 UOT589874:UOY589875 UYP589874:UYU589875 VIL589874:VIQ589875 VSH589874:VSM589875 WCD589874:WCI589875 WLZ589874:WME589875 WVV589874:WWA589875 N655410:S655411 JJ655410:JO655411 TF655410:TK655411 ADB655410:ADG655411 AMX655410:ANC655411 AWT655410:AWY655411 BGP655410:BGU655411 BQL655410:BQQ655411 CAH655410:CAM655411 CKD655410:CKI655411 CTZ655410:CUE655411 DDV655410:DEA655411 DNR655410:DNW655411 DXN655410:DXS655411 EHJ655410:EHO655411 ERF655410:ERK655411 FBB655410:FBG655411 FKX655410:FLC655411 FUT655410:FUY655411 GEP655410:GEU655411 GOL655410:GOQ655411 GYH655410:GYM655411 HID655410:HII655411 HRZ655410:HSE655411 IBV655410:ICA655411 ILR655410:ILW655411 IVN655410:IVS655411 JFJ655410:JFO655411 JPF655410:JPK655411 JZB655410:JZG655411 KIX655410:KJC655411 KST655410:KSY655411 LCP655410:LCU655411 LML655410:LMQ655411 LWH655410:LWM655411 MGD655410:MGI655411 MPZ655410:MQE655411 MZV655410:NAA655411 NJR655410:NJW655411 NTN655410:NTS655411 ODJ655410:ODO655411 ONF655410:ONK655411 OXB655410:OXG655411 PGX655410:PHC655411 PQT655410:PQY655411 QAP655410:QAU655411 QKL655410:QKQ655411 QUH655410:QUM655411 RED655410:REI655411 RNZ655410:ROE655411 RXV655410:RYA655411 SHR655410:SHW655411 SRN655410:SRS655411 TBJ655410:TBO655411 TLF655410:TLK655411 TVB655410:TVG655411 UEX655410:UFC655411 UOT655410:UOY655411 UYP655410:UYU655411 VIL655410:VIQ655411 VSH655410:VSM655411 WCD655410:WCI655411 WLZ655410:WME655411 WVV655410:WWA655411 N720946:S720947 JJ720946:JO720947 TF720946:TK720947 ADB720946:ADG720947 AMX720946:ANC720947 AWT720946:AWY720947 BGP720946:BGU720947 BQL720946:BQQ720947 CAH720946:CAM720947 CKD720946:CKI720947 CTZ720946:CUE720947 DDV720946:DEA720947 DNR720946:DNW720947 DXN720946:DXS720947 EHJ720946:EHO720947 ERF720946:ERK720947 FBB720946:FBG720947 FKX720946:FLC720947 FUT720946:FUY720947 GEP720946:GEU720947 GOL720946:GOQ720947 GYH720946:GYM720947 HID720946:HII720947 HRZ720946:HSE720947 IBV720946:ICA720947 ILR720946:ILW720947 IVN720946:IVS720947 JFJ720946:JFO720947 JPF720946:JPK720947 JZB720946:JZG720947 KIX720946:KJC720947 KST720946:KSY720947 LCP720946:LCU720947 LML720946:LMQ720947 LWH720946:LWM720947 MGD720946:MGI720947 MPZ720946:MQE720947 MZV720946:NAA720947 NJR720946:NJW720947 NTN720946:NTS720947 ODJ720946:ODO720947 ONF720946:ONK720947 OXB720946:OXG720947 PGX720946:PHC720947 PQT720946:PQY720947 QAP720946:QAU720947 QKL720946:QKQ720947 QUH720946:QUM720947 RED720946:REI720947 RNZ720946:ROE720947 RXV720946:RYA720947 SHR720946:SHW720947 SRN720946:SRS720947 TBJ720946:TBO720947 TLF720946:TLK720947 TVB720946:TVG720947 UEX720946:UFC720947 UOT720946:UOY720947 UYP720946:UYU720947 VIL720946:VIQ720947 VSH720946:VSM720947 WCD720946:WCI720947 WLZ720946:WME720947 WVV720946:WWA720947 N786482:S786483 JJ786482:JO786483 TF786482:TK786483 ADB786482:ADG786483 AMX786482:ANC786483 AWT786482:AWY786483 BGP786482:BGU786483 BQL786482:BQQ786483 CAH786482:CAM786483 CKD786482:CKI786483 CTZ786482:CUE786483 DDV786482:DEA786483 DNR786482:DNW786483 DXN786482:DXS786483 EHJ786482:EHO786483 ERF786482:ERK786483 FBB786482:FBG786483 FKX786482:FLC786483 FUT786482:FUY786483 GEP786482:GEU786483 GOL786482:GOQ786483 GYH786482:GYM786483 HID786482:HII786483 HRZ786482:HSE786483 IBV786482:ICA786483 ILR786482:ILW786483 IVN786482:IVS786483 JFJ786482:JFO786483 JPF786482:JPK786483 JZB786482:JZG786483 KIX786482:KJC786483 KST786482:KSY786483 LCP786482:LCU786483 LML786482:LMQ786483 LWH786482:LWM786483 MGD786482:MGI786483 MPZ786482:MQE786483 MZV786482:NAA786483 NJR786482:NJW786483 NTN786482:NTS786483 ODJ786482:ODO786483 ONF786482:ONK786483 OXB786482:OXG786483 PGX786482:PHC786483 PQT786482:PQY786483 QAP786482:QAU786483 QKL786482:QKQ786483 QUH786482:QUM786483 RED786482:REI786483 RNZ786482:ROE786483 RXV786482:RYA786483 SHR786482:SHW786483 SRN786482:SRS786483 TBJ786482:TBO786483 TLF786482:TLK786483 TVB786482:TVG786483 UEX786482:UFC786483 UOT786482:UOY786483 UYP786482:UYU786483 VIL786482:VIQ786483 VSH786482:VSM786483 WCD786482:WCI786483 WLZ786482:WME786483 WVV786482:WWA786483 N852018:S852019 JJ852018:JO852019 TF852018:TK852019 ADB852018:ADG852019 AMX852018:ANC852019 AWT852018:AWY852019 BGP852018:BGU852019 BQL852018:BQQ852019 CAH852018:CAM852019 CKD852018:CKI852019 CTZ852018:CUE852019 DDV852018:DEA852019 DNR852018:DNW852019 DXN852018:DXS852019 EHJ852018:EHO852019 ERF852018:ERK852019 FBB852018:FBG852019 FKX852018:FLC852019 FUT852018:FUY852019 GEP852018:GEU852019 GOL852018:GOQ852019 GYH852018:GYM852019 HID852018:HII852019 HRZ852018:HSE852019 IBV852018:ICA852019 ILR852018:ILW852019 IVN852018:IVS852019 JFJ852018:JFO852019 JPF852018:JPK852019 JZB852018:JZG852019 KIX852018:KJC852019 KST852018:KSY852019 LCP852018:LCU852019 LML852018:LMQ852019 LWH852018:LWM852019 MGD852018:MGI852019 MPZ852018:MQE852019 MZV852018:NAA852019 NJR852018:NJW852019 NTN852018:NTS852019 ODJ852018:ODO852019 ONF852018:ONK852019 OXB852018:OXG852019 PGX852018:PHC852019 PQT852018:PQY852019 QAP852018:QAU852019 QKL852018:QKQ852019 QUH852018:QUM852019 RED852018:REI852019 RNZ852018:ROE852019 RXV852018:RYA852019 SHR852018:SHW852019 SRN852018:SRS852019 TBJ852018:TBO852019 TLF852018:TLK852019 TVB852018:TVG852019 UEX852018:UFC852019 UOT852018:UOY852019 UYP852018:UYU852019 VIL852018:VIQ852019 VSH852018:VSM852019 WCD852018:WCI852019 WLZ852018:WME852019 WVV852018:WWA852019 N917554:S917555 JJ917554:JO917555 TF917554:TK917555 ADB917554:ADG917555 AMX917554:ANC917555 AWT917554:AWY917555 BGP917554:BGU917555 BQL917554:BQQ917555 CAH917554:CAM917555 CKD917554:CKI917555 CTZ917554:CUE917555 DDV917554:DEA917555 DNR917554:DNW917555 DXN917554:DXS917555 EHJ917554:EHO917555 ERF917554:ERK917555 FBB917554:FBG917555 FKX917554:FLC917555 FUT917554:FUY917555 GEP917554:GEU917555 GOL917554:GOQ917555 GYH917554:GYM917555 HID917554:HII917555 HRZ917554:HSE917555 IBV917554:ICA917555 ILR917554:ILW917555 IVN917554:IVS917555 JFJ917554:JFO917555 JPF917554:JPK917555 JZB917554:JZG917555 KIX917554:KJC917555 KST917554:KSY917555 LCP917554:LCU917555 LML917554:LMQ917555 LWH917554:LWM917555 MGD917554:MGI917555 MPZ917554:MQE917555 MZV917554:NAA917555 NJR917554:NJW917555 NTN917554:NTS917555 ODJ917554:ODO917555 ONF917554:ONK917555 OXB917554:OXG917555 PGX917554:PHC917555 PQT917554:PQY917555 QAP917554:QAU917555 QKL917554:QKQ917555 QUH917554:QUM917555 RED917554:REI917555 RNZ917554:ROE917555 RXV917554:RYA917555 SHR917554:SHW917555 SRN917554:SRS917555 TBJ917554:TBO917555 TLF917554:TLK917555 TVB917554:TVG917555 UEX917554:UFC917555 UOT917554:UOY917555 UYP917554:UYU917555 VIL917554:VIQ917555 VSH917554:VSM917555 WCD917554:WCI917555 WLZ917554:WME917555 WVV917554:WWA917555 N983090:S983091 JJ983090:JO983091 TF983090:TK983091 ADB983090:ADG983091 AMX983090:ANC983091 AWT983090:AWY983091 BGP983090:BGU983091 BQL983090:BQQ983091 CAH983090:CAM983091 CKD983090:CKI983091 CTZ983090:CUE983091 DDV983090:DEA983091 DNR983090:DNW983091 DXN983090:DXS983091 EHJ983090:EHO983091 ERF983090:ERK983091 FBB983090:FBG983091 FKX983090:FLC983091 FUT983090:FUY983091 GEP983090:GEU983091 GOL983090:GOQ983091 GYH983090:GYM983091 HID983090:HII983091 HRZ983090:HSE983091 IBV983090:ICA983091 ILR983090:ILW983091 IVN983090:IVS983091 JFJ983090:JFO983091 JPF983090:JPK983091 JZB983090:JZG983091 KIX983090:KJC983091 KST983090:KSY983091 LCP983090:LCU983091 LML983090:LMQ983091 LWH983090:LWM983091 MGD983090:MGI983091 MPZ983090:MQE983091 MZV983090:NAA983091 NJR983090:NJW983091 NTN983090:NTS983091 ODJ983090:ODO983091 ONF983090:ONK983091 OXB983090:OXG983091 PGX983090:PHC983091 PQT983090:PQY983091 QAP983090:QAU983091 QKL983090:QKQ983091 QUH983090:QUM983091 RED983090:REI983091 RNZ983090:ROE983091 RXV983090:RYA983091 SHR983090:SHW983091 SRN983090:SRS983091 TBJ983090:TBO983091 TLF983090:TLK983091 TVB983090:TVG983091 UEX983090:UFC983091 UOT983090:UOY983091 UYP983090:UYU983091 VIL983090:VIQ983091 VSH983090:VSM983091 WCD983090:WCI983091 WLZ983090:WME983091 WVV983090:WWA983091 N62:S63 JJ62:JO63 TF62:TK63 ADB62:ADG63 AMX62:ANC63 AWT62:AWY63 BGP62:BGU63 BQL62:BQQ63 CAH62:CAM63 CKD62:CKI63 CTZ62:CUE63 DDV62:DEA63 DNR62:DNW63 DXN62:DXS63 EHJ62:EHO63 ERF62:ERK63 FBB62:FBG63 FKX62:FLC63 FUT62:FUY63 GEP62:GEU63 GOL62:GOQ63 GYH62:GYM63 HID62:HII63 HRZ62:HSE63 IBV62:ICA63 ILR62:ILW63 IVN62:IVS63 JFJ62:JFO63 JPF62:JPK63 JZB62:JZG63 KIX62:KJC63 KST62:KSY63 LCP62:LCU63 LML62:LMQ63 LWH62:LWM63 MGD62:MGI63 MPZ62:MQE63 MZV62:NAA63 NJR62:NJW63 NTN62:NTS63 ODJ62:ODO63 ONF62:ONK63 OXB62:OXG63 PGX62:PHC63 PQT62:PQY63 QAP62:QAU63 QKL62:QKQ63 QUH62:QUM63 RED62:REI63 RNZ62:ROE63 RXV62:RYA63 SHR62:SHW63 SRN62:SRS63 TBJ62:TBO63 TLF62:TLK63 TVB62:TVG63 UEX62:UFC63 UOT62:UOY63 UYP62:UYU63 VIL62:VIQ63 VSH62:VSM63 WCD62:WCI63 WLZ62:WME63 WVV62:WWA63 N65598:S65599 JJ65598:JO65599 TF65598:TK65599 ADB65598:ADG65599 AMX65598:ANC65599 AWT65598:AWY65599 BGP65598:BGU65599 BQL65598:BQQ65599 CAH65598:CAM65599 CKD65598:CKI65599 CTZ65598:CUE65599 DDV65598:DEA65599 DNR65598:DNW65599 DXN65598:DXS65599 EHJ65598:EHO65599 ERF65598:ERK65599 FBB65598:FBG65599 FKX65598:FLC65599 FUT65598:FUY65599 GEP65598:GEU65599 GOL65598:GOQ65599 GYH65598:GYM65599 HID65598:HII65599 HRZ65598:HSE65599 IBV65598:ICA65599 ILR65598:ILW65599 IVN65598:IVS65599 JFJ65598:JFO65599 JPF65598:JPK65599 JZB65598:JZG65599 KIX65598:KJC65599 KST65598:KSY65599 LCP65598:LCU65599 LML65598:LMQ65599 LWH65598:LWM65599 MGD65598:MGI65599 MPZ65598:MQE65599 MZV65598:NAA65599 NJR65598:NJW65599 NTN65598:NTS65599 ODJ65598:ODO65599 ONF65598:ONK65599 OXB65598:OXG65599 PGX65598:PHC65599 PQT65598:PQY65599 QAP65598:QAU65599 QKL65598:QKQ65599 QUH65598:QUM65599 RED65598:REI65599 RNZ65598:ROE65599 RXV65598:RYA65599 SHR65598:SHW65599 SRN65598:SRS65599 TBJ65598:TBO65599 TLF65598:TLK65599 TVB65598:TVG65599 UEX65598:UFC65599 UOT65598:UOY65599 UYP65598:UYU65599 VIL65598:VIQ65599 VSH65598:VSM65599 WCD65598:WCI65599 WLZ65598:WME65599 WVV65598:WWA65599 N131134:S131135 JJ131134:JO131135 TF131134:TK131135 ADB131134:ADG131135 AMX131134:ANC131135 AWT131134:AWY131135 BGP131134:BGU131135 BQL131134:BQQ131135 CAH131134:CAM131135 CKD131134:CKI131135 CTZ131134:CUE131135 DDV131134:DEA131135 DNR131134:DNW131135 DXN131134:DXS131135 EHJ131134:EHO131135 ERF131134:ERK131135 FBB131134:FBG131135 FKX131134:FLC131135 FUT131134:FUY131135 GEP131134:GEU131135 GOL131134:GOQ131135 GYH131134:GYM131135 HID131134:HII131135 HRZ131134:HSE131135 IBV131134:ICA131135 ILR131134:ILW131135 IVN131134:IVS131135 JFJ131134:JFO131135 JPF131134:JPK131135 JZB131134:JZG131135 KIX131134:KJC131135 KST131134:KSY131135 LCP131134:LCU131135 LML131134:LMQ131135 LWH131134:LWM131135 MGD131134:MGI131135 MPZ131134:MQE131135 MZV131134:NAA131135 NJR131134:NJW131135 NTN131134:NTS131135 ODJ131134:ODO131135 ONF131134:ONK131135 OXB131134:OXG131135 PGX131134:PHC131135 PQT131134:PQY131135 QAP131134:QAU131135 QKL131134:QKQ131135 QUH131134:QUM131135 RED131134:REI131135 RNZ131134:ROE131135 RXV131134:RYA131135 SHR131134:SHW131135 SRN131134:SRS131135 TBJ131134:TBO131135 TLF131134:TLK131135 TVB131134:TVG131135 UEX131134:UFC131135 UOT131134:UOY131135 UYP131134:UYU131135 VIL131134:VIQ131135 VSH131134:VSM131135 WCD131134:WCI131135 WLZ131134:WME131135 WVV131134:WWA131135 N196670:S196671 JJ196670:JO196671 TF196670:TK196671 ADB196670:ADG196671 AMX196670:ANC196671 AWT196670:AWY196671 BGP196670:BGU196671 BQL196670:BQQ196671 CAH196670:CAM196671 CKD196670:CKI196671 CTZ196670:CUE196671 DDV196670:DEA196671 DNR196670:DNW196671 DXN196670:DXS196671 EHJ196670:EHO196671 ERF196670:ERK196671 FBB196670:FBG196671 FKX196670:FLC196671 FUT196670:FUY196671 GEP196670:GEU196671 GOL196670:GOQ196671 GYH196670:GYM196671 HID196670:HII196671 HRZ196670:HSE196671 IBV196670:ICA196671 ILR196670:ILW196671 IVN196670:IVS196671 JFJ196670:JFO196671 JPF196670:JPK196671 JZB196670:JZG196671 KIX196670:KJC196671 KST196670:KSY196671 LCP196670:LCU196671 LML196670:LMQ196671 LWH196670:LWM196671 MGD196670:MGI196671 MPZ196670:MQE196671 MZV196670:NAA196671 NJR196670:NJW196671 NTN196670:NTS196671 ODJ196670:ODO196671 ONF196670:ONK196671 OXB196670:OXG196671 PGX196670:PHC196671 PQT196670:PQY196671 QAP196670:QAU196671 QKL196670:QKQ196671 QUH196670:QUM196671 RED196670:REI196671 RNZ196670:ROE196671 RXV196670:RYA196671 SHR196670:SHW196671 SRN196670:SRS196671 TBJ196670:TBO196671 TLF196670:TLK196671 TVB196670:TVG196671 UEX196670:UFC196671 UOT196670:UOY196671 UYP196670:UYU196671 VIL196670:VIQ196671 VSH196670:VSM196671 WCD196670:WCI196671 WLZ196670:WME196671 WVV196670:WWA196671 N262206:S262207 JJ262206:JO262207 TF262206:TK262207 ADB262206:ADG262207 AMX262206:ANC262207 AWT262206:AWY262207 BGP262206:BGU262207 BQL262206:BQQ262207 CAH262206:CAM262207 CKD262206:CKI262207 CTZ262206:CUE262207 DDV262206:DEA262207 DNR262206:DNW262207 DXN262206:DXS262207 EHJ262206:EHO262207 ERF262206:ERK262207 FBB262206:FBG262207 FKX262206:FLC262207 FUT262206:FUY262207 GEP262206:GEU262207 GOL262206:GOQ262207 GYH262206:GYM262207 HID262206:HII262207 HRZ262206:HSE262207 IBV262206:ICA262207 ILR262206:ILW262207 IVN262206:IVS262207 JFJ262206:JFO262207 JPF262206:JPK262207 JZB262206:JZG262207 KIX262206:KJC262207 KST262206:KSY262207 LCP262206:LCU262207 LML262206:LMQ262207 LWH262206:LWM262207 MGD262206:MGI262207 MPZ262206:MQE262207 MZV262206:NAA262207 NJR262206:NJW262207 NTN262206:NTS262207 ODJ262206:ODO262207 ONF262206:ONK262207 OXB262206:OXG262207 PGX262206:PHC262207 PQT262206:PQY262207 QAP262206:QAU262207 QKL262206:QKQ262207 QUH262206:QUM262207 RED262206:REI262207 RNZ262206:ROE262207 RXV262206:RYA262207 SHR262206:SHW262207 SRN262206:SRS262207 TBJ262206:TBO262207 TLF262206:TLK262207 TVB262206:TVG262207 UEX262206:UFC262207 UOT262206:UOY262207 UYP262206:UYU262207 VIL262206:VIQ262207 VSH262206:VSM262207 WCD262206:WCI262207 WLZ262206:WME262207 WVV262206:WWA262207 N327742:S327743 JJ327742:JO327743 TF327742:TK327743 ADB327742:ADG327743 AMX327742:ANC327743 AWT327742:AWY327743 BGP327742:BGU327743 BQL327742:BQQ327743 CAH327742:CAM327743 CKD327742:CKI327743 CTZ327742:CUE327743 DDV327742:DEA327743 DNR327742:DNW327743 DXN327742:DXS327743 EHJ327742:EHO327743 ERF327742:ERK327743 FBB327742:FBG327743 FKX327742:FLC327743 FUT327742:FUY327743 GEP327742:GEU327743 GOL327742:GOQ327743 GYH327742:GYM327743 HID327742:HII327743 HRZ327742:HSE327743 IBV327742:ICA327743 ILR327742:ILW327743 IVN327742:IVS327743 JFJ327742:JFO327743 JPF327742:JPK327743 JZB327742:JZG327743 KIX327742:KJC327743 KST327742:KSY327743 LCP327742:LCU327743 LML327742:LMQ327743 LWH327742:LWM327743 MGD327742:MGI327743 MPZ327742:MQE327743 MZV327742:NAA327743 NJR327742:NJW327743 NTN327742:NTS327743 ODJ327742:ODO327743 ONF327742:ONK327743 OXB327742:OXG327743 PGX327742:PHC327743 PQT327742:PQY327743 QAP327742:QAU327743 QKL327742:QKQ327743 QUH327742:QUM327743 RED327742:REI327743 RNZ327742:ROE327743 RXV327742:RYA327743 SHR327742:SHW327743 SRN327742:SRS327743 TBJ327742:TBO327743 TLF327742:TLK327743 TVB327742:TVG327743 UEX327742:UFC327743 UOT327742:UOY327743 UYP327742:UYU327743 VIL327742:VIQ327743 VSH327742:VSM327743 WCD327742:WCI327743 WLZ327742:WME327743 WVV327742:WWA327743 N393278:S393279 JJ393278:JO393279 TF393278:TK393279 ADB393278:ADG393279 AMX393278:ANC393279 AWT393278:AWY393279 BGP393278:BGU393279 BQL393278:BQQ393279 CAH393278:CAM393279 CKD393278:CKI393279 CTZ393278:CUE393279 DDV393278:DEA393279 DNR393278:DNW393279 DXN393278:DXS393279 EHJ393278:EHO393279 ERF393278:ERK393279 FBB393278:FBG393279 FKX393278:FLC393279 FUT393278:FUY393279 GEP393278:GEU393279 GOL393278:GOQ393279 GYH393278:GYM393279 HID393278:HII393279 HRZ393278:HSE393279 IBV393278:ICA393279 ILR393278:ILW393279 IVN393278:IVS393279 JFJ393278:JFO393279 JPF393278:JPK393279 JZB393278:JZG393279 KIX393278:KJC393279 KST393278:KSY393279 LCP393278:LCU393279 LML393278:LMQ393279 LWH393278:LWM393279 MGD393278:MGI393279 MPZ393278:MQE393279 MZV393278:NAA393279 NJR393278:NJW393279 NTN393278:NTS393279 ODJ393278:ODO393279 ONF393278:ONK393279 OXB393278:OXG393279 PGX393278:PHC393279 PQT393278:PQY393279 QAP393278:QAU393279 QKL393278:QKQ393279 QUH393278:QUM393279 RED393278:REI393279 RNZ393278:ROE393279 RXV393278:RYA393279 SHR393278:SHW393279 SRN393278:SRS393279 TBJ393278:TBO393279 TLF393278:TLK393279 TVB393278:TVG393279 UEX393278:UFC393279 UOT393278:UOY393279 UYP393278:UYU393279 VIL393278:VIQ393279 VSH393278:VSM393279 WCD393278:WCI393279 WLZ393278:WME393279 WVV393278:WWA393279 N458814:S458815 JJ458814:JO458815 TF458814:TK458815 ADB458814:ADG458815 AMX458814:ANC458815 AWT458814:AWY458815 BGP458814:BGU458815 BQL458814:BQQ458815 CAH458814:CAM458815 CKD458814:CKI458815 CTZ458814:CUE458815 DDV458814:DEA458815 DNR458814:DNW458815 DXN458814:DXS458815 EHJ458814:EHO458815 ERF458814:ERK458815 FBB458814:FBG458815 FKX458814:FLC458815 FUT458814:FUY458815 GEP458814:GEU458815 GOL458814:GOQ458815 GYH458814:GYM458815 HID458814:HII458815 HRZ458814:HSE458815 IBV458814:ICA458815 ILR458814:ILW458815 IVN458814:IVS458815 JFJ458814:JFO458815 JPF458814:JPK458815 JZB458814:JZG458815 KIX458814:KJC458815 KST458814:KSY458815 LCP458814:LCU458815 LML458814:LMQ458815 LWH458814:LWM458815 MGD458814:MGI458815 MPZ458814:MQE458815 MZV458814:NAA458815 NJR458814:NJW458815 NTN458814:NTS458815 ODJ458814:ODO458815 ONF458814:ONK458815 OXB458814:OXG458815 PGX458814:PHC458815 PQT458814:PQY458815 QAP458814:QAU458815 QKL458814:QKQ458815 QUH458814:QUM458815 RED458814:REI458815 RNZ458814:ROE458815 RXV458814:RYA458815 SHR458814:SHW458815 SRN458814:SRS458815 TBJ458814:TBO458815 TLF458814:TLK458815 TVB458814:TVG458815 UEX458814:UFC458815 UOT458814:UOY458815 UYP458814:UYU458815 VIL458814:VIQ458815 VSH458814:VSM458815 WCD458814:WCI458815 WLZ458814:WME458815 WVV458814:WWA458815 N524350:S524351 JJ524350:JO524351 TF524350:TK524351 ADB524350:ADG524351 AMX524350:ANC524351 AWT524350:AWY524351 BGP524350:BGU524351 BQL524350:BQQ524351 CAH524350:CAM524351 CKD524350:CKI524351 CTZ524350:CUE524351 DDV524350:DEA524351 DNR524350:DNW524351 DXN524350:DXS524351 EHJ524350:EHO524351 ERF524350:ERK524351 FBB524350:FBG524351 FKX524350:FLC524351 FUT524350:FUY524351 GEP524350:GEU524351 GOL524350:GOQ524351 GYH524350:GYM524351 HID524350:HII524351 HRZ524350:HSE524351 IBV524350:ICA524351 ILR524350:ILW524351 IVN524350:IVS524351 JFJ524350:JFO524351 JPF524350:JPK524351 JZB524350:JZG524351 KIX524350:KJC524351 KST524350:KSY524351 LCP524350:LCU524351 LML524350:LMQ524351 LWH524350:LWM524351 MGD524350:MGI524351 MPZ524350:MQE524351 MZV524350:NAA524351 NJR524350:NJW524351 NTN524350:NTS524351 ODJ524350:ODO524351 ONF524350:ONK524351 OXB524350:OXG524351 PGX524350:PHC524351 PQT524350:PQY524351 QAP524350:QAU524351 QKL524350:QKQ524351 QUH524350:QUM524351 RED524350:REI524351 RNZ524350:ROE524351 RXV524350:RYA524351 SHR524350:SHW524351 SRN524350:SRS524351 TBJ524350:TBO524351 TLF524350:TLK524351 TVB524350:TVG524351 UEX524350:UFC524351 UOT524350:UOY524351 UYP524350:UYU524351 VIL524350:VIQ524351 VSH524350:VSM524351 WCD524350:WCI524351 WLZ524350:WME524351 WVV524350:WWA524351 N589886:S589887 JJ589886:JO589887 TF589886:TK589887 ADB589886:ADG589887 AMX589886:ANC589887 AWT589886:AWY589887 BGP589886:BGU589887 BQL589886:BQQ589887 CAH589886:CAM589887 CKD589886:CKI589887 CTZ589886:CUE589887 DDV589886:DEA589887 DNR589886:DNW589887 DXN589886:DXS589887 EHJ589886:EHO589887 ERF589886:ERK589887 FBB589886:FBG589887 FKX589886:FLC589887 FUT589886:FUY589887 GEP589886:GEU589887 GOL589886:GOQ589887 GYH589886:GYM589887 HID589886:HII589887 HRZ589886:HSE589887 IBV589886:ICA589887 ILR589886:ILW589887 IVN589886:IVS589887 JFJ589886:JFO589887 JPF589886:JPK589887 JZB589886:JZG589887 KIX589886:KJC589887 KST589886:KSY589887 LCP589886:LCU589887 LML589886:LMQ589887 LWH589886:LWM589887 MGD589886:MGI589887 MPZ589886:MQE589887 MZV589886:NAA589887 NJR589886:NJW589887 NTN589886:NTS589887 ODJ589886:ODO589887 ONF589886:ONK589887 OXB589886:OXG589887 PGX589886:PHC589887 PQT589886:PQY589887 QAP589886:QAU589887 QKL589886:QKQ589887 QUH589886:QUM589887 RED589886:REI589887 RNZ589886:ROE589887 RXV589886:RYA589887 SHR589886:SHW589887 SRN589886:SRS589887 TBJ589886:TBO589887 TLF589886:TLK589887 TVB589886:TVG589887 UEX589886:UFC589887 UOT589886:UOY589887 UYP589886:UYU589887 VIL589886:VIQ589887 VSH589886:VSM589887 WCD589886:WCI589887 WLZ589886:WME589887 WVV589886:WWA589887 N655422:S655423 JJ655422:JO655423 TF655422:TK655423 ADB655422:ADG655423 AMX655422:ANC655423 AWT655422:AWY655423 BGP655422:BGU655423 BQL655422:BQQ655423 CAH655422:CAM655423 CKD655422:CKI655423 CTZ655422:CUE655423 DDV655422:DEA655423 DNR655422:DNW655423 DXN655422:DXS655423 EHJ655422:EHO655423 ERF655422:ERK655423 FBB655422:FBG655423 FKX655422:FLC655423 FUT655422:FUY655423 GEP655422:GEU655423 GOL655422:GOQ655423 GYH655422:GYM655423 HID655422:HII655423 HRZ655422:HSE655423 IBV655422:ICA655423 ILR655422:ILW655423 IVN655422:IVS655423 JFJ655422:JFO655423 JPF655422:JPK655423 JZB655422:JZG655423 KIX655422:KJC655423 KST655422:KSY655423 LCP655422:LCU655423 LML655422:LMQ655423 LWH655422:LWM655423 MGD655422:MGI655423 MPZ655422:MQE655423 MZV655422:NAA655423 NJR655422:NJW655423 NTN655422:NTS655423 ODJ655422:ODO655423 ONF655422:ONK655423 OXB655422:OXG655423 PGX655422:PHC655423 PQT655422:PQY655423 QAP655422:QAU655423 QKL655422:QKQ655423 QUH655422:QUM655423 RED655422:REI655423 RNZ655422:ROE655423 RXV655422:RYA655423 SHR655422:SHW655423 SRN655422:SRS655423 TBJ655422:TBO655423 TLF655422:TLK655423 TVB655422:TVG655423 UEX655422:UFC655423 UOT655422:UOY655423 UYP655422:UYU655423 VIL655422:VIQ655423 VSH655422:VSM655423 WCD655422:WCI655423 WLZ655422:WME655423 WVV655422:WWA655423 N720958:S720959 JJ720958:JO720959 TF720958:TK720959 ADB720958:ADG720959 AMX720958:ANC720959 AWT720958:AWY720959 BGP720958:BGU720959 BQL720958:BQQ720959 CAH720958:CAM720959 CKD720958:CKI720959 CTZ720958:CUE720959 DDV720958:DEA720959 DNR720958:DNW720959 DXN720958:DXS720959 EHJ720958:EHO720959 ERF720958:ERK720959 FBB720958:FBG720959 FKX720958:FLC720959 FUT720958:FUY720959 GEP720958:GEU720959 GOL720958:GOQ720959 GYH720958:GYM720959 HID720958:HII720959 HRZ720958:HSE720959 IBV720958:ICA720959 ILR720958:ILW720959 IVN720958:IVS720959 JFJ720958:JFO720959 JPF720958:JPK720959 JZB720958:JZG720959 KIX720958:KJC720959 KST720958:KSY720959 LCP720958:LCU720959 LML720958:LMQ720959 LWH720958:LWM720959 MGD720958:MGI720959 MPZ720958:MQE720959 MZV720958:NAA720959 NJR720958:NJW720959 NTN720958:NTS720959 ODJ720958:ODO720959 ONF720958:ONK720959 OXB720958:OXG720959 PGX720958:PHC720959 PQT720958:PQY720959 QAP720958:QAU720959 QKL720958:QKQ720959 QUH720958:QUM720959 RED720958:REI720959 RNZ720958:ROE720959 RXV720958:RYA720959 SHR720958:SHW720959 SRN720958:SRS720959 TBJ720958:TBO720959 TLF720958:TLK720959 TVB720958:TVG720959 UEX720958:UFC720959 UOT720958:UOY720959 UYP720958:UYU720959 VIL720958:VIQ720959 VSH720958:VSM720959 WCD720958:WCI720959 WLZ720958:WME720959 WVV720958:WWA720959 N786494:S786495 JJ786494:JO786495 TF786494:TK786495 ADB786494:ADG786495 AMX786494:ANC786495 AWT786494:AWY786495 BGP786494:BGU786495 BQL786494:BQQ786495 CAH786494:CAM786495 CKD786494:CKI786495 CTZ786494:CUE786495 DDV786494:DEA786495 DNR786494:DNW786495 DXN786494:DXS786495 EHJ786494:EHO786495 ERF786494:ERK786495 FBB786494:FBG786495 FKX786494:FLC786495 FUT786494:FUY786495 GEP786494:GEU786495 GOL786494:GOQ786495 GYH786494:GYM786495 HID786494:HII786495 HRZ786494:HSE786495 IBV786494:ICA786495 ILR786494:ILW786495 IVN786494:IVS786495 JFJ786494:JFO786495 JPF786494:JPK786495 JZB786494:JZG786495 KIX786494:KJC786495 KST786494:KSY786495 LCP786494:LCU786495 LML786494:LMQ786495 LWH786494:LWM786495 MGD786494:MGI786495 MPZ786494:MQE786495 MZV786494:NAA786495 NJR786494:NJW786495 NTN786494:NTS786495 ODJ786494:ODO786495 ONF786494:ONK786495 OXB786494:OXG786495 PGX786494:PHC786495 PQT786494:PQY786495 QAP786494:QAU786495 QKL786494:QKQ786495 QUH786494:QUM786495 RED786494:REI786495 RNZ786494:ROE786495 RXV786494:RYA786495 SHR786494:SHW786495 SRN786494:SRS786495 TBJ786494:TBO786495 TLF786494:TLK786495 TVB786494:TVG786495 UEX786494:UFC786495 UOT786494:UOY786495 UYP786494:UYU786495 VIL786494:VIQ786495 VSH786494:VSM786495 WCD786494:WCI786495 WLZ786494:WME786495 WVV786494:WWA786495 N852030:S852031 JJ852030:JO852031 TF852030:TK852031 ADB852030:ADG852031 AMX852030:ANC852031 AWT852030:AWY852031 BGP852030:BGU852031 BQL852030:BQQ852031 CAH852030:CAM852031 CKD852030:CKI852031 CTZ852030:CUE852031 DDV852030:DEA852031 DNR852030:DNW852031 DXN852030:DXS852031 EHJ852030:EHO852031 ERF852030:ERK852031 FBB852030:FBG852031 FKX852030:FLC852031 FUT852030:FUY852031 GEP852030:GEU852031 GOL852030:GOQ852031 GYH852030:GYM852031 HID852030:HII852031 HRZ852030:HSE852031 IBV852030:ICA852031 ILR852030:ILW852031 IVN852030:IVS852031 JFJ852030:JFO852031 JPF852030:JPK852031 JZB852030:JZG852031 KIX852030:KJC852031 KST852030:KSY852031 LCP852030:LCU852031 LML852030:LMQ852031 LWH852030:LWM852031 MGD852030:MGI852031 MPZ852030:MQE852031 MZV852030:NAA852031 NJR852030:NJW852031 NTN852030:NTS852031 ODJ852030:ODO852031 ONF852030:ONK852031 OXB852030:OXG852031 PGX852030:PHC852031 PQT852030:PQY852031 QAP852030:QAU852031 QKL852030:QKQ852031 QUH852030:QUM852031 RED852030:REI852031 RNZ852030:ROE852031 RXV852030:RYA852031 SHR852030:SHW852031 SRN852030:SRS852031 TBJ852030:TBO852031 TLF852030:TLK852031 TVB852030:TVG852031 UEX852030:UFC852031 UOT852030:UOY852031 UYP852030:UYU852031 VIL852030:VIQ852031 VSH852030:VSM852031 WCD852030:WCI852031 WLZ852030:WME852031 WVV852030:WWA852031 N917566:S917567 JJ917566:JO917567 TF917566:TK917567 ADB917566:ADG917567 AMX917566:ANC917567 AWT917566:AWY917567 BGP917566:BGU917567 BQL917566:BQQ917567 CAH917566:CAM917567 CKD917566:CKI917567 CTZ917566:CUE917567 DDV917566:DEA917567 DNR917566:DNW917567 DXN917566:DXS917567 EHJ917566:EHO917567 ERF917566:ERK917567 FBB917566:FBG917567 FKX917566:FLC917567 FUT917566:FUY917567 GEP917566:GEU917567 GOL917566:GOQ917567 GYH917566:GYM917567 HID917566:HII917567 HRZ917566:HSE917567 IBV917566:ICA917567 ILR917566:ILW917567 IVN917566:IVS917567 JFJ917566:JFO917567 JPF917566:JPK917567 JZB917566:JZG917567 KIX917566:KJC917567 KST917566:KSY917567 LCP917566:LCU917567 LML917566:LMQ917567 LWH917566:LWM917567 MGD917566:MGI917567 MPZ917566:MQE917567 MZV917566:NAA917567 NJR917566:NJW917567 NTN917566:NTS917567 ODJ917566:ODO917567 ONF917566:ONK917567 OXB917566:OXG917567 PGX917566:PHC917567 PQT917566:PQY917567 QAP917566:QAU917567 QKL917566:QKQ917567 QUH917566:QUM917567 RED917566:REI917567 RNZ917566:ROE917567 RXV917566:RYA917567 SHR917566:SHW917567 SRN917566:SRS917567 TBJ917566:TBO917567 TLF917566:TLK917567 TVB917566:TVG917567 UEX917566:UFC917567 UOT917566:UOY917567 UYP917566:UYU917567 VIL917566:VIQ917567 VSH917566:VSM917567 WCD917566:WCI917567 WLZ917566:WME917567 WVV917566:WWA917567 N983102:S983103 JJ983102:JO983103 TF983102:TK983103 ADB983102:ADG983103 AMX983102:ANC983103 AWT983102:AWY983103 BGP983102:BGU983103 BQL983102:BQQ983103 CAH983102:CAM983103 CKD983102:CKI983103 CTZ983102:CUE983103 DDV983102:DEA983103 DNR983102:DNW983103 DXN983102:DXS983103 EHJ983102:EHO983103 ERF983102:ERK983103 FBB983102:FBG983103 FKX983102:FLC983103 FUT983102:FUY983103 GEP983102:GEU983103 GOL983102:GOQ983103 GYH983102:GYM983103 HID983102:HII983103 HRZ983102:HSE983103 IBV983102:ICA983103 ILR983102:ILW983103 IVN983102:IVS983103 JFJ983102:JFO983103 JPF983102:JPK983103 JZB983102:JZG983103 KIX983102:KJC983103 KST983102:KSY983103 LCP983102:LCU983103 LML983102:LMQ983103 LWH983102:LWM983103 MGD983102:MGI983103 MPZ983102:MQE983103 MZV983102:NAA983103 NJR983102:NJW983103 NTN983102:NTS983103 ODJ983102:ODO983103 ONF983102:ONK983103 OXB983102:OXG983103 PGX983102:PHC983103 PQT983102:PQY983103 QAP983102:QAU983103 QKL983102:QKQ983103 QUH983102:QUM983103 RED983102:REI983103 RNZ983102:ROE983103 RXV983102:RYA983103 SHR983102:SHW983103 SRN983102:SRS983103 TBJ983102:TBO983103 TLF983102:TLK983103 TVB983102:TVG983103 UEX983102:UFC983103 UOT983102:UOY983103 UYP983102:UYU983103 VIL983102:VIQ983103 VSH983102:VSM983103 WCD983102:WCI983103 WLZ983102:WME983103 WVV983102:WWA983103"/>
    <dataValidation type="whole" allowBlank="1" showInputMessage="1" showErrorMessage="1" errorTitle="Validar" error="Se debe declarar valores numéricos que estén en el rango de 0 a 99999999" sqref="D241:D243 IZ241:IZ243 SV241:SV243 ACR241:ACR243 AMN241:AMN243 AWJ241:AWJ243 BGF241:BGF243 BQB241:BQB243 BZX241:BZX243 CJT241:CJT243 CTP241:CTP243 DDL241:DDL243 DNH241:DNH243 DXD241:DXD243 EGZ241:EGZ243 EQV241:EQV243 FAR241:FAR243 FKN241:FKN243 FUJ241:FUJ243 GEF241:GEF243 GOB241:GOB243 GXX241:GXX243 HHT241:HHT243 HRP241:HRP243 IBL241:IBL243 ILH241:ILH243 IVD241:IVD243 JEZ241:JEZ243 JOV241:JOV243 JYR241:JYR243 KIN241:KIN243 KSJ241:KSJ243 LCF241:LCF243 LMB241:LMB243 LVX241:LVX243 MFT241:MFT243 MPP241:MPP243 MZL241:MZL243 NJH241:NJH243 NTD241:NTD243 OCZ241:OCZ243 OMV241:OMV243 OWR241:OWR243 PGN241:PGN243 PQJ241:PQJ243 QAF241:QAF243 QKB241:QKB243 QTX241:QTX243 RDT241:RDT243 RNP241:RNP243 RXL241:RXL243 SHH241:SHH243 SRD241:SRD243 TAZ241:TAZ243 TKV241:TKV243 TUR241:TUR243 UEN241:UEN243 UOJ241:UOJ243 UYF241:UYF243 VIB241:VIB243 VRX241:VRX243 WBT241:WBT243 WLP241:WLP243 WVL241:WVL243 D65777:D65779 IZ65777:IZ65779 SV65777:SV65779 ACR65777:ACR65779 AMN65777:AMN65779 AWJ65777:AWJ65779 BGF65777:BGF65779 BQB65777:BQB65779 BZX65777:BZX65779 CJT65777:CJT65779 CTP65777:CTP65779 DDL65777:DDL65779 DNH65777:DNH65779 DXD65777:DXD65779 EGZ65777:EGZ65779 EQV65777:EQV65779 FAR65777:FAR65779 FKN65777:FKN65779 FUJ65777:FUJ65779 GEF65777:GEF65779 GOB65777:GOB65779 GXX65777:GXX65779 HHT65777:HHT65779 HRP65777:HRP65779 IBL65777:IBL65779 ILH65777:ILH65779 IVD65777:IVD65779 JEZ65777:JEZ65779 JOV65777:JOV65779 JYR65777:JYR65779 KIN65777:KIN65779 KSJ65777:KSJ65779 LCF65777:LCF65779 LMB65777:LMB65779 LVX65777:LVX65779 MFT65777:MFT65779 MPP65777:MPP65779 MZL65777:MZL65779 NJH65777:NJH65779 NTD65777:NTD65779 OCZ65777:OCZ65779 OMV65777:OMV65779 OWR65777:OWR65779 PGN65777:PGN65779 PQJ65777:PQJ65779 QAF65777:QAF65779 QKB65777:QKB65779 QTX65777:QTX65779 RDT65777:RDT65779 RNP65777:RNP65779 RXL65777:RXL65779 SHH65777:SHH65779 SRD65777:SRD65779 TAZ65777:TAZ65779 TKV65777:TKV65779 TUR65777:TUR65779 UEN65777:UEN65779 UOJ65777:UOJ65779 UYF65777:UYF65779 VIB65777:VIB65779 VRX65777:VRX65779 WBT65777:WBT65779 WLP65777:WLP65779 WVL65777:WVL65779 D131313:D131315 IZ131313:IZ131315 SV131313:SV131315 ACR131313:ACR131315 AMN131313:AMN131315 AWJ131313:AWJ131315 BGF131313:BGF131315 BQB131313:BQB131315 BZX131313:BZX131315 CJT131313:CJT131315 CTP131313:CTP131315 DDL131313:DDL131315 DNH131313:DNH131315 DXD131313:DXD131315 EGZ131313:EGZ131315 EQV131313:EQV131315 FAR131313:FAR131315 FKN131313:FKN131315 FUJ131313:FUJ131315 GEF131313:GEF131315 GOB131313:GOB131315 GXX131313:GXX131315 HHT131313:HHT131315 HRP131313:HRP131315 IBL131313:IBL131315 ILH131313:ILH131315 IVD131313:IVD131315 JEZ131313:JEZ131315 JOV131313:JOV131315 JYR131313:JYR131315 KIN131313:KIN131315 KSJ131313:KSJ131315 LCF131313:LCF131315 LMB131313:LMB131315 LVX131313:LVX131315 MFT131313:MFT131315 MPP131313:MPP131315 MZL131313:MZL131315 NJH131313:NJH131315 NTD131313:NTD131315 OCZ131313:OCZ131315 OMV131313:OMV131315 OWR131313:OWR131315 PGN131313:PGN131315 PQJ131313:PQJ131315 QAF131313:QAF131315 QKB131313:QKB131315 QTX131313:QTX131315 RDT131313:RDT131315 RNP131313:RNP131315 RXL131313:RXL131315 SHH131313:SHH131315 SRD131313:SRD131315 TAZ131313:TAZ131315 TKV131313:TKV131315 TUR131313:TUR131315 UEN131313:UEN131315 UOJ131313:UOJ131315 UYF131313:UYF131315 VIB131313:VIB131315 VRX131313:VRX131315 WBT131313:WBT131315 WLP131313:WLP131315 WVL131313:WVL131315 D196849:D196851 IZ196849:IZ196851 SV196849:SV196851 ACR196849:ACR196851 AMN196849:AMN196851 AWJ196849:AWJ196851 BGF196849:BGF196851 BQB196849:BQB196851 BZX196849:BZX196851 CJT196849:CJT196851 CTP196849:CTP196851 DDL196849:DDL196851 DNH196849:DNH196851 DXD196849:DXD196851 EGZ196849:EGZ196851 EQV196849:EQV196851 FAR196849:FAR196851 FKN196849:FKN196851 FUJ196849:FUJ196851 GEF196849:GEF196851 GOB196849:GOB196851 GXX196849:GXX196851 HHT196849:HHT196851 HRP196849:HRP196851 IBL196849:IBL196851 ILH196849:ILH196851 IVD196849:IVD196851 JEZ196849:JEZ196851 JOV196849:JOV196851 JYR196849:JYR196851 KIN196849:KIN196851 KSJ196849:KSJ196851 LCF196849:LCF196851 LMB196849:LMB196851 LVX196849:LVX196851 MFT196849:MFT196851 MPP196849:MPP196851 MZL196849:MZL196851 NJH196849:NJH196851 NTD196849:NTD196851 OCZ196849:OCZ196851 OMV196849:OMV196851 OWR196849:OWR196851 PGN196849:PGN196851 PQJ196849:PQJ196851 QAF196849:QAF196851 QKB196849:QKB196851 QTX196849:QTX196851 RDT196849:RDT196851 RNP196849:RNP196851 RXL196849:RXL196851 SHH196849:SHH196851 SRD196849:SRD196851 TAZ196849:TAZ196851 TKV196849:TKV196851 TUR196849:TUR196851 UEN196849:UEN196851 UOJ196849:UOJ196851 UYF196849:UYF196851 VIB196849:VIB196851 VRX196849:VRX196851 WBT196849:WBT196851 WLP196849:WLP196851 WVL196849:WVL196851 D262385:D262387 IZ262385:IZ262387 SV262385:SV262387 ACR262385:ACR262387 AMN262385:AMN262387 AWJ262385:AWJ262387 BGF262385:BGF262387 BQB262385:BQB262387 BZX262385:BZX262387 CJT262385:CJT262387 CTP262385:CTP262387 DDL262385:DDL262387 DNH262385:DNH262387 DXD262385:DXD262387 EGZ262385:EGZ262387 EQV262385:EQV262387 FAR262385:FAR262387 FKN262385:FKN262387 FUJ262385:FUJ262387 GEF262385:GEF262387 GOB262385:GOB262387 GXX262385:GXX262387 HHT262385:HHT262387 HRP262385:HRP262387 IBL262385:IBL262387 ILH262385:ILH262387 IVD262385:IVD262387 JEZ262385:JEZ262387 JOV262385:JOV262387 JYR262385:JYR262387 KIN262385:KIN262387 KSJ262385:KSJ262387 LCF262385:LCF262387 LMB262385:LMB262387 LVX262385:LVX262387 MFT262385:MFT262387 MPP262385:MPP262387 MZL262385:MZL262387 NJH262385:NJH262387 NTD262385:NTD262387 OCZ262385:OCZ262387 OMV262385:OMV262387 OWR262385:OWR262387 PGN262385:PGN262387 PQJ262385:PQJ262387 QAF262385:QAF262387 QKB262385:QKB262387 QTX262385:QTX262387 RDT262385:RDT262387 RNP262385:RNP262387 RXL262385:RXL262387 SHH262385:SHH262387 SRD262385:SRD262387 TAZ262385:TAZ262387 TKV262385:TKV262387 TUR262385:TUR262387 UEN262385:UEN262387 UOJ262385:UOJ262387 UYF262385:UYF262387 VIB262385:VIB262387 VRX262385:VRX262387 WBT262385:WBT262387 WLP262385:WLP262387 WVL262385:WVL262387 D327921:D327923 IZ327921:IZ327923 SV327921:SV327923 ACR327921:ACR327923 AMN327921:AMN327923 AWJ327921:AWJ327923 BGF327921:BGF327923 BQB327921:BQB327923 BZX327921:BZX327923 CJT327921:CJT327923 CTP327921:CTP327923 DDL327921:DDL327923 DNH327921:DNH327923 DXD327921:DXD327923 EGZ327921:EGZ327923 EQV327921:EQV327923 FAR327921:FAR327923 FKN327921:FKN327923 FUJ327921:FUJ327923 GEF327921:GEF327923 GOB327921:GOB327923 GXX327921:GXX327923 HHT327921:HHT327923 HRP327921:HRP327923 IBL327921:IBL327923 ILH327921:ILH327923 IVD327921:IVD327923 JEZ327921:JEZ327923 JOV327921:JOV327923 JYR327921:JYR327923 KIN327921:KIN327923 KSJ327921:KSJ327923 LCF327921:LCF327923 LMB327921:LMB327923 LVX327921:LVX327923 MFT327921:MFT327923 MPP327921:MPP327923 MZL327921:MZL327923 NJH327921:NJH327923 NTD327921:NTD327923 OCZ327921:OCZ327923 OMV327921:OMV327923 OWR327921:OWR327923 PGN327921:PGN327923 PQJ327921:PQJ327923 QAF327921:QAF327923 QKB327921:QKB327923 QTX327921:QTX327923 RDT327921:RDT327923 RNP327921:RNP327923 RXL327921:RXL327923 SHH327921:SHH327923 SRD327921:SRD327923 TAZ327921:TAZ327923 TKV327921:TKV327923 TUR327921:TUR327923 UEN327921:UEN327923 UOJ327921:UOJ327923 UYF327921:UYF327923 VIB327921:VIB327923 VRX327921:VRX327923 WBT327921:WBT327923 WLP327921:WLP327923 WVL327921:WVL327923 D393457:D393459 IZ393457:IZ393459 SV393457:SV393459 ACR393457:ACR393459 AMN393457:AMN393459 AWJ393457:AWJ393459 BGF393457:BGF393459 BQB393457:BQB393459 BZX393457:BZX393459 CJT393457:CJT393459 CTP393457:CTP393459 DDL393457:DDL393459 DNH393457:DNH393459 DXD393457:DXD393459 EGZ393457:EGZ393459 EQV393457:EQV393459 FAR393457:FAR393459 FKN393457:FKN393459 FUJ393457:FUJ393459 GEF393457:GEF393459 GOB393457:GOB393459 GXX393457:GXX393459 HHT393457:HHT393459 HRP393457:HRP393459 IBL393457:IBL393459 ILH393457:ILH393459 IVD393457:IVD393459 JEZ393457:JEZ393459 JOV393457:JOV393459 JYR393457:JYR393459 KIN393457:KIN393459 KSJ393457:KSJ393459 LCF393457:LCF393459 LMB393457:LMB393459 LVX393457:LVX393459 MFT393457:MFT393459 MPP393457:MPP393459 MZL393457:MZL393459 NJH393457:NJH393459 NTD393457:NTD393459 OCZ393457:OCZ393459 OMV393457:OMV393459 OWR393457:OWR393459 PGN393457:PGN393459 PQJ393457:PQJ393459 QAF393457:QAF393459 QKB393457:QKB393459 QTX393457:QTX393459 RDT393457:RDT393459 RNP393457:RNP393459 RXL393457:RXL393459 SHH393457:SHH393459 SRD393457:SRD393459 TAZ393457:TAZ393459 TKV393457:TKV393459 TUR393457:TUR393459 UEN393457:UEN393459 UOJ393457:UOJ393459 UYF393457:UYF393459 VIB393457:VIB393459 VRX393457:VRX393459 WBT393457:WBT393459 WLP393457:WLP393459 WVL393457:WVL393459 D458993:D458995 IZ458993:IZ458995 SV458993:SV458995 ACR458993:ACR458995 AMN458993:AMN458995 AWJ458993:AWJ458995 BGF458993:BGF458995 BQB458993:BQB458995 BZX458993:BZX458995 CJT458993:CJT458995 CTP458993:CTP458995 DDL458993:DDL458995 DNH458993:DNH458995 DXD458993:DXD458995 EGZ458993:EGZ458995 EQV458993:EQV458995 FAR458993:FAR458995 FKN458993:FKN458995 FUJ458993:FUJ458995 GEF458993:GEF458995 GOB458993:GOB458995 GXX458993:GXX458995 HHT458993:HHT458995 HRP458993:HRP458995 IBL458993:IBL458995 ILH458993:ILH458995 IVD458993:IVD458995 JEZ458993:JEZ458995 JOV458993:JOV458995 JYR458993:JYR458995 KIN458993:KIN458995 KSJ458993:KSJ458995 LCF458993:LCF458995 LMB458993:LMB458995 LVX458993:LVX458995 MFT458993:MFT458995 MPP458993:MPP458995 MZL458993:MZL458995 NJH458993:NJH458995 NTD458993:NTD458995 OCZ458993:OCZ458995 OMV458993:OMV458995 OWR458993:OWR458995 PGN458993:PGN458995 PQJ458993:PQJ458995 QAF458993:QAF458995 QKB458993:QKB458995 QTX458993:QTX458995 RDT458993:RDT458995 RNP458993:RNP458995 RXL458993:RXL458995 SHH458993:SHH458995 SRD458993:SRD458995 TAZ458993:TAZ458995 TKV458993:TKV458995 TUR458993:TUR458995 UEN458993:UEN458995 UOJ458993:UOJ458995 UYF458993:UYF458995 VIB458993:VIB458995 VRX458993:VRX458995 WBT458993:WBT458995 WLP458993:WLP458995 WVL458993:WVL458995 D524529:D524531 IZ524529:IZ524531 SV524529:SV524531 ACR524529:ACR524531 AMN524529:AMN524531 AWJ524529:AWJ524531 BGF524529:BGF524531 BQB524529:BQB524531 BZX524529:BZX524531 CJT524529:CJT524531 CTP524529:CTP524531 DDL524529:DDL524531 DNH524529:DNH524531 DXD524529:DXD524531 EGZ524529:EGZ524531 EQV524529:EQV524531 FAR524529:FAR524531 FKN524529:FKN524531 FUJ524529:FUJ524531 GEF524529:GEF524531 GOB524529:GOB524531 GXX524529:GXX524531 HHT524529:HHT524531 HRP524529:HRP524531 IBL524529:IBL524531 ILH524529:ILH524531 IVD524529:IVD524531 JEZ524529:JEZ524531 JOV524529:JOV524531 JYR524529:JYR524531 KIN524529:KIN524531 KSJ524529:KSJ524531 LCF524529:LCF524531 LMB524529:LMB524531 LVX524529:LVX524531 MFT524529:MFT524531 MPP524529:MPP524531 MZL524529:MZL524531 NJH524529:NJH524531 NTD524529:NTD524531 OCZ524529:OCZ524531 OMV524529:OMV524531 OWR524529:OWR524531 PGN524529:PGN524531 PQJ524529:PQJ524531 QAF524529:QAF524531 QKB524529:QKB524531 QTX524529:QTX524531 RDT524529:RDT524531 RNP524529:RNP524531 RXL524529:RXL524531 SHH524529:SHH524531 SRD524529:SRD524531 TAZ524529:TAZ524531 TKV524529:TKV524531 TUR524529:TUR524531 UEN524529:UEN524531 UOJ524529:UOJ524531 UYF524529:UYF524531 VIB524529:VIB524531 VRX524529:VRX524531 WBT524529:WBT524531 WLP524529:WLP524531 WVL524529:WVL524531 D590065:D590067 IZ590065:IZ590067 SV590065:SV590067 ACR590065:ACR590067 AMN590065:AMN590067 AWJ590065:AWJ590067 BGF590065:BGF590067 BQB590065:BQB590067 BZX590065:BZX590067 CJT590065:CJT590067 CTP590065:CTP590067 DDL590065:DDL590067 DNH590065:DNH590067 DXD590065:DXD590067 EGZ590065:EGZ590067 EQV590065:EQV590067 FAR590065:FAR590067 FKN590065:FKN590067 FUJ590065:FUJ590067 GEF590065:GEF590067 GOB590065:GOB590067 GXX590065:GXX590067 HHT590065:HHT590067 HRP590065:HRP590067 IBL590065:IBL590067 ILH590065:ILH590067 IVD590065:IVD590067 JEZ590065:JEZ590067 JOV590065:JOV590067 JYR590065:JYR590067 KIN590065:KIN590067 KSJ590065:KSJ590067 LCF590065:LCF590067 LMB590065:LMB590067 LVX590065:LVX590067 MFT590065:MFT590067 MPP590065:MPP590067 MZL590065:MZL590067 NJH590065:NJH590067 NTD590065:NTD590067 OCZ590065:OCZ590067 OMV590065:OMV590067 OWR590065:OWR590067 PGN590065:PGN590067 PQJ590065:PQJ590067 QAF590065:QAF590067 QKB590065:QKB590067 QTX590065:QTX590067 RDT590065:RDT590067 RNP590065:RNP590067 RXL590065:RXL590067 SHH590065:SHH590067 SRD590065:SRD590067 TAZ590065:TAZ590067 TKV590065:TKV590067 TUR590065:TUR590067 UEN590065:UEN590067 UOJ590065:UOJ590067 UYF590065:UYF590067 VIB590065:VIB590067 VRX590065:VRX590067 WBT590065:WBT590067 WLP590065:WLP590067 WVL590065:WVL590067 D655601:D655603 IZ655601:IZ655603 SV655601:SV655603 ACR655601:ACR655603 AMN655601:AMN655603 AWJ655601:AWJ655603 BGF655601:BGF655603 BQB655601:BQB655603 BZX655601:BZX655603 CJT655601:CJT655603 CTP655601:CTP655603 DDL655601:DDL655603 DNH655601:DNH655603 DXD655601:DXD655603 EGZ655601:EGZ655603 EQV655601:EQV655603 FAR655601:FAR655603 FKN655601:FKN655603 FUJ655601:FUJ655603 GEF655601:GEF655603 GOB655601:GOB655603 GXX655601:GXX655603 HHT655601:HHT655603 HRP655601:HRP655603 IBL655601:IBL655603 ILH655601:ILH655603 IVD655601:IVD655603 JEZ655601:JEZ655603 JOV655601:JOV655603 JYR655601:JYR655603 KIN655601:KIN655603 KSJ655601:KSJ655603 LCF655601:LCF655603 LMB655601:LMB655603 LVX655601:LVX655603 MFT655601:MFT655603 MPP655601:MPP655603 MZL655601:MZL655603 NJH655601:NJH655603 NTD655601:NTD655603 OCZ655601:OCZ655603 OMV655601:OMV655603 OWR655601:OWR655603 PGN655601:PGN655603 PQJ655601:PQJ655603 QAF655601:QAF655603 QKB655601:QKB655603 QTX655601:QTX655603 RDT655601:RDT655603 RNP655601:RNP655603 RXL655601:RXL655603 SHH655601:SHH655603 SRD655601:SRD655603 TAZ655601:TAZ655603 TKV655601:TKV655603 TUR655601:TUR655603 UEN655601:UEN655603 UOJ655601:UOJ655603 UYF655601:UYF655603 VIB655601:VIB655603 VRX655601:VRX655603 WBT655601:WBT655603 WLP655601:WLP655603 WVL655601:WVL655603 D721137:D721139 IZ721137:IZ721139 SV721137:SV721139 ACR721137:ACR721139 AMN721137:AMN721139 AWJ721137:AWJ721139 BGF721137:BGF721139 BQB721137:BQB721139 BZX721137:BZX721139 CJT721137:CJT721139 CTP721137:CTP721139 DDL721137:DDL721139 DNH721137:DNH721139 DXD721137:DXD721139 EGZ721137:EGZ721139 EQV721137:EQV721139 FAR721137:FAR721139 FKN721137:FKN721139 FUJ721137:FUJ721139 GEF721137:GEF721139 GOB721137:GOB721139 GXX721137:GXX721139 HHT721137:HHT721139 HRP721137:HRP721139 IBL721137:IBL721139 ILH721137:ILH721139 IVD721137:IVD721139 JEZ721137:JEZ721139 JOV721137:JOV721139 JYR721137:JYR721139 KIN721137:KIN721139 KSJ721137:KSJ721139 LCF721137:LCF721139 LMB721137:LMB721139 LVX721137:LVX721139 MFT721137:MFT721139 MPP721137:MPP721139 MZL721137:MZL721139 NJH721137:NJH721139 NTD721137:NTD721139 OCZ721137:OCZ721139 OMV721137:OMV721139 OWR721137:OWR721139 PGN721137:PGN721139 PQJ721137:PQJ721139 QAF721137:QAF721139 QKB721137:QKB721139 QTX721137:QTX721139 RDT721137:RDT721139 RNP721137:RNP721139 RXL721137:RXL721139 SHH721137:SHH721139 SRD721137:SRD721139 TAZ721137:TAZ721139 TKV721137:TKV721139 TUR721137:TUR721139 UEN721137:UEN721139 UOJ721137:UOJ721139 UYF721137:UYF721139 VIB721137:VIB721139 VRX721137:VRX721139 WBT721137:WBT721139 WLP721137:WLP721139 WVL721137:WVL721139 D786673:D786675 IZ786673:IZ786675 SV786673:SV786675 ACR786673:ACR786675 AMN786673:AMN786675 AWJ786673:AWJ786675 BGF786673:BGF786675 BQB786673:BQB786675 BZX786673:BZX786675 CJT786673:CJT786675 CTP786673:CTP786675 DDL786673:DDL786675 DNH786673:DNH786675 DXD786673:DXD786675 EGZ786673:EGZ786675 EQV786673:EQV786675 FAR786673:FAR786675 FKN786673:FKN786675 FUJ786673:FUJ786675 GEF786673:GEF786675 GOB786673:GOB786675 GXX786673:GXX786675 HHT786673:HHT786675 HRP786673:HRP786675 IBL786673:IBL786675 ILH786673:ILH786675 IVD786673:IVD786675 JEZ786673:JEZ786675 JOV786673:JOV786675 JYR786673:JYR786675 KIN786673:KIN786675 KSJ786673:KSJ786675 LCF786673:LCF786675 LMB786673:LMB786675 LVX786673:LVX786675 MFT786673:MFT786675 MPP786673:MPP786675 MZL786673:MZL786675 NJH786673:NJH786675 NTD786673:NTD786675 OCZ786673:OCZ786675 OMV786673:OMV786675 OWR786673:OWR786675 PGN786673:PGN786675 PQJ786673:PQJ786675 QAF786673:QAF786675 QKB786673:QKB786675 QTX786673:QTX786675 RDT786673:RDT786675 RNP786673:RNP786675 RXL786673:RXL786675 SHH786673:SHH786675 SRD786673:SRD786675 TAZ786673:TAZ786675 TKV786673:TKV786675 TUR786673:TUR786675 UEN786673:UEN786675 UOJ786673:UOJ786675 UYF786673:UYF786675 VIB786673:VIB786675 VRX786673:VRX786675 WBT786673:WBT786675 WLP786673:WLP786675 WVL786673:WVL786675 D852209:D852211 IZ852209:IZ852211 SV852209:SV852211 ACR852209:ACR852211 AMN852209:AMN852211 AWJ852209:AWJ852211 BGF852209:BGF852211 BQB852209:BQB852211 BZX852209:BZX852211 CJT852209:CJT852211 CTP852209:CTP852211 DDL852209:DDL852211 DNH852209:DNH852211 DXD852209:DXD852211 EGZ852209:EGZ852211 EQV852209:EQV852211 FAR852209:FAR852211 FKN852209:FKN852211 FUJ852209:FUJ852211 GEF852209:GEF852211 GOB852209:GOB852211 GXX852209:GXX852211 HHT852209:HHT852211 HRP852209:HRP852211 IBL852209:IBL852211 ILH852209:ILH852211 IVD852209:IVD852211 JEZ852209:JEZ852211 JOV852209:JOV852211 JYR852209:JYR852211 KIN852209:KIN852211 KSJ852209:KSJ852211 LCF852209:LCF852211 LMB852209:LMB852211 LVX852209:LVX852211 MFT852209:MFT852211 MPP852209:MPP852211 MZL852209:MZL852211 NJH852209:NJH852211 NTD852209:NTD852211 OCZ852209:OCZ852211 OMV852209:OMV852211 OWR852209:OWR852211 PGN852209:PGN852211 PQJ852209:PQJ852211 QAF852209:QAF852211 QKB852209:QKB852211 QTX852209:QTX852211 RDT852209:RDT852211 RNP852209:RNP852211 RXL852209:RXL852211 SHH852209:SHH852211 SRD852209:SRD852211 TAZ852209:TAZ852211 TKV852209:TKV852211 TUR852209:TUR852211 UEN852209:UEN852211 UOJ852209:UOJ852211 UYF852209:UYF852211 VIB852209:VIB852211 VRX852209:VRX852211 WBT852209:WBT852211 WLP852209:WLP852211 WVL852209:WVL852211 D917745:D917747 IZ917745:IZ917747 SV917745:SV917747 ACR917745:ACR917747 AMN917745:AMN917747 AWJ917745:AWJ917747 BGF917745:BGF917747 BQB917745:BQB917747 BZX917745:BZX917747 CJT917745:CJT917747 CTP917745:CTP917747 DDL917745:DDL917747 DNH917745:DNH917747 DXD917745:DXD917747 EGZ917745:EGZ917747 EQV917745:EQV917747 FAR917745:FAR917747 FKN917745:FKN917747 FUJ917745:FUJ917747 GEF917745:GEF917747 GOB917745:GOB917747 GXX917745:GXX917747 HHT917745:HHT917747 HRP917745:HRP917747 IBL917745:IBL917747 ILH917745:ILH917747 IVD917745:IVD917747 JEZ917745:JEZ917747 JOV917745:JOV917747 JYR917745:JYR917747 KIN917745:KIN917747 KSJ917745:KSJ917747 LCF917745:LCF917747 LMB917745:LMB917747 LVX917745:LVX917747 MFT917745:MFT917747 MPP917745:MPP917747 MZL917745:MZL917747 NJH917745:NJH917747 NTD917745:NTD917747 OCZ917745:OCZ917747 OMV917745:OMV917747 OWR917745:OWR917747 PGN917745:PGN917747 PQJ917745:PQJ917747 QAF917745:QAF917747 QKB917745:QKB917747 QTX917745:QTX917747 RDT917745:RDT917747 RNP917745:RNP917747 RXL917745:RXL917747 SHH917745:SHH917747 SRD917745:SRD917747 TAZ917745:TAZ917747 TKV917745:TKV917747 TUR917745:TUR917747 UEN917745:UEN917747 UOJ917745:UOJ917747 UYF917745:UYF917747 VIB917745:VIB917747 VRX917745:VRX917747 WBT917745:WBT917747 WLP917745:WLP917747 WVL917745:WVL917747 D983281:D983283 IZ983281:IZ983283 SV983281:SV983283 ACR983281:ACR983283 AMN983281:AMN983283 AWJ983281:AWJ983283 BGF983281:BGF983283 BQB983281:BQB983283 BZX983281:BZX983283 CJT983281:CJT983283 CTP983281:CTP983283 DDL983281:DDL983283 DNH983281:DNH983283 DXD983281:DXD983283 EGZ983281:EGZ983283 EQV983281:EQV983283 FAR983281:FAR983283 FKN983281:FKN983283 FUJ983281:FUJ983283 GEF983281:GEF983283 GOB983281:GOB983283 GXX983281:GXX983283 HHT983281:HHT983283 HRP983281:HRP983283 IBL983281:IBL983283 ILH983281:ILH983283 IVD983281:IVD983283 JEZ983281:JEZ983283 JOV983281:JOV983283 JYR983281:JYR983283 KIN983281:KIN983283 KSJ983281:KSJ983283 LCF983281:LCF983283 LMB983281:LMB983283 LVX983281:LVX983283 MFT983281:MFT983283 MPP983281:MPP983283 MZL983281:MZL983283 NJH983281:NJH983283 NTD983281:NTD983283 OCZ983281:OCZ983283 OMV983281:OMV983283 OWR983281:OWR983283 PGN983281:PGN983283 PQJ983281:PQJ983283 QAF983281:QAF983283 QKB983281:QKB983283 QTX983281:QTX983283 RDT983281:RDT983283 RNP983281:RNP983283 RXL983281:RXL983283 SHH983281:SHH983283 SRD983281:SRD983283 TAZ983281:TAZ983283 TKV983281:TKV983283 TUR983281:TUR983283 UEN983281:UEN983283 UOJ983281:UOJ983283 UYF983281:UYF983283 VIB983281:VIB983283 VRX983281:VRX983283 WBT983281:WBT983283 WLP983281:WLP983283 WVL983281:WVL983283 B240:M240 IX240:JI240 ST240:TE240 ACP240:ADA240 AML240:AMW240 AWH240:AWS240 BGD240:BGO240 BPZ240:BQK240 BZV240:CAG240 CJR240:CKC240 CTN240:CTY240 DDJ240:DDU240 DNF240:DNQ240 DXB240:DXM240 EGX240:EHI240 EQT240:ERE240 FAP240:FBA240 FKL240:FKW240 FUH240:FUS240 GED240:GEO240 GNZ240:GOK240 GXV240:GYG240 HHR240:HIC240 HRN240:HRY240 IBJ240:IBU240 ILF240:ILQ240 IVB240:IVM240 JEX240:JFI240 JOT240:JPE240 JYP240:JZA240 KIL240:KIW240 KSH240:KSS240 LCD240:LCO240 LLZ240:LMK240 LVV240:LWG240 MFR240:MGC240 MPN240:MPY240 MZJ240:MZU240 NJF240:NJQ240 NTB240:NTM240 OCX240:ODI240 OMT240:ONE240 OWP240:OXA240 PGL240:PGW240 PQH240:PQS240 QAD240:QAO240 QJZ240:QKK240 QTV240:QUG240 RDR240:REC240 RNN240:RNY240 RXJ240:RXU240 SHF240:SHQ240 SRB240:SRM240 TAX240:TBI240 TKT240:TLE240 TUP240:TVA240 UEL240:UEW240 UOH240:UOS240 UYD240:UYO240 VHZ240:VIK240 VRV240:VSG240 WBR240:WCC240 WLN240:WLY240 WVJ240:WVU240 B65776:M65776 IX65776:JI65776 ST65776:TE65776 ACP65776:ADA65776 AML65776:AMW65776 AWH65776:AWS65776 BGD65776:BGO65776 BPZ65776:BQK65776 BZV65776:CAG65776 CJR65776:CKC65776 CTN65776:CTY65776 DDJ65776:DDU65776 DNF65776:DNQ65776 DXB65776:DXM65776 EGX65776:EHI65776 EQT65776:ERE65776 FAP65776:FBA65776 FKL65776:FKW65776 FUH65776:FUS65776 GED65776:GEO65776 GNZ65776:GOK65776 GXV65776:GYG65776 HHR65776:HIC65776 HRN65776:HRY65776 IBJ65776:IBU65776 ILF65776:ILQ65776 IVB65776:IVM65776 JEX65776:JFI65776 JOT65776:JPE65776 JYP65776:JZA65776 KIL65776:KIW65776 KSH65776:KSS65776 LCD65776:LCO65776 LLZ65776:LMK65776 LVV65776:LWG65776 MFR65776:MGC65776 MPN65776:MPY65776 MZJ65776:MZU65776 NJF65776:NJQ65776 NTB65776:NTM65776 OCX65776:ODI65776 OMT65776:ONE65776 OWP65776:OXA65776 PGL65776:PGW65776 PQH65776:PQS65776 QAD65776:QAO65776 QJZ65776:QKK65776 QTV65776:QUG65776 RDR65776:REC65776 RNN65776:RNY65776 RXJ65776:RXU65776 SHF65776:SHQ65776 SRB65776:SRM65776 TAX65776:TBI65776 TKT65776:TLE65776 TUP65776:TVA65776 UEL65776:UEW65776 UOH65776:UOS65776 UYD65776:UYO65776 VHZ65776:VIK65776 VRV65776:VSG65776 WBR65776:WCC65776 WLN65776:WLY65776 WVJ65776:WVU65776 B131312:M131312 IX131312:JI131312 ST131312:TE131312 ACP131312:ADA131312 AML131312:AMW131312 AWH131312:AWS131312 BGD131312:BGO131312 BPZ131312:BQK131312 BZV131312:CAG131312 CJR131312:CKC131312 CTN131312:CTY131312 DDJ131312:DDU131312 DNF131312:DNQ131312 DXB131312:DXM131312 EGX131312:EHI131312 EQT131312:ERE131312 FAP131312:FBA131312 FKL131312:FKW131312 FUH131312:FUS131312 GED131312:GEO131312 GNZ131312:GOK131312 GXV131312:GYG131312 HHR131312:HIC131312 HRN131312:HRY131312 IBJ131312:IBU131312 ILF131312:ILQ131312 IVB131312:IVM131312 JEX131312:JFI131312 JOT131312:JPE131312 JYP131312:JZA131312 KIL131312:KIW131312 KSH131312:KSS131312 LCD131312:LCO131312 LLZ131312:LMK131312 LVV131312:LWG131312 MFR131312:MGC131312 MPN131312:MPY131312 MZJ131312:MZU131312 NJF131312:NJQ131312 NTB131312:NTM131312 OCX131312:ODI131312 OMT131312:ONE131312 OWP131312:OXA131312 PGL131312:PGW131312 PQH131312:PQS131312 QAD131312:QAO131312 QJZ131312:QKK131312 QTV131312:QUG131312 RDR131312:REC131312 RNN131312:RNY131312 RXJ131312:RXU131312 SHF131312:SHQ131312 SRB131312:SRM131312 TAX131312:TBI131312 TKT131312:TLE131312 TUP131312:TVA131312 UEL131312:UEW131312 UOH131312:UOS131312 UYD131312:UYO131312 VHZ131312:VIK131312 VRV131312:VSG131312 WBR131312:WCC131312 WLN131312:WLY131312 WVJ131312:WVU131312 B196848:M196848 IX196848:JI196848 ST196848:TE196848 ACP196848:ADA196848 AML196848:AMW196848 AWH196848:AWS196848 BGD196848:BGO196848 BPZ196848:BQK196848 BZV196848:CAG196848 CJR196848:CKC196848 CTN196848:CTY196848 DDJ196848:DDU196848 DNF196848:DNQ196848 DXB196848:DXM196848 EGX196848:EHI196848 EQT196848:ERE196848 FAP196848:FBA196848 FKL196848:FKW196848 FUH196848:FUS196848 GED196848:GEO196848 GNZ196848:GOK196848 GXV196848:GYG196848 HHR196848:HIC196848 HRN196848:HRY196848 IBJ196848:IBU196848 ILF196848:ILQ196848 IVB196848:IVM196848 JEX196848:JFI196848 JOT196848:JPE196848 JYP196848:JZA196848 KIL196848:KIW196848 KSH196848:KSS196848 LCD196848:LCO196848 LLZ196848:LMK196848 LVV196848:LWG196848 MFR196848:MGC196848 MPN196848:MPY196848 MZJ196848:MZU196848 NJF196848:NJQ196848 NTB196848:NTM196848 OCX196848:ODI196848 OMT196848:ONE196848 OWP196848:OXA196848 PGL196848:PGW196848 PQH196848:PQS196848 QAD196848:QAO196848 QJZ196848:QKK196848 QTV196848:QUG196848 RDR196848:REC196848 RNN196848:RNY196848 RXJ196848:RXU196848 SHF196848:SHQ196848 SRB196848:SRM196848 TAX196848:TBI196848 TKT196848:TLE196848 TUP196848:TVA196848 UEL196848:UEW196848 UOH196848:UOS196848 UYD196848:UYO196848 VHZ196848:VIK196848 VRV196848:VSG196848 WBR196848:WCC196848 WLN196848:WLY196848 WVJ196848:WVU196848 B262384:M262384 IX262384:JI262384 ST262384:TE262384 ACP262384:ADA262384 AML262384:AMW262384 AWH262384:AWS262384 BGD262384:BGO262384 BPZ262384:BQK262384 BZV262384:CAG262384 CJR262384:CKC262384 CTN262384:CTY262384 DDJ262384:DDU262384 DNF262384:DNQ262384 DXB262384:DXM262384 EGX262384:EHI262384 EQT262384:ERE262384 FAP262384:FBA262384 FKL262384:FKW262384 FUH262384:FUS262384 GED262384:GEO262384 GNZ262384:GOK262384 GXV262384:GYG262384 HHR262384:HIC262384 HRN262384:HRY262384 IBJ262384:IBU262384 ILF262384:ILQ262384 IVB262384:IVM262384 JEX262384:JFI262384 JOT262384:JPE262384 JYP262384:JZA262384 KIL262384:KIW262384 KSH262384:KSS262384 LCD262384:LCO262384 LLZ262384:LMK262384 LVV262384:LWG262384 MFR262384:MGC262384 MPN262384:MPY262384 MZJ262384:MZU262384 NJF262384:NJQ262384 NTB262384:NTM262384 OCX262384:ODI262384 OMT262384:ONE262384 OWP262384:OXA262384 PGL262384:PGW262384 PQH262384:PQS262384 QAD262384:QAO262384 QJZ262384:QKK262384 QTV262384:QUG262384 RDR262384:REC262384 RNN262384:RNY262384 RXJ262384:RXU262384 SHF262384:SHQ262384 SRB262384:SRM262384 TAX262384:TBI262384 TKT262384:TLE262384 TUP262384:TVA262384 UEL262384:UEW262384 UOH262384:UOS262384 UYD262384:UYO262384 VHZ262384:VIK262384 VRV262384:VSG262384 WBR262384:WCC262384 WLN262384:WLY262384 WVJ262384:WVU262384 B327920:M327920 IX327920:JI327920 ST327920:TE327920 ACP327920:ADA327920 AML327920:AMW327920 AWH327920:AWS327920 BGD327920:BGO327920 BPZ327920:BQK327920 BZV327920:CAG327920 CJR327920:CKC327920 CTN327920:CTY327920 DDJ327920:DDU327920 DNF327920:DNQ327920 DXB327920:DXM327920 EGX327920:EHI327920 EQT327920:ERE327920 FAP327920:FBA327920 FKL327920:FKW327920 FUH327920:FUS327920 GED327920:GEO327920 GNZ327920:GOK327920 GXV327920:GYG327920 HHR327920:HIC327920 HRN327920:HRY327920 IBJ327920:IBU327920 ILF327920:ILQ327920 IVB327920:IVM327920 JEX327920:JFI327920 JOT327920:JPE327920 JYP327920:JZA327920 KIL327920:KIW327920 KSH327920:KSS327920 LCD327920:LCO327920 LLZ327920:LMK327920 LVV327920:LWG327920 MFR327920:MGC327920 MPN327920:MPY327920 MZJ327920:MZU327920 NJF327920:NJQ327920 NTB327920:NTM327920 OCX327920:ODI327920 OMT327920:ONE327920 OWP327920:OXA327920 PGL327920:PGW327920 PQH327920:PQS327920 QAD327920:QAO327920 QJZ327920:QKK327920 QTV327920:QUG327920 RDR327920:REC327920 RNN327920:RNY327920 RXJ327920:RXU327920 SHF327920:SHQ327920 SRB327920:SRM327920 TAX327920:TBI327920 TKT327920:TLE327920 TUP327920:TVA327920 UEL327920:UEW327920 UOH327920:UOS327920 UYD327920:UYO327920 VHZ327920:VIK327920 VRV327920:VSG327920 WBR327920:WCC327920 WLN327920:WLY327920 WVJ327920:WVU327920 B393456:M393456 IX393456:JI393456 ST393456:TE393456 ACP393456:ADA393456 AML393456:AMW393456 AWH393456:AWS393456 BGD393456:BGO393456 BPZ393456:BQK393456 BZV393456:CAG393456 CJR393456:CKC393456 CTN393456:CTY393456 DDJ393456:DDU393456 DNF393456:DNQ393456 DXB393456:DXM393456 EGX393456:EHI393456 EQT393456:ERE393456 FAP393456:FBA393456 FKL393456:FKW393456 FUH393456:FUS393456 GED393456:GEO393456 GNZ393456:GOK393456 GXV393456:GYG393456 HHR393456:HIC393456 HRN393456:HRY393456 IBJ393456:IBU393456 ILF393456:ILQ393456 IVB393456:IVM393456 JEX393456:JFI393456 JOT393456:JPE393456 JYP393456:JZA393456 KIL393456:KIW393456 KSH393456:KSS393456 LCD393456:LCO393456 LLZ393456:LMK393456 LVV393456:LWG393456 MFR393456:MGC393456 MPN393456:MPY393456 MZJ393456:MZU393456 NJF393456:NJQ393456 NTB393456:NTM393456 OCX393456:ODI393456 OMT393456:ONE393456 OWP393456:OXA393456 PGL393456:PGW393456 PQH393456:PQS393456 QAD393456:QAO393456 QJZ393456:QKK393456 QTV393456:QUG393456 RDR393456:REC393456 RNN393456:RNY393456 RXJ393456:RXU393456 SHF393456:SHQ393456 SRB393456:SRM393456 TAX393456:TBI393456 TKT393456:TLE393456 TUP393456:TVA393456 UEL393456:UEW393456 UOH393456:UOS393456 UYD393456:UYO393456 VHZ393456:VIK393456 VRV393456:VSG393456 WBR393456:WCC393456 WLN393456:WLY393456 WVJ393456:WVU393456 B458992:M458992 IX458992:JI458992 ST458992:TE458992 ACP458992:ADA458992 AML458992:AMW458992 AWH458992:AWS458992 BGD458992:BGO458992 BPZ458992:BQK458992 BZV458992:CAG458992 CJR458992:CKC458992 CTN458992:CTY458992 DDJ458992:DDU458992 DNF458992:DNQ458992 DXB458992:DXM458992 EGX458992:EHI458992 EQT458992:ERE458992 FAP458992:FBA458992 FKL458992:FKW458992 FUH458992:FUS458992 GED458992:GEO458992 GNZ458992:GOK458992 GXV458992:GYG458992 HHR458992:HIC458992 HRN458992:HRY458992 IBJ458992:IBU458992 ILF458992:ILQ458992 IVB458992:IVM458992 JEX458992:JFI458992 JOT458992:JPE458992 JYP458992:JZA458992 KIL458992:KIW458992 KSH458992:KSS458992 LCD458992:LCO458992 LLZ458992:LMK458992 LVV458992:LWG458992 MFR458992:MGC458992 MPN458992:MPY458992 MZJ458992:MZU458992 NJF458992:NJQ458992 NTB458992:NTM458992 OCX458992:ODI458992 OMT458992:ONE458992 OWP458992:OXA458992 PGL458992:PGW458992 PQH458992:PQS458992 QAD458992:QAO458992 QJZ458992:QKK458992 QTV458992:QUG458992 RDR458992:REC458992 RNN458992:RNY458992 RXJ458992:RXU458992 SHF458992:SHQ458992 SRB458992:SRM458992 TAX458992:TBI458992 TKT458992:TLE458992 TUP458992:TVA458992 UEL458992:UEW458992 UOH458992:UOS458992 UYD458992:UYO458992 VHZ458992:VIK458992 VRV458992:VSG458992 WBR458992:WCC458992 WLN458992:WLY458992 WVJ458992:WVU458992 B524528:M524528 IX524528:JI524528 ST524528:TE524528 ACP524528:ADA524528 AML524528:AMW524528 AWH524528:AWS524528 BGD524528:BGO524528 BPZ524528:BQK524528 BZV524528:CAG524528 CJR524528:CKC524528 CTN524528:CTY524528 DDJ524528:DDU524528 DNF524528:DNQ524528 DXB524528:DXM524528 EGX524528:EHI524528 EQT524528:ERE524528 FAP524528:FBA524528 FKL524528:FKW524528 FUH524528:FUS524528 GED524528:GEO524528 GNZ524528:GOK524528 GXV524528:GYG524528 HHR524528:HIC524528 HRN524528:HRY524528 IBJ524528:IBU524528 ILF524528:ILQ524528 IVB524528:IVM524528 JEX524528:JFI524528 JOT524528:JPE524528 JYP524528:JZA524528 KIL524528:KIW524528 KSH524528:KSS524528 LCD524528:LCO524528 LLZ524528:LMK524528 LVV524528:LWG524528 MFR524528:MGC524528 MPN524528:MPY524528 MZJ524528:MZU524528 NJF524528:NJQ524528 NTB524528:NTM524528 OCX524528:ODI524528 OMT524528:ONE524528 OWP524528:OXA524528 PGL524528:PGW524528 PQH524528:PQS524528 QAD524528:QAO524528 QJZ524528:QKK524528 QTV524528:QUG524528 RDR524528:REC524528 RNN524528:RNY524528 RXJ524528:RXU524528 SHF524528:SHQ524528 SRB524528:SRM524528 TAX524528:TBI524528 TKT524528:TLE524528 TUP524528:TVA524528 UEL524528:UEW524528 UOH524528:UOS524528 UYD524528:UYO524528 VHZ524528:VIK524528 VRV524528:VSG524528 WBR524528:WCC524528 WLN524528:WLY524528 WVJ524528:WVU524528 B590064:M590064 IX590064:JI590064 ST590064:TE590064 ACP590064:ADA590064 AML590064:AMW590064 AWH590064:AWS590064 BGD590064:BGO590064 BPZ590064:BQK590064 BZV590064:CAG590064 CJR590064:CKC590064 CTN590064:CTY590064 DDJ590064:DDU590064 DNF590064:DNQ590064 DXB590064:DXM590064 EGX590064:EHI590064 EQT590064:ERE590064 FAP590064:FBA590064 FKL590064:FKW590064 FUH590064:FUS590064 GED590064:GEO590064 GNZ590064:GOK590064 GXV590064:GYG590064 HHR590064:HIC590064 HRN590064:HRY590064 IBJ590064:IBU590064 ILF590064:ILQ590064 IVB590064:IVM590064 JEX590064:JFI590064 JOT590064:JPE590064 JYP590064:JZA590064 KIL590064:KIW590064 KSH590064:KSS590064 LCD590064:LCO590064 LLZ590064:LMK590064 LVV590064:LWG590064 MFR590064:MGC590064 MPN590064:MPY590064 MZJ590064:MZU590064 NJF590064:NJQ590064 NTB590064:NTM590064 OCX590064:ODI590064 OMT590064:ONE590064 OWP590064:OXA590064 PGL590064:PGW590064 PQH590064:PQS590064 QAD590064:QAO590064 QJZ590064:QKK590064 QTV590064:QUG590064 RDR590064:REC590064 RNN590064:RNY590064 RXJ590064:RXU590064 SHF590064:SHQ590064 SRB590064:SRM590064 TAX590064:TBI590064 TKT590064:TLE590064 TUP590064:TVA590064 UEL590064:UEW590064 UOH590064:UOS590064 UYD590064:UYO590064 VHZ590064:VIK590064 VRV590064:VSG590064 WBR590064:WCC590064 WLN590064:WLY590064 WVJ590064:WVU590064 B655600:M655600 IX655600:JI655600 ST655600:TE655600 ACP655600:ADA655600 AML655600:AMW655600 AWH655600:AWS655600 BGD655600:BGO655600 BPZ655600:BQK655600 BZV655600:CAG655600 CJR655600:CKC655600 CTN655600:CTY655600 DDJ655600:DDU655600 DNF655600:DNQ655600 DXB655600:DXM655600 EGX655600:EHI655600 EQT655600:ERE655600 FAP655600:FBA655600 FKL655600:FKW655600 FUH655600:FUS655600 GED655600:GEO655600 GNZ655600:GOK655600 GXV655600:GYG655600 HHR655600:HIC655600 HRN655600:HRY655600 IBJ655600:IBU655600 ILF655600:ILQ655600 IVB655600:IVM655600 JEX655600:JFI655600 JOT655600:JPE655600 JYP655600:JZA655600 KIL655600:KIW655600 KSH655600:KSS655600 LCD655600:LCO655600 LLZ655600:LMK655600 LVV655600:LWG655600 MFR655600:MGC655600 MPN655600:MPY655600 MZJ655600:MZU655600 NJF655600:NJQ655600 NTB655600:NTM655600 OCX655600:ODI655600 OMT655600:ONE655600 OWP655600:OXA655600 PGL655600:PGW655600 PQH655600:PQS655600 QAD655600:QAO655600 QJZ655600:QKK655600 QTV655600:QUG655600 RDR655600:REC655600 RNN655600:RNY655600 RXJ655600:RXU655600 SHF655600:SHQ655600 SRB655600:SRM655600 TAX655600:TBI655600 TKT655600:TLE655600 TUP655600:TVA655600 UEL655600:UEW655600 UOH655600:UOS655600 UYD655600:UYO655600 VHZ655600:VIK655600 VRV655600:VSG655600 WBR655600:WCC655600 WLN655600:WLY655600 WVJ655600:WVU655600 B721136:M721136 IX721136:JI721136 ST721136:TE721136 ACP721136:ADA721136 AML721136:AMW721136 AWH721136:AWS721136 BGD721136:BGO721136 BPZ721136:BQK721136 BZV721136:CAG721136 CJR721136:CKC721136 CTN721136:CTY721136 DDJ721136:DDU721136 DNF721136:DNQ721136 DXB721136:DXM721136 EGX721136:EHI721136 EQT721136:ERE721136 FAP721136:FBA721136 FKL721136:FKW721136 FUH721136:FUS721136 GED721136:GEO721136 GNZ721136:GOK721136 GXV721136:GYG721136 HHR721136:HIC721136 HRN721136:HRY721136 IBJ721136:IBU721136 ILF721136:ILQ721136 IVB721136:IVM721136 JEX721136:JFI721136 JOT721136:JPE721136 JYP721136:JZA721136 KIL721136:KIW721136 KSH721136:KSS721136 LCD721136:LCO721136 LLZ721136:LMK721136 LVV721136:LWG721136 MFR721136:MGC721136 MPN721136:MPY721136 MZJ721136:MZU721136 NJF721136:NJQ721136 NTB721136:NTM721136 OCX721136:ODI721136 OMT721136:ONE721136 OWP721136:OXA721136 PGL721136:PGW721136 PQH721136:PQS721136 QAD721136:QAO721136 QJZ721136:QKK721136 QTV721136:QUG721136 RDR721136:REC721136 RNN721136:RNY721136 RXJ721136:RXU721136 SHF721136:SHQ721136 SRB721136:SRM721136 TAX721136:TBI721136 TKT721136:TLE721136 TUP721136:TVA721136 UEL721136:UEW721136 UOH721136:UOS721136 UYD721136:UYO721136 VHZ721136:VIK721136 VRV721136:VSG721136 WBR721136:WCC721136 WLN721136:WLY721136 WVJ721136:WVU721136 B786672:M786672 IX786672:JI786672 ST786672:TE786672 ACP786672:ADA786672 AML786672:AMW786672 AWH786672:AWS786672 BGD786672:BGO786672 BPZ786672:BQK786672 BZV786672:CAG786672 CJR786672:CKC786672 CTN786672:CTY786672 DDJ786672:DDU786672 DNF786672:DNQ786672 DXB786672:DXM786672 EGX786672:EHI786672 EQT786672:ERE786672 FAP786672:FBA786672 FKL786672:FKW786672 FUH786672:FUS786672 GED786672:GEO786672 GNZ786672:GOK786672 GXV786672:GYG786672 HHR786672:HIC786672 HRN786672:HRY786672 IBJ786672:IBU786672 ILF786672:ILQ786672 IVB786672:IVM786672 JEX786672:JFI786672 JOT786672:JPE786672 JYP786672:JZA786672 KIL786672:KIW786672 KSH786672:KSS786672 LCD786672:LCO786672 LLZ786672:LMK786672 LVV786672:LWG786672 MFR786672:MGC786672 MPN786672:MPY786672 MZJ786672:MZU786672 NJF786672:NJQ786672 NTB786672:NTM786672 OCX786672:ODI786672 OMT786672:ONE786672 OWP786672:OXA786672 PGL786672:PGW786672 PQH786672:PQS786672 QAD786672:QAO786672 QJZ786672:QKK786672 QTV786672:QUG786672 RDR786672:REC786672 RNN786672:RNY786672 RXJ786672:RXU786672 SHF786672:SHQ786672 SRB786672:SRM786672 TAX786672:TBI786672 TKT786672:TLE786672 TUP786672:TVA786672 UEL786672:UEW786672 UOH786672:UOS786672 UYD786672:UYO786672 VHZ786672:VIK786672 VRV786672:VSG786672 WBR786672:WCC786672 WLN786672:WLY786672 WVJ786672:WVU786672 B852208:M852208 IX852208:JI852208 ST852208:TE852208 ACP852208:ADA852208 AML852208:AMW852208 AWH852208:AWS852208 BGD852208:BGO852208 BPZ852208:BQK852208 BZV852208:CAG852208 CJR852208:CKC852208 CTN852208:CTY852208 DDJ852208:DDU852208 DNF852208:DNQ852208 DXB852208:DXM852208 EGX852208:EHI852208 EQT852208:ERE852208 FAP852208:FBA852208 FKL852208:FKW852208 FUH852208:FUS852208 GED852208:GEO852208 GNZ852208:GOK852208 GXV852208:GYG852208 HHR852208:HIC852208 HRN852208:HRY852208 IBJ852208:IBU852208 ILF852208:ILQ852208 IVB852208:IVM852208 JEX852208:JFI852208 JOT852208:JPE852208 JYP852208:JZA852208 KIL852208:KIW852208 KSH852208:KSS852208 LCD852208:LCO852208 LLZ852208:LMK852208 LVV852208:LWG852208 MFR852208:MGC852208 MPN852208:MPY852208 MZJ852208:MZU852208 NJF852208:NJQ852208 NTB852208:NTM852208 OCX852208:ODI852208 OMT852208:ONE852208 OWP852208:OXA852208 PGL852208:PGW852208 PQH852208:PQS852208 QAD852208:QAO852208 QJZ852208:QKK852208 QTV852208:QUG852208 RDR852208:REC852208 RNN852208:RNY852208 RXJ852208:RXU852208 SHF852208:SHQ852208 SRB852208:SRM852208 TAX852208:TBI852208 TKT852208:TLE852208 TUP852208:TVA852208 UEL852208:UEW852208 UOH852208:UOS852208 UYD852208:UYO852208 VHZ852208:VIK852208 VRV852208:VSG852208 WBR852208:WCC852208 WLN852208:WLY852208 WVJ852208:WVU852208 B917744:M917744 IX917744:JI917744 ST917744:TE917744 ACP917744:ADA917744 AML917744:AMW917744 AWH917744:AWS917744 BGD917744:BGO917744 BPZ917744:BQK917744 BZV917744:CAG917744 CJR917744:CKC917744 CTN917744:CTY917744 DDJ917744:DDU917744 DNF917744:DNQ917744 DXB917744:DXM917744 EGX917744:EHI917744 EQT917744:ERE917744 FAP917744:FBA917744 FKL917744:FKW917744 FUH917744:FUS917744 GED917744:GEO917744 GNZ917744:GOK917744 GXV917744:GYG917744 HHR917744:HIC917744 HRN917744:HRY917744 IBJ917744:IBU917744 ILF917744:ILQ917744 IVB917744:IVM917744 JEX917744:JFI917744 JOT917744:JPE917744 JYP917744:JZA917744 KIL917744:KIW917744 KSH917744:KSS917744 LCD917744:LCO917744 LLZ917744:LMK917744 LVV917744:LWG917744 MFR917744:MGC917744 MPN917744:MPY917744 MZJ917744:MZU917744 NJF917744:NJQ917744 NTB917744:NTM917744 OCX917744:ODI917744 OMT917744:ONE917744 OWP917744:OXA917744 PGL917744:PGW917744 PQH917744:PQS917744 QAD917744:QAO917744 QJZ917744:QKK917744 QTV917744:QUG917744 RDR917744:REC917744 RNN917744:RNY917744 RXJ917744:RXU917744 SHF917744:SHQ917744 SRB917744:SRM917744 TAX917744:TBI917744 TKT917744:TLE917744 TUP917744:TVA917744 UEL917744:UEW917744 UOH917744:UOS917744 UYD917744:UYO917744 VHZ917744:VIK917744 VRV917744:VSG917744 WBR917744:WCC917744 WLN917744:WLY917744 WVJ917744:WVU917744 B983280:M983280 IX983280:JI983280 ST983280:TE983280 ACP983280:ADA983280 AML983280:AMW983280 AWH983280:AWS983280 BGD983280:BGO983280 BPZ983280:BQK983280 BZV983280:CAG983280 CJR983280:CKC983280 CTN983280:CTY983280 DDJ983280:DDU983280 DNF983280:DNQ983280 DXB983280:DXM983280 EGX983280:EHI983280 EQT983280:ERE983280 FAP983280:FBA983280 FKL983280:FKW983280 FUH983280:FUS983280 GED983280:GEO983280 GNZ983280:GOK983280 GXV983280:GYG983280 HHR983280:HIC983280 HRN983280:HRY983280 IBJ983280:IBU983280 ILF983280:ILQ983280 IVB983280:IVM983280 JEX983280:JFI983280 JOT983280:JPE983280 JYP983280:JZA983280 KIL983280:KIW983280 KSH983280:KSS983280 LCD983280:LCO983280 LLZ983280:LMK983280 LVV983280:LWG983280 MFR983280:MGC983280 MPN983280:MPY983280 MZJ983280:MZU983280 NJF983280:NJQ983280 NTB983280:NTM983280 OCX983280:ODI983280 OMT983280:ONE983280 OWP983280:OXA983280 PGL983280:PGW983280 PQH983280:PQS983280 QAD983280:QAO983280 QJZ983280:QKK983280 QTV983280:QUG983280 RDR983280:REC983280 RNN983280:RNY983280 RXJ983280:RXU983280 SHF983280:SHQ983280 SRB983280:SRM983280 TAX983280:TBI983280 TKT983280:TLE983280 TUP983280:TVA983280 UEL983280:UEW983280 UOH983280:UOS983280 UYD983280:UYO983280 VHZ983280:VIK983280 VRV983280:VSG983280 WBR983280:WCC983280 WLN983280:WLY983280 WVJ983280:WVU983280 L241:L243 JH241:JH243 TD241:TD243 ACZ241:ACZ243 AMV241:AMV243 AWR241:AWR243 BGN241:BGN243 BQJ241:BQJ243 CAF241:CAF243 CKB241:CKB243 CTX241:CTX243 DDT241:DDT243 DNP241:DNP243 DXL241:DXL243 EHH241:EHH243 ERD241:ERD243 FAZ241:FAZ243 FKV241:FKV243 FUR241:FUR243 GEN241:GEN243 GOJ241:GOJ243 GYF241:GYF243 HIB241:HIB243 HRX241:HRX243 IBT241:IBT243 ILP241:ILP243 IVL241:IVL243 JFH241:JFH243 JPD241:JPD243 JYZ241:JYZ243 KIV241:KIV243 KSR241:KSR243 LCN241:LCN243 LMJ241:LMJ243 LWF241:LWF243 MGB241:MGB243 MPX241:MPX243 MZT241:MZT243 NJP241:NJP243 NTL241:NTL243 ODH241:ODH243 OND241:OND243 OWZ241:OWZ243 PGV241:PGV243 PQR241:PQR243 QAN241:QAN243 QKJ241:QKJ243 QUF241:QUF243 REB241:REB243 RNX241:RNX243 RXT241:RXT243 SHP241:SHP243 SRL241:SRL243 TBH241:TBH243 TLD241:TLD243 TUZ241:TUZ243 UEV241:UEV243 UOR241:UOR243 UYN241:UYN243 VIJ241:VIJ243 VSF241:VSF243 WCB241:WCB243 WLX241:WLX243 WVT241:WVT243 L65777:L65779 JH65777:JH65779 TD65777:TD65779 ACZ65777:ACZ65779 AMV65777:AMV65779 AWR65777:AWR65779 BGN65777:BGN65779 BQJ65777:BQJ65779 CAF65777:CAF65779 CKB65777:CKB65779 CTX65777:CTX65779 DDT65777:DDT65779 DNP65777:DNP65779 DXL65777:DXL65779 EHH65777:EHH65779 ERD65777:ERD65779 FAZ65777:FAZ65779 FKV65777:FKV65779 FUR65777:FUR65779 GEN65777:GEN65779 GOJ65777:GOJ65779 GYF65777:GYF65779 HIB65777:HIB65779 HRX65777:HRX65779 IBT65777:IBT65779 ILP65777:ILP65779 IVL65777:IVL65779 JFH65777:JFH65779 JPD65777:JPD65779 JYZ65777:JYZ65779 KIV65777:KIV65779 KSR65777:KSR65779 LCN65777:LCN65779 LMJ65777:LMJ65779 LWF65777:LWF65779 MGB65777:MGB65779 MPX65777:MPX65779 MZT65777:MZT65779 NJP65777:NJP65779 NTL65777:NTL65779 ODH65777:ODH65779 OND65777:OND65779 OWZ65777:OWZ65779 PGV65777:PGV65779 PQR65777:PQR65779 QAN65777:QAN65779 QKJ65777:QKJ65779 QUF65777:QUF65779 REB65777:REB65779 RNX65777:RNX65779 RXT65777:RXT65779 SHP65777:SHP65779 SRL65777:SRL65779 TBH65777:TBH65779 TLD65777:TLD65779 TUZ65777:TUZ65779 UEV65777:UEV65779 UOR65777:UOR65779 UYN65777:UYN65779 VIJ65777:VIJ65779 VSF65777:VSF65779 WCB65777:WCB65779 WLX65777:WLX65779 WVT65777:WVT65779 L131313:L131315 JH131313:JH131315 TD131313:TD131315 ACZ131313:ACZ131315 AMV131313:AMV131315 AWR131313:AWR131315 BGN131313:BGN131315 BQJ131313:BQJ131315 CAF131313:CAF131315 CKB131313:CKB131315 CTX131313:CTX131315 DDT131313:DDT131315 DNP131313:DNP131315 DXL131313:DXL131315 EHH131313:EHH131315 ERD131313:ERD131315 FAZ131313:FAZ131315 FKV131313:FKV131315 FUR131313:FUR131315 GEN131313:GEN131315 GOJ131313:GOJ131315 GYF131313:GYF131315 HIB131313:HIB131315 HRX131313:HRX131315 IBT131313:IBT131315 ILP131313:ILP131315 IVL131313:IVL131315 JFH131313:JFH131315 JPD131313:JPD131315 JYZ131313:JYZ131315 KIV131313:KIV131315 KSR131313:KSR131315 LCN131313:LCN131315 LMJ131313:LMJ131315 LWF131313:LWF131315 MGB131313:MGB131315 MPX131313:MPX131315 MZT131313:MZT131315 NJP131313:NJP131315 NTL131313:NTL131315 ODH131313:ODH131315 OND131313:OND131315 OWZ131313:OWZ131315 PGV131313:PGV131315 PQR131313:PQR131315 QAN131313:QAN131315 QKJ131313:QKJ131315 QUF131313:QUF131315 REB131313:REB131315 RNX131313:RNX131315 RXT131313:RXT131315 SHP131313:SHP131315 SRL131313:SRL131315 TBH131313:TBH131315 TLD131313:TLD131315 TUZ131313:TUZ131315 UEV131313:UEV131315 UOR131313:UOR131315 UYN131313:UYN131315 VIJ131313:VIJ131315 VSF131313:VSF131315 WCB131313:WCB131315 WLX131313:WLX131315 WVT131313:WVT131315 L196849:L196851 JH196849:JH196851 TD196849:TD196851 ACZ196849:ACZ196851 AMV196849:AMV196851 AWR196849:AWR196851 BGN196849:BGN196851 BQJ196849:BQJ196851 CAF196849:CAF196851 CKB196849:CKB196851 CTX196849:CTX196851 DDT196849:DDT196851 DNP196849:DNP196851 DXL196849:DXL196851 EHH196849:EHH196851 ERD196849:ERD196851 FAZ196849:FAZ196851 FKV196849:FKV196851 FUR196849:FUR196851 GEN196849:GEN196851 GOJ196849:GOJ196851 GYF196849:GYF196851 HIB196849:HIB196851 HRX196849:HRX196851 IBT196849:IBT196851 ILP196849:ILP196851 IVL196849:IVL196851 JFH196849:JFH196851 JPD196849:JPD196851 JYZ196849:JYZ196851 KIV196849:KIV196851 KSR196849:KSR196851 LCN196849:LCN196851 LMJ196849:LMJ196851 LWF196849:LWF196851 MGB196849:MGB196851 MPX196849:MPX196851 MZT196849:MZT196851 NJP196849:NJP196851 NTL196849:NTL196851 ODH196849:ODH196851 OND196849:OND196851 OWZ196849:OWZ196851 PGV196849:PGV196851 PQR196849:PQR196851 QAN196849:QAN196851 QKJ196849:QKJ196851 QUF196849:QUF196851 REB196849:REB196851 RNX196849:RNX196851 RXT196849:RXT196851 SHP196849:SHP196851 SRL196849:SRL196851 TBH196849:TBH196851 TLD196849:TLD196851 TUZ196849:TUZ196851 UEV196849:UEV196851 UOR196849:UOR196851 UYN196849:UYN196851 VIJ196849:VIJ196851 VSF196849:VSF196851 WCB196849:WCB196851 WLX196849:WLX196851 WVT196849:WVT196851 L262385:L262387 JH262385:JH262387 TD262385:TD262387 ACZ262385:ACZ262387 AMV262385:AMV262387 AWR262385:AWR262387 BGN262385:BGN262387 BQJ262385:BQJ262387 CAF262385:CAF262387 CKB262385:CKB262387 CTX262385:CTX262387 DDT262385:DDT262387 DNP262385:DNP262387 DXL262385:DXL262387 EHH262385:EHH262387 ERD262385:ERD262387 FAZ262385:FAZ262387 FKV262385:FKV262387 FUR262385:FUR262387 GEN262385:GEN262387 GOJ262385:GOJ262387 GYF262385:GYF262387 HIB262385:HIB262387 HRX262385:HRX262387 IBT262385:IBT262387 ILP262385:ILP262387 IVL262385:IVL262387 JFH262385:JFH262387 JPD262385:JPD262387 JYZ262385:JYZ262387 KIV262385:KIV262387 KSR262385:KSR262387 LCN262385:LCN262387 LMJ262385:LMJ262387 LWF262385:LWF262387 MGB262385:MGB262387 MPX262385:MPX262387 MZT262385:MZT262387 NJP262385:NJP262387 NTL262385:NTL262387 ODH262385:ODH262387 OND262385:OND262387 OWZ262385:OWZ262387 PGV262385:PGV262387 PQR262385:PQR262387 QAN262385:QAN262387 QKJ262385:QKJ262387 QUF262385:QUF262387 REB262385:REB262387 RNX262385:RNX262387 RXT262385:RXT262387 SHP262385:SHP262387 SRL262385:SRL262387 TBH262385:TBH262387 TLD262385:TLD262387 TUZ262385:TUZ262387 UEV262385:UEV262387 UOR262385:UOR262387 UYN262385:UYN262387 VIJ262385:VIJ262387 VSF262385:VSF262387 WCB262385:WCB262387 WLX262385:WLX262387 WVT262385:WVT262387 L327921:L327923 JH327921:JH327923 TD327921:TD327923 ACZ327921:ACZ327923 AMV327921:AMV327923 AWR327921:AWR327923 BGN327921:BGN327923 BQJ327921:BQJ327923 CAF327921:CAF327923 CKB327921:CKB327923 CTX327921:CTX327923 DDT327921:DDT327923 DNP327921:DNP327923 DXL327921:DXL327923 EHH327921:EHH327923 ERD327921:ERD327923 FAZ327921:FAZ327923 FKV327921:FKV327923 FUR327921:FUR327923 GEN327921:GEN327923 GOJ327921:GOJ327923 GYF327921:GYF327923 HIB327921:HIB327923 HRX327921:HRX327923 IBT327921:IBT327923 ILP327921:ILP327923 IVL327921:IVL327923 JFH327921:JFH327923 JPD327921:JPD327923 JYZ327921:JYZ327923 KIV327921:KIV327923 KSR327921:KSR327923 LCN327921:LCN327923 LMJ327921:LMJ327923 LWF327921:LWF327923 MGB327921:MGB327923 MPX327921:MPX327923 MZT327921:MZT327923 NJP327921:NJP327923 NTL327921:NTL327923 ODH327921:ODH327923 OND327921:OND327923 OWZ327921:OWZ327923 PGV327921:PGV327923 PQR327921:PQR327923 QAN327921:QAN327923 QKJ327921:QKJ327923 QUF327921:QUF327923 REB327921:REB327923 RNX327921:RNX327923 RXT327921:RXT327923 SHP327921:SHP327923 SRL327921:SRL327923 TBH327921:TBH327923 TLD327921:TLD327923 TUZ327921:TUZ327923 UEV327921:UEV327923 UOR327921:UOR327923 UYN327921:UYN327923 VIJ327921:VIJ327923 VSF327921:VSF327923 WCB327921:WCB327923 WLX327921:WLX327923 WVT327921:WVT327923 L393457:L393459 JH393457:JH393459 TD393457:TD393459 ACZ393457:ACZ393459 AMV393457:AMV393459 AWR393457:AWR393459 BGN393457:BGN393459 BQJ393457:BQJ393459 CAF393457:CAF393459 CKB393457:CKB393459 CTX393457:CTX393459 DDT393457:DDT393459 DNP393457:DNP393459 DXL393457:DXL393459 EHH393457:EHH393459 ERD393457:ERD393459 FAZ393457:FAZ393459 FKV393457:FKV393459 FUR393457:FUR393459 GEN393457:GEN393459 GOJ393457:GOJ393459 GYF393457:GYF393459 HIB393457:HIB393459 HRX393457:HRX393459 IBT393457:IBT393459 ILP393457:ILP393459 IVL393457:IVL393459 JFH393457:JFH393459 JPD393457:JPD393459 JYZ393457:JYZ393459 KIV393457:KIV393459 KSR393457:KSR393459 LCN393457:LCN393459 LMJ393457:LMJ393459 LWF393457:LWF393459 MGB393457:MGB393459 MPX393457:MPX393459 MZT393457:MZT393459 NJP393457:NJP393459 NTL393457:NTL393459 ODH393457:ODH393459 OND393457:OND393459 OWZ393457:OWZ393459 PGV393457:PGV393459 PQR393457:PQR393459 QAN393457:QAN393459 QKJ393457:QKJ393459 QUF393457:QUF393459 REB393457:REB393459 RNX393457:RNX393459 RXT393457:RXT393459 SHP393457:SHP393459 SRL393457:SRL393459 TBH393457:TBH393459 TLD393457:TLD393459 TUZ393457:TUZ393459 UEV393457:UEV393459 UOR393457:UOR393459 UYN393457:UYN393459 VIJ393457:VIJ393459 VSF393457:VSF393459 WCB393457:WCB393459 WLX393457:WLX393459 WVT393457:WVT393459 L458993:L458995 JH458993:JH458995 TD458993:TD458995 ACZ458993:ACZ458995 AMV458993:AMV458995 AWR458993:AWR458995 BGN458993:BGN458995 BQJ458993:BQJ458995 CAF458993:CAF458995 CKB458993:CKB458995 CTX458993:CTX458995 DDT458993:DDT458995 DNP458993:DNP458995 DXL458993:DXL458995 EHH458993:EHH458995 ERD458993:ERD458995 FAZ458993:FAZ458995 FKV458993:FKV458995 FUR458993:FUR458995 GEN458993:GEN458995 GOJ458993:GOJ458995 GYF458993:GYF458995 HIB458993:HIB458995 HRX458993:HRX458995 IBT458993:IBT458995 ILP458993:ILP458995 IVL458993:IVL458995 JFH458993:JFH458995 JPD458993:JPD458995 JYZ458993:JYZ458995 KIV458993:KIV458995 KSR458993:KSR458995 LCN458993:LCN458995 LMJ458993:LMJ458995 LWF458993:LWF458995 MGB458993:MGB458995 MPX458993:MPX458995 MZT458993:MZT458995 NJP458993:NJP458995 NTL458993:NTL458995 ODH458993:ODH458995 OND458993:OND458995 OWZ458993:OWZ458995 PGV458993:PGV458995 PQR458993:PQR458995 QAN458993:QAN458995 QKJ458993:QKJ458995 QUF458993:QUF458995 REB458993:REB458995 RNX458993:RNX458995 RXT458993:RXT458995 SHP458993:SHP458995 SRL458993:SRL458995 TBH458993:TBH458995 TLD458993:TLD458995 TUZ458993:TUZ458995 UEV458993:UEV458995 UOR458993:UOR458995 UYN458993:UYN458995 VIJ458993:VIJ458995 VSF458993:VSF458995 WCB458993:WCB458995 WLX458993:WLX458995 WVT458993:WVT458995 L524529:L524531 JH524529:JH524531 TD524529:TD524531 ACZ524529:ACZ524531 AMV524529:AMV524531 AWR524529:AWR524531 BGN524529:BGN524531 BQJ524529:BQJ524531 CAF524529:CAF524531 CKB524529:CKB524531 CTX524529:CTX524531 DDT524529:DDT524531 DNP524529:DNP524531 DXL524529:DXL524531 EHH524529:EHH524531 ERD524529:ERD524531 FAZ524529:FAZ524531 FKV524529:FKV524531 FUR524529:FUR524531 GEN524529:GEN524531 GOJ524529:GOJ524531 GYF524529:GYF524531 HIB524529:HIB524531 HRX524529:HRX524531 IBT524529:IBT524531 ILP524529:ILP524531 IVL524529:IVL524531 JFH524529:JFH524531 JPD524529:JPD524531 JYZ524529:JYZ524531 KIV524529:KIV524531 KSR524529:KSR524531 LCN524529:LCN524531 LMJ524529:LMJ524531 LWF524529:LWF524531 MGB524529:MGB524531 MPX524529:MPX524531 MZT524529:MZT524531 NJP524529:NJP524531 NTL524529:NTL524531 ODH524529:ODH524531 OND524529:OND524531 OWZ524529:OWZ524531 PGV524529:PGV524531 PQR524529:PQR524531 QAN524529:QAN524531 QKJ524529:QKJ524531 QUF524529:QUF524531 REB524529:REB524531 RNX524529:RNX524531 RXT524529:RXT524531 SHP524529:SHP524531 SRL524529:SRL524531 TBH524529:TBH524531 TLD524529:TLD524531 TUZ524529:TUZ524531 UEV524529:UEV524531 UOR524529:UOR524531 UYN524529:UYN524531 VIJ524529:VIJ524531 VSF524529:VSF524531 WCB524529:WCB524531 WLX524529:WLX524531 WVT524529:WVT524531 L590065:L590067 JH590065:JH590067 TD590065:TD590067 ACZ590065:ACZ590067 AMV590065:AMV590067 AWR590065:AWR590067 BGN590065:BGN590067 BQJ590065:BQJ590067 CAF590065:CAF590067 CKB590065:CKB590067 CTX590065:CTX590067 DDT590065:DDT590067 DNP590065:DNP590067 DXL590065:DXL590067 EHH590065:EHH590067 ERD590065:ERD590067 FAZ590065:FAZ590067 FKV590065:FKV590067 FUR590065:FUR590067 GEN590065:GEN590067 GOJ590065:GOJ590067 GYF590065:GYF590067 HIB590065:HIB590067 HRX590065:HRX590067 IBT590065:IBT590067 ILP590065:ILP590067 IVL590065:IVL590067 JFH590065:JFH590067 JPD590065:JPD590067 JYZ590065:JYZ590067 KIV590065:KIV590067 KSR590065:KSR590067 LCN590065:LCN590067 LMJ590065:LMJ590067 LWF590065:LWF590067 MGB590065:MGB590067 MPX590065:MPX590067 MZT590065:MZT590067 NJP590065:NJP590067 NTL590065:NTL590067 ODH590065:ODH590067 OND590065:OND590067 OWZ590065:OWZ590067 PGV590065:PGV590067 PQR590065:PQR590067 QAN590065:QAN590067 QKJ590065:QKJ590067 QUF590065:QUF590067 REB590065:REB590067 RNX590065:RNX590067 RXT590065:RXT590067 SHP590065:SHP590067 SRL590065:SRL590067 TBH590065:TBH590067 TLD590065:TLD590067 TUZ590065:TUZ590067 UEV590065:UEV590067 UOR590065:UOR590067 UYN590065:UYN590067 VIJ590065:VIJ590067 VSF590065:VSF590067 WCB590065:WCB590067 WLX590065:WLX590067 WVT590065:WVT590067 L655601:L655603 JH655601:JH655603 TD655601:TD655603 ACZ655601:ACZ655603 AMV655601:AMV655603 AWR655601:AWR655603 BGN655601:BGN655603 BQJ655601:BQJ655603 CAF655601:CAF655603 CKB655601:CKB655603 CTX655601:CTX655603 DDT655601:DDT655603 DNP655601:DNP655603 DXL655601:DXL655603 EHH655601:EHH655603 ERD655601:ERD655603 FAZ655601:FAZ655603 FKV655601:FKV655603 FUR655601:FUR655603 GEN655601:GEN655603 GOJ655601:GOJ655603 GYF655601:GYF655603 HIB655601:HIB655603 HRX655601:HRX655603 IBT655601:IBT655603 ILP655601:ILP655603 IVL655601:IVL655603 JFH655601:JFH655603 JPD655601:JPD655603 JYZ655601:JYZ655603 KIV655601:KIV655603 KSR655601:KSR655603 LCN655601:LCN655603 LMJ655601:LMJ655603 LWF655601:LWF655603 MGB655601:MGB655603 MPX655601:MPX655603 MZT655601:MZT655603 NJP655601:NJP655603 NTL655601:NTL655603 ODH655601:ODH655603 OND655601:OND655603 OWZ655601:OWZ655603 PGV655601:PGV655603 PQR655601:PQR655603 QAN655601:QAN655603 QKJ655601:QKJ655603 QUF655601:QUF655603 REB655601:REB655603 RNX655601:RNX655603 RXT655601:RXT655603 SHP655601:SHP655603 SRL655601:SRL655603 TBH655601:TBH655603 TLD655601:TLD655603 TUZ655601:TUZ655603 UEV655601:UEV655603 UOR655601:UOR655603 UYN655601:UYN655603 VIJ655601:VIJ655603 VSF655601:VSF655603 WCB655601:WCB655603 WLX655601:WLX655603 WVT655601:WVT655603 L721137:L721139 JH721137:JH721139 TD721137:TD721139 ACZ721137:ACZ721139 AMV721137:AMV721139 AWR721137:AWR721139 BGN721137:BGN721139 BQJ721137:BQJ721139 CAF721137:CAF721139 CKB721137:CKB721139 CTX721137:CTX721139 DDT721137:DDT721139 DNP721137:DNP721139 DXL721137:DXL721139 EHH721137:EHH721139 ERD721137:ERD721139 FAZ721137:FAZ721139 FKV721137:FKV721139 FUR721137:FUR721139 GEN721137:GEN721139 GOJ721137:GOJ721139 GYF721137:GYF721139 HIB721137:HIB721139 HRX721137:HRX721139 IBT721137:IBT721139 ILP721137:ILP721139 IVL721137:IVL721139 JFH721137:JFH721139 JPD721137:JPD721139 JYZ721137:JYZ721139 KIV721137:KIV721139 KSR721137:KSR721139 LCN721137:LCN721139 LMJ721137:LMJ721139 LWF721137:LWF721139 MGB721137:MGB721139 MPX721137:MPX721139 MZT721137:MZT721139 NJP721137:NJP721139 NTL721137:NTL721139 ODH721137:ODH721139 OND721137:OND721139 OWZ721137:OWZ721139 PGV721137:PGV721139 PQR721137:PQR721139 QAN721137:QAN721139 QKJ721137:QKJ721139 QUF721137:QUF721139 REB721137:REB721139 RNX721137:RNX721139 RXT721137:RXT721139 SHP721137:SHP721139 SRL721137:SRL721139 TBH721137:TBH721139 TLD721137:TLD721139 TUZ721137:TUZ721139 UEV721137:UEV721139 UOR721137:UOR721139 UYN721137:UYN721139 VIJ721137:VIJ721139 VSF721137:VSF721139 WCB721137:WCB721139 WLX721137:WLX721139 WVT721137:WVT721139 L786673:L786675 JH786673:JH786675 TD786673:TD786675 ACZ786673:ACZ786675 AMV786673:AMV786675 AWR786673:AWR786675 BGN786673:BGN786675 BQJ786673:BQJ786675 CAF786673:CAF786675 CKB786673:CKB786675 CTX786673:CTX786675 DDT786673:DDT786675 DNP786673:DNP786675 DXL786673:DXL786675 EHH786673:EHH786675 ERD786673:ERD786675 FAZ786673:FAZ786675 FKV786673:FKV786675 FUR786673:FUR786675 GEN786673:GEN786675 GOJ786673:GOJ786675 GYF786673:GYF786675 HIB786673:HIB786675 HRX786673:HRX786675 IBT786673:IBT786675 ILP786673:ILP786675 IVL786673:IVL786675 JFH786673:JFH786675 JPD786673:JPD786675 JYZ786673:JYZ786675 KIV786673:KIV786675 KSR786673:KSR786675 LCN786673:LCN786675 LMJ786673:LMJ786675 LWF786673:LWF786675 MGB786673:MGB786675 MPX786673:MPX786675 MZT786673:MZT786675 NJP786673:NJP786675 NTL786673:NTL786675 ODH786673:ODH786675 OND786673:OND786675 OWZ786673:OWZ786675 PGV786673:PGV786675 PQR786673:PQR786675 QAN786673:QAN786675 QKJ786673:QKJ786675 QUF786673:QUF786675 REB786673:REB786675 RNX786673:RNX786675 RXT786673:RXT786675 SHP786673:SHP786675 SRL786673:SRL786675 TBH786673:TBH786675 TLD786673:TLD786675 TUZ786673:TUZ786675 UEV786673:UEV786675 UOR786673:UOR786675 UYN786673:UYN786675 VIJ786673:VIJ786675 VSF786673:VSF786675 WCB786673:WCB786675 WLX786673:WLX786675 WVT786673:WVT786675 L852209:L852211 JH852209:JH852211 TD852209:TD852211 ACZ852209:ACZ852211 AMV852209:AMV852211 AWR852209:AWR852211 BGN852209:BGN852211 BQJ852209:BQJ852211 CAF852209:CAF852211 CKB852209:CKB852211 CTX852209:CTX852211 DDT852209:DDT852211 DNP852209:DNP852211 DXL852209:DXL852211 EHH852209:EHH852211 ERD852209:ERD852211 FAZ852209:FAZ852211 FKV852209:FKV852211 FUR852209:FUR852211 GEN852209:GEN852211 GOJ852209:GOJ852211 GYF852209:GYF852211 HIB852209:HIB852211 HRX852209:HRX852211 IBT852209:IBT852211 ILP852209:ILP852211 IVL852209:IVL852211 JFH852209:JFH852211 JPD852209:JPD852211 JYZ852209:JYZ852211 KIV852209:KIV852211 KSR852209:KSR852211 LCN852209:LCN852211 LMJ852209:LMJ852211 LWF852209:LWF852211 MGB852209:MGB852211 MPX852209:MPX852211 MZT852209:MZT852211 NJP852209:NJP852211 NTL852209:NTL852211 ODH852209:ODH852211 OND852209:OND852211 OWZ852209:OWZ852211 PGV852209:PGV852211 PQR852209:PQR852211 QAN852209:QAN852211 QKJ852209:QKJ852211 QUF852209:QUF852211 REB852209:REB852211 RNX852209:RNX852211 RXT852209:RXT852211 SHP852209:SHP852211 SRL852209:SRL852211 TBH852209:TBH852211 TLD852209:TLD852211 TUZ852209:TUZ852211 UEV852209:UEV852211 UOR852209:UOR852211 UYN852209:UYN852211 VIJ852209:VIJ852211 VSF852209:VSF852211 WCB852209:WCB852211 WLX852209:WLX852211 WVT852209:WVT852211 L917745:L917747 JH917745:JH917747 TD917745:TD917747 ACZ917745:ACZ917747 AMV917745:AMV917747 AWR917745:AWR917747 BGN917745:BGN917747 BQJ917745:BQJ917747 CAF917745:CAF917747 CKB917745:CKB917747 CTX917745:CTX917747 DDT917745:DDT917747 DNP917745:DNP917747 DXL917745:DXL917747 EHH917745:EHH917747 ERD917745:ERD917747 FAZ917745:FAZ917747 FKV917745:FKV917747 FUR917745:FUR917747 GEN917745:GEN917747 GOJ917745:GOJ917747 GYF917745:GYF917747 HIB917745:HIB917747 HRX917745:HRX917747 IBT917745:IBT917747 ILP917745:ILP917747 IVL917745:IVL917747 JFH917745:JFH917747 JPD917745:JPD917747 JYZ917745:JYZ917747 KIV917745:KIV917747 KSR917745:KSR917747 LCN917745:LCN917747 LMJ917745:LMJ917747 LWF917745:LWF917747 MGB917745:MGB917747 MPX917745:MPX917747 MZT917745:MZT917747 NJP917745:NJP917747 NTL917745:NTL917747 ODH917745:ODH917747 OND917745:OND917747 OWZ917745:OWZ917747 PGV917745:PGV917747 PQR917745:PQR917747 QAN917745:QAN917747 QKJ917745:QKJ917747 QUF917745:QUF917747 REB917745:REB917747 RNX917745:RNX917747 RXT917745:RXT917747 SHP917745:SHP917747 SRL917745:SRL917747 TBH917745:TBH917747 TLD917745:TLD917747 TUZ917745:TUZ917747 UEV917745:UEV917747 UOR917745:UOR917747 UYN917745:UYN917747 VIJ917745:VIJ917747 VSF917745:VSF917747 WCB917745:WCB917747 WLX917745:WLX917747 WVT917745:WVT917747 L983281:L983283 JH983281:JH983283 TD983281:TD983283 ACZ983281:ACZ983283 AMV983281:AMV983283 AWR983281:AWR983283 BGN983281:BGN983283 BQJ983281:BQJ983283 CAF983281:CAF983283 CKB983281:CKB983283 CTX983281:CTX983283 DDT983281:DDT983283 DNP983281:DNP983283 DXL983281:DXL983283 EHH983281:EHH983283 ERD983281:ERD983283 FAZ983281:FAZ983283 FKV983281:FKV983283 FUR983281:FUR983283 GEN983281:GEN983283 GOJ983281:GOJ983283 GYF983281:GYF983283 HIB983281:HIB983283 HRX983281:HRX983283 IBT983281:IBT983283 ILP983281:ILP983283 IVL983281:IVL983283 JFH983281:JFH983283 JPD983281:JPD983283 JYZ983281:JYZ983283 KIV983281:KIV983283 KSR983281:KSR983283 LCN983281:LCN983283 LMJ983281:LMJ983283 LWF983281:LWF983283 MGB983281:MGB983283 MPX983281:MPX983283 MZT983281:MZT983283 NJP983281:NJP983283 NTL983281:NTL983283 ODH983281:ODH983283 OND983281:OND983283 OWZ983281:OWZ983283 PGV983281:PGV983283 PQR983281:PQR983283 QAN983281:QAN983283 QKJ983281:QKJ983283 QUF983281:QUF983283 REB983281:REB983283 RNX983281:RNX983283 RXT983281:RXT983283 SHP983281:SHP983283 SRL983281:SRL983283 TBH983281:TBH983283 TLD983281:TLD983283 TUZ983281:TUZ983283 UEV983281:UEV983283 UOR983281:UOR983283 UYN983281:UYN983283 VIJ983281:VIJ983283 VSF983281:VSF983283 WCB983281:WCB983283 WLX983281:WLX983283 WVT983281:WVT983283 B241:B243 IX241:IX243 ST241:ST243 ACP241:ACP243 AML241:AML243 AWH241:AWH243 BGD241:BGD243 BPZ241:BPZ243 BZV241:BZV243 CJR241:CJR243 CTN241:CTN243 DDJ241:DDJ243 DNF241:DNF243 DXB241:DXB243 EGX241:EGX243 EQT241:EQT243 FAP241:FAP243 FKL241:FKL243 FUH241:FUH243 GED241:GED243 GNZ241:GNZ243 GXV241:GXV243 HHR241:HHR243 HRN241:HRN243 IBJ241:IBJ243 ILF241:ILF243 IVB241:IVB243 JEX241:JEX243 JOT241:JOT243 JYP241:JYP243 KIL241:KIL243 KSH241:KSH243 LCD241:LCD243 LLZ241:LLZ243 LVV241:LVV243 MFR241:MFR243 MPN241:MPN243 MZJ241:MZJ243 NJF241:NJF243 NTB241:NTB243 OCX241:OCX243 OMT241:OMT243 OWP241:OWP243 PGL241:PGL243 PQH241:PQH243 QAD241:QAD243 QJZ241:QJZ243 QTV241:QTV243 RDR241:RDR243 RNN241:RNN243 RXJ241:RXJ243 SHF241:SHF243 SRB241:SRB243 TAX241:TAX243 TKT241:TKT243 TUP241:TUP243 UEL241:UEL243 UOH241:UOH243 UYD241:UYD243 VHZ241:VHZ243 VRV241:VRV243 WBR241:WBR243 WLN241:WLN243 WVJ241:WVJ243 B65777:B65779 IX65777:IX65779 ST65777:ST65779 ACP65777:ACP65779 AML65777:AML65779 AWH65777:AWH65779 BGD65777:BGD65779 BPZ65777:BPZ65779 BZV65777:BZV65779 CJR65777:CJR65779 CTN65777:CTN65779 DDJ65777:DDJ65779 DNF65777:DNF65779 DXB65777:DXB65779 EGX65777:EGX65779 EQT65777:EQT65779 FAP65777:FAP65779 FKL65777:FKL65779 FUH65777:FUH65779 GED65777:GED65779 GNZ65777:GNZ65779 GXV65777:GXV65779 HHR65777:HHR65779 HRN65777:HRN65779 IBJ65777:IBJ65779 ILF65777:ILF65779 IVB65777:IVB65779 JEX65777:JEX65779 JOT65777:JOT65779 JYP65777:JYP65779 KIL65777:KIL65779 KSH65777:KSH65779 LCD65777:LCD65779 LLZ65777:LLZ65779 LVV65777:LVV65779 MFR65777:MFR65779 MPN65777:MPN65779 MZJ65777:MZJ65779 NJF65777:NJF65779 NTB65777:NTB65779 OCX65777:OCX65779 OMT65777:OMT65779 OWP65777:OWP65779 PGL65777:PGL65779 PQH65777:PQH65779 QAD65777:QAD65779 QJZ65777:QJZ65779 QTV65777:QTV65779 RDR65777:RDR65779 RNN65777:RNN65779 RXJ65777:RXJ65779 SHF65777:SHF65779 SRB65777:SRB65779 TAX65777:TAX65779 TKT65777:TKT65779 TUP65777:TUP65779 UEL65777:UEL65779 UOH65777:UOH65779 UYD65777:UYD65779 VHZ65777:VHZ65779 VRV65777:VRV65779 WBR65777:WBR65779 WLN65777:WLN65779 WVJ65777:WVJ65779 B131313:B131315 IX131313:IX131315 ST131313:ST131315 ACP131313:ACP131315 AML131313:AML131315 AWH131313:AWH131315 BGD131313:BGD131315 BPZ131313:BPZ131315 BZV131313:BZV131315 CJR131313:CJR131315 CTN131313:CTN131315 DDJ131313:DDJ131315 DNF131313:DNF131315 DXB131313:DXB131315 EGX131313:EGX131315 EQT131313:EQT131315 FAP131313:FAP131315 FKL131313:FKL131315 FUH131313:FUH131315 GED131313:GED131315 GNZ131313:GNZ131315 GXV131313:GXV131315 HHR131313:HHR131315 HRN131313:HRN131315 IBJ131313:IBJ131315 ILF131313:ILF131315 IVB131313:IVB131315 JEX131313:JEX131315 JOT131313:JOT131315 JYP131313:JYP131315 KIL131313:KIL131315 KSH131313:KSH131315 LCD131313:LCD131315 LLZ131313:LLZ131315 LVV131313:LVV131315 MFR131313:MFR131315 MPN131313:MPN131315 MZJ131313:MZJ131315 NJF131313:NJF131315 NTB131313:NTB131315 OCX131313:OCX131315 OMT131313:OMT131315 OWP131313:OWP131315 PGL131313:PGL131315 PQH131313:PQH131315 QAD131313:QAD131315 QJZ131313:QJZ131315 QTV131313:QTV131315 RDR131313:RDR131315 RNN131313:RNN131315 RXJ131313:RXJ131315 SHF131313:SHF131315 SRB131313:SRB131315 TAX131313:TAX131315 TKT131313:TKT131315 TUP131313:TUP131315 UEL131313:UEL131315 UOH131313:UOH131315 UYD131313:UYD131315 VHZ131313:VHZ131315 VRV131313:VRV131315 WBR131313:WBR131315 WLN131313:WLN131315 WVJ131313:WVJ131315 B196849:B196851 IX196849:IX196851 ST196849:ST196851 ACP196849:ACP196851 AML196849:AML196851 AWH196849:AWH196851 BGD196849:BGD196851 BPZ196849:BPZ196851 BZV196849:BZV196851 CJR196849:CJR196851 CTN196849:CTN196851 DDJ196849:DDJ196851 DNF196849:DNF196851 DXB196849:DXB196851 EGX196849:EGX196851 EQT196849:EQT196851 FAP196849:FAP196851 FKL196849:FKL196851 FUH196849:FUH196851 GED196849:GED196851 GNZ196849:GNZ196851 GXV196849:GXV196851 HHR196849:HHR196851 HRN196849:HRN196851 IBJ196849:IBJ196851 ILF196849:ILF196851 IVB196849:IVB196851 JEX196849:JEX196851 JOT196849:JOT196851 JYP196849:JYP196851 KIL196849:KIL196851 KSH196849:KSH196851 LCD196849:LCD196851 LLZ196849:LLZ196851 LVV196849:LVV196851 MFR196849:MFR196851 MPN196849:MPN196851 MZJ196849:MZJ196851 NJF196849:NJF196851 NTB196849:NTB196851 OCX196849:OCX196851 OMT196849:OMT196851 OWP196849:OWP196851 PGL196849:PGL196851 PQH196849:PQH196851 QAD196849:QAD196851 QJZ196849:QJZ196851 QTV196849:QTV196851 RDR196849:RDR196851 RNN196849:RNN196851 RXJ196849:RXJ196851 SHF196849:SHF196851 SRB196849:SRB196851 TAX196849:TAX196851 TKT196849:TKT196851 TUP196849:TUP196851 UEL196849:UEL196851 UOH196849:UOH196851 UYD196849:UYD196851 VHZ196849:VHZ196851 VRV196849:VRV196851 WBR196849:WBR196851 WLN196849:WLN196851 WVJ196849:WVJ196851 B262385:B262387 IX262385:IX262387 ST262385:ST262387 ACP262385:ACP262387 AML262385:AML262387 AWH262385:AWH262387 BGD262385:BGD262387 BPZ262385:BPZ262387 BZV262385:BZV262387 CJR262385:CJR262387 CTN262385:CTN262387 DDJ262385:DDJ262387 DNF262385:DNF262387 DXB262385:DXB262387 EGX262385:EGX262387 EQT262385:EQT262387 FAP262385:FAP262387 FKL262385:FKL262387 FUH262385:FUH262387 GED262385:GED262387 GNZ262385:GNZ262387 GXV262385:GXV262387 HHR262385:HHR262387 HRN262385:HRN262387 IBJ262385:IBJ262387 ILF262385:ILF262387 IVB262385:IVB262387 JEX262385:JEX262387 JOT262385:JOT262387 JYP262385:JYP262387 KIL262385:KIL262387 KSH262385:KSH262387 LCD262385:LCD262387 LLZ262385:LLZ262387 LVV262385:LVV262387 MFR262385:MFR262387 MPN262385:MPN262387 MZJ262385:MZJ262387 NJF262385:NJF262387 NTB262385:NTB262387 OCX262385:OCX262387 OMT262385:OMT262387 OWP262385:OWP262387 PGL262385:PGL262387 PQH262385:PQH262387 QAD262385:QAD262387 QJZ262385:QJZ262387 QTV262385:QTV262387 RDR262385:RDR262387 RNN262385:RNN262387 RXJ262385:RXJ262387 SHF262385:SHF262387 SRB262385:SRB262387 TAX262385:TAX262387 TKT262385:TKT262387 TUP262385:TUP262387 UEL262385:UEL262387 UOH262385:UOH262387 UYD262385:UYD262387 VHZ262385:VHZ262387 VRV262385:VRV262387 WBR262385:WBR262387 WLN262385:WLN262387 WVJ262385:WVJ262387 B327921:B327923 IX327921:IX327923 ST327921:ST327923 ACP327921:ACP327923 AML327921:AML327923 AWH327921:AWH327923 BGD327921:BGD327923 BPZ327921:BPZ327923 BZV327921:BZV327923 CJR327921:CJR327923 CTN327921:CTN327923 DDJ327921:DDJ327923 DNF327921:DNF327923 DXB327921:DXB327923 EGX327921:EGX327923 EQT327921:EQT327923 FAP327921:FAP327923 FKL327921:FKL327923 FUH327921:FUH327923 GED327921:GED327923 GNZ327921:GNZ327923 GXV327921:GXV327923 HHR327921:HHR327923 HRN327921:HRN327923 IBJ327921:IBJ327923 ILF327921:ILF327923 IVB327921:IVB327923 JEX327921:JEX327923 JOT327921:JOT327923 JYP327921:JYP327923 KIL327921:KIL327923 KSH327921:KSH327923 LCD327921:LCD327923 LLZ327921:LLZ327923 LVV327921:LVV327923 MFR327921:MFR327923 MPN327921:MPN327923 MZJ327921:MZJ327923 NJF327921:NJF327923 NTB327921:NTB327923 OCX327921:OCX327923 OMT327921:OMT327923 OWP327921:OWP327923 PGL327921:PGL327923 PQH327921:PQH327923 QAD327921:QAD327923 QJZ327921:QJZ327923 QTV327921:QTV327923 RDR327921:RDR327923 RNN327921:RNN327923 RXJ327921:RXJ327923 SHF327921:SHF327923 SRB327921:SRB327923 TAX327921:TAX327923 TKT327921:TKT327923 TUP327921:TUP327923 UEL327921:UEL327923 UOH327921:UOH327923 UYD327921:UYD327923 VHZ327921:VHZ327923 VRV327921:VRV327923 WBR327921:WBR327923 WLN327921:WLN327923 WVJ327921:WVJ327923 B393457:B393459 IX393457:IX393459 ST393457:ST393459 ACP393457:ACP393459 AML393457:AML393459 AWH393457:AWH393459 BGD393457:BGD393459 BPZ393457:BPZ393459 BZV393457:BZV393459 CJR393457:CJR393459 CTN393457:CTN393459 DDJ393457:DDJ393459 DNF393457:DNF393459 DXB393457:DXB393459 EGX393457:EGX393459 EQT393457:EQT393459 FAP393457:FAP393459 FKL393457:FKL393459 FUH393457:FUH393459 GED393457:GED393459 GNZ393457:GNZ393459 GXV393457:GXV393459 HHR393457:HHR393459 HRN393457:HRN393459 IBJ393457:IBJ393459 ILF393457:ILF393459 IVB393457:IVB393459 JEX393457:JEX393459 JOT393457:JOT393459 JYP393457:JYP393459 KIL393457:KIL393459 KSH393457:KSH393459 LCD393457:LCD393459 LLZ393457:LLZ393459 LVV393457:LVV393459 MFR393457:MFR393459 MPN393457:MPN393459 MZJ393457:MZJ393459 NJF393457:NJF393459 NTB393457:NTB393459 OCX393457:OCX393459 OMT393457:OMT393459 OWP393457:OWP393459 PGL393457:PGL393459 PQH393457:PQH393459 QAD393457:QAD393459 QJZ393457:QJZ393459 QTV393457:QTV393459 RDR393457:RDR393459 RNN393457:RNN393459 RXJ393457:RXJ393459 SHF393457:SHF393459 SRB393457:SRB393459 TAX393457:TAX393459 TKT393457:TKT393459 TUP393457:TUP393459 UEL393457:UEL393459 UOH393457:UOH393459 UYD393457:UYD393459 VHZ393457:VHZ393459 VRV393457:VRV393459 WBR393457:WBR393459 WLN393457:WLN393459 WVJ393457:WVJ393459 B458993:B458995 IX458993:IX458995 ST458993:ST458995 ACP458993:ACP458995 AML458993:AML458995 AWH458993:AWH458995 BGD458993:BGD458995 BPZ458993:BPZ458995 BZV458993:BZV458995 CJR458993:CJR458995 CTN458993:CTN458995 DDJ458993:DDJ458995 DNF458993:DNF458995 DXB458993:DXB458995 EGX458993:EGX458995 EQT458993:EQT458995 FAP458993:FAP458995 FKL458993:FKL458995 FUH458993:FUH458995 GED458993:GED458995 GNZ458993:GNZ458995 GXV458993:GXV458995 HHR458993:HHR458995 HRN458993:HRN458995 IBJ458993:IBJ458995 ILF458993:ILF458995 IVB458993:IVB458995 JEX458993:JEX458995 JOT458993:JOT458995 JYP458993:JYP458995 KIL458993:KIL458995 KSH458993:KSH458995 LCD458993:LCD458995 LLZ458993:LLZ458995 LVV458993:LVV458995 MFR458993:MFR458995 MPN458993:MPN458995 MZJ458993:MZJ458995 NJF458993:NJF458995 NTB458993:NTB458995 OCX458993:OCX458995 OMT458993:OMT458995 OWP458993:OWP458995 PGL458993:PGL458995 PQH458993:PQH458995 QAD458993:QAD458995 QJZ458993:QJZ458995 QTV458993:QTV458995 RDR458993:RDR458995 RNN458993:RNN458995 RXJ458993:RXJ458995 SHF458993:SHF458995 SRB458993:SRB458995 TAX458993:TAX458995 TKT458993:TKT458995 TUP458993:TUP458995 UEL458993:UEL458995 UOH458993:UOH458995 UYD458993:UYD458995 VHZ458993:VHZ458995 VRV458993:VRV458995 WBR458993:WBR458995 WLN458993:WLN458995 WVJ458993:WVJ458995 B524529:B524531 IX524529:IX524531 ST524529:ST524531 ACP524529:ACP524531 AML524529:AML524531 AWH524529:AWH524531 BGD524529:BGD524531 BPZ524529:BPZ524531 BZV524529:BZV524531 CJR524529:CJR524531 CTN524529:CTN524531 DDJ524529:DDJ524531 DNF524529:DNF524531 DXB524529:DXB524531 EGX524529:EGX524531 EQT524529:EQT524531 FAP524529:FAP524531 FKL524529:FKL524531 FUH524529:FUH524531 GED524529:GED524531 GNZ524529:GNZ524531 GXV524529:GXV524531 HHR524529:HHR524531 HRN524529:HRN524531 IBJ524529:IBJ524531 ILF524529:ILF524531 IVB524529:IVB524531 JEX524529:JEX524531 JOT524529:JOT524531 JYP524529:JYP524531 KIL524529:KIL524531 KSH524529:KSH524531 LCD524529:LCD524531 LLZ524529:LLZ524531 LVV524529:LVV524531 MFR524529:MFR524531 MPN524529:MPN524531 MZJ524529:MZJ524531 NJF524529:NJF524531 NTB524529:NTB524531 OCX524529:OCX524531 OMT524529:OMT524531 OWP524529:OWP524531 PGL524529:PGL524531 PQH524529:PQH524531 QAD524529:QAD524531 QJZ524529:QJZ524531 QTV524529:QTV524531 RDR524529:RDR524531 RNN524529:RNN524531 RXJ524529:RXJ524531 SHF524529:SHF524531 SRB524529:SRB524531 TAX524529:TAX524531 TKT524529:TKT524531 TUP524529:TUP524531 UEL524529:UEL524531 UOH524529:UOH524531 UYD524529:UYD524531 VHZ524529:VHZ524531 VRV524529:VRV524531 WBR524529:WBR524531 WLN524529:WLN524531 WVJ524529:WVJ524531 B590065:B590067 IX590065:IX590067 ST590065:ST590067 ACP590065:ACP590067 AML590065:AML590067 AWH590065:AWH590067 BGD590065:BGD590067 BPZ590065:BPZ590067 BZV590065:BZV590067 CJR590065:CJR590067 CTN590065:CTN590067 DDJ590065:DDJ590067 DNF590065:DNF590067 DXB590065:DXB590067 EGX590065:EGX590067 EQT590065:EQT590067 FAP590065:FAP590067 FKL590065:FKL590067 FUH590065:FUH590067 GED590065:GED590067 GNZ590065:GNZ590067 GXV590065:GXV590067 HHR590065:HHR590067 HRN590065:HRN590067 IBJ590065:IBJ590067 ILF590065:ILF590067 IVB590065:IVB590067 JEX590065:JEX590067 JOT590065:JOT590067 JYP590065:JYP590067 KIL590065:KIL590067 KSH590065:KSH590067 LCD590065:LCD590067 LLZ590065:LLZ590067 LVV590065:LVV590067 MFR590065:MFR590067 MPN590065:MPN590067 MZJ590065:MZJ590067 NJF590065:NJF590067 NTB590065:NTB590067 OCX590065:OCX590067 OMT590065:OMT590067 OWP590065:OWP590067 PGL590065:PGL590067 PQH590065:PQH590067 QAD590065:QAD590067 QJZ590065:QJZ590067 QTV590065:QTV590067 RDR590065:RDR590067 RNN590065:RNN590067 RXJ590065:RXJ590067 SHF590065:SHF590067 SRB590065:SRB590067 TAX590065:TAX590067 TKT590065:TKT590067 TUP590065:TUP590067 UEL590065:UEL590067 UOH590065:UOH590067 UYD590065:UYD590067 VHZ590065:VHZ590067 VRV590065:VRV590067 WBR590065:WBR590067 WLN590065:WLN590067 WVJ590065:WVJ590067 B655601:B655603 IX655601:IX655603 ST655601:ST655603 ACP655601:ACP655603 AML655601:AML655603 AWH655601:AWH655603 BGD655601:BGD655603 BPZ655601:BPZ655603 BZV655601:BZV655603 CJR655601:CJR655603 CTN655601:CTN655603 DDJ655601:DDJ655603 DNF655601:DNF655603 DXB655601:DXB655603 EGX655601:EGX655603 EQT655601:EQT655603 FAP655601:FAP655603 FKL655601:FKL655603 FUH655601:FUH655603 GED655601:GED655603 GNZ655601:GNZ655603 GXV655601:GXV655603 HHR655601:HHR655603 HRN655601:HRN655603 IBJ655601:IBJ655603 ILF655601:ILF655603 IVB655601:IVB655603 JEX655601:JEX655603 JOT655601:JOT655603 JYP655601:JYP655603 KIL655601:KIL655603 KSH655601:KSH655603 LCD655601:LCD655603 LLZ655601:LLZ655603 LVV655601:LVV655603 MFR655601:MFR655603 MPN655601:MPN655603 MZJ655601:MZJ655603 NJF655601:NJF655603 NTB655601:NTB655603 OCX655601:OCX655603 OMT655601:OMT655603 OWP655601:OWP655603 PGL655601:PGL655603 PQH655601:PQH655603 QAD655601:QAD655603 QJZ655601:QJZ655603 QTV655601:QTV655603 RDR655601:RDR655603 RNN655601:RNN655603 RXJ655601:RXJ655603 SHF655601:SHF655603 SRB655601:SRB655603 TAX655601:TAX655603 TKT655601:TKT655603 TUP655601:TUP655603 UEL655601:UEL655603 UOH655601:UOH655603 UYD655601:UYD655603 VHZ655601:VHZ655603 VRV655601:VRV655603 WBR655601:WBR655603 WLN655601:WLN655603 WVJ655601:WVJ655603 B721137:B721139 IX721137:IX721139 ST721137:ST721139 ACP721137:ACP721139 AML721137:AML721139 AWH721137:AWH721139 BGD721137:BGD721139 BPZ721137:BPZ721139 BZV721137:BZV721139 CJR721137:CJR721139 CTN721137:CTN721139 DDJ721137:DDJ721139 DNF721137:DNF721139 DXB721137:DXB721139 EGX721137:EGX721139 EQT721137:EQT721139 FAP721137:FAP721139 FKL721137:FKL721139 FUH721137:FUH721139 GED721137:GED721139 GNZ721137:GNZ721139 GXV721137:GXV721139 HHR721137:HHR721139 HRN721137:HRN721139 IBJ721137:IBJ721139 ILF721137:ILF721139 IVB721137:IVB721139 JEX721137:JEX721139 JOT721137:JOT721139 JYP721137:JYP721139 KIL721137:KIL721139 KSH721137:KSH721139 LCD721137:LCD721139 LLZ721137:LLZ721139 LVV721137:LVV721139 MFR721137:MFR721139 MPN721137:MPN721139 MZJ721137:MZJ721139 NJF721137:NJF721139 NTB721137:NTB721139 OCX721137:OCX721139 OMT721137:OMT721139 OWP721137:OWP721139 PGL721137:PGL721139 PQH721137:PQH721139 QAD721137:QAD721139 QJZ721137:QJZ721139 QTV721137:QTV721139 RDR721137:RDR721139 RNN721137:RNN721139 RXJ721137:RXJ721139 SHF721137:SHF721139 SRB721137:SRB721139 TAX721137:TAX721139 TKT721137:TKT721139 TUP721137:TUP721139 UEL721137:UEL721139 UOH721137:UOH721139 UYD721137:UYD721139 VHZ721137:VHZ721139 VRV721137:VRV721139 WBR721137:WBR721139 WLN721137:WLN721139 WVJ721137:WVJ721139 B786673:B786675 IX786673:IX786675 ST786673:ST786675 ACP786673:ACP786675 AML786673:AML786675 AWH786673:AWH786675 BGD786673:BGD786675 BPZ786673:BPZ786675 BZV786673:BZV786675 CJR786673:CJR786675 CTN786673:CTN786675 DDJ786673:DDJ786675 DNF786673:DNF786675 DXB786673:DXB786675 EGX786673:EGX786675 EQT786673:EQT786675 FAP786673:FAP786675 FKL786673:FKL786675 FUH786673:FUH786675 GED786673:GED786675 GNZ786673:GNZ786675 GXV786673:GXV786675 HHR786673:HHR786675 HRN786673:HRN786675 IBJ786673:IBJ786675 ILF786673:ILF786675 IVB786673:IVB786675 JEX786673:JEX786675 JOT786673:JOT786675 JYP786673:JYP786675 KIL786673:KIL786675 KSH786673:KSH786675 LCD786673:LCD786675 LLZ786673:LLZ786675 LVV786673:LVV786675 MFR786673:MFR786675 MPN786673:MPN786675 MZJ786673:MZJ786675 NJF786673:NJF786675 NTB786673:NTB786675 OCX786673:OCX786675 OMT786673:OMT786675 OWP786673:OWP786675 PGL786673:PGL786675 PQH786673:PQH786675 QAD786673:QAD786675 QJZ786673:QJZ786675 QTV786673:QTV786675 RDR786673:RDR786675 RNN786673:RNN786675 RXJ786673:RXJ786675 SHF786673:SHF786675 SRB786673:SRB786675 TAX786673:TAX786675 TKT786673:TKT786675 TUP786673:TUP786675 UEL786673:UEL786675 UOH786673:UOH786675 UYD786673:UYD786675 VHZ786673:VHZ786675 VRV786673:VRV786675 WBR786673:WBR786675 WLN786673:WLN786675 WVJ786673:WVJ786675 B852209:B852211 IX852209:IX852211 ST852209:ST852211 ACP852209:ACP852211 AML852209:AML852211 AWH852209:AWH852211 BGD852209:BGD852211 BPZ852209:BPZ852211 BZV852209:BZV852211 CJR852209:CJR852211 CTN852209:CTN852211 DDJ852209:DDJ852211 DNF852209:DNF852211 DXB852209:DXB852211 EGX852209:EGX852211 EQT852209:EQT852211 FAP852209:FAP852211 FKL852209:FKL852211 FUH852209:FUH852211 GED852209:GED852211 GNZ852209:GNZ852211 GXV852209:GXV852211 HHR852209:HHR852211 HRN852209:HRN852211 IBJ852209:IBJ852211 ILF852209:ILF852211 IVB852209:IVB852211 JEX852209:JEX852211 JOT852209:JOT852211 JYP852209:JYP852211 KIL852209:KIL852211 KSH852209:KSH852211 LCD852209:LCD852211 LLZ852209:LLZ852211 LVV852209:LVV852211 MFR852209:MFR852211 MPN852209:MPN852211 MZJ852209:MZJ852211 NJF852209:NJF852211 NTB852209:NTB852211 OCX852209:OCX852211 OMT852209:OMT852211 OWP852209:OWP852211 PGL852209:PGL852211 PQH852209:PQH852211 QAD852209:QAD852211 QJZ852209:QJZ852211 QTV852209:QTV852211 RDR852209:RDR852211 RNN852209:RNN852211 RXJ852209:RXJ852211 SHF852209:SHF852211 SRB852209:SRB852211 TAX852209:TAX852211 TKT852209:TKT852211 TUP852209:TUP852211 UEL852209:UEL852211 UOH852209:UOH852211 UYD852209:UYD852211 VHZ852209:VHZ852211 VRV852209:VRV852211 WBR852209:WBR852211 WLN852209:WLN852211 WVJ852209:WVJ852211 B917745:B917747 IX917745:IX917747 ST917745:ST917747 ACP917745:ACP917747 AML917745:AML917747 AWH917745:AWH917747 BGD917745:BGD917747 BPZ917745:BPZ917747 BZV917745:BZV917747 CJR917745:CJR917747 CTN917745:CTN917747 DDJ917745:DDJ917747 DNF917745:DNF917747 DXB917745:DXB917747 EGX917745:EGX917747 EQT917745:EQT917747 FAP917745:FAP917747 FKL917745:FKL917747 FUH917745:FUH917747 GED917745:GED917747 GNZ917745:GNZ917747 GXV917745:GXV917747 HHR917745:HHR917747 HRN917745:HRN917747 IBJ917745:IBJ917747 ILF917745:ILF917747 IVB917745:IVB917747 JEX917745:JEX917747 JOT917745:JOT917747 JYP917745:JYP917747 KIL917745:KIL917747 KSH917745:KSH917747 LCD917745:LCD917747 LLZ917745:LLZ917747 LVV917745:LVV917747 MFR917745:MFR917747 MPN917745:MPN917747 MZJ917745:MZJ917747 NJF917745:NJF917747 NTB917745:NTB917747 OCX917745:OCX917747 OMT917745:OMT917747 OWP917745:OWP917747 PGL917745:PGL917747 PQH917745:PQH917747 QAD917745:QAD917747 QJZ917745:QJZ917747 QTV917745:QTV917747 RDR917745:RDR917747 RNN917745:RNN917747 RXJ917745:RXJ917747 SHF917745:SHF917747 SRB917745:SRB917747 TAX917745:TAX917747 TKT917745:TKT917747 TUP917745:TUP917747 UEL917745:UEL917747 UOH917745:UOH917747 UYD917745:UYD917747 VHZ917745:VHZ917747 VRV917745:VRV917747 WBR917745:WBR917747 WLN917745:WLN917747 WVJ917745:WVJ917747 B983281:B983283 IX983281:IX983283 ST983281:ST983283 ACP983281:ACP983283 AML983281:AML983283 AWH983281:AWH983283 BGD983281:BGD983283 BPZ983281:BPZ983283 BZV983281:BZV983283 CJR983281:CJR983283 CTN983281:CTN983283 DDJ983281:DDJ983283 DNF983281:DNF983283 DXB983281:DXB983283 EGX983281:EGX983283 EQT983281:EQT983283 FAP983281:FAP983283 FKL983281:FKL983283 FUH983281:FUH983283 GED983281:GED983283 GNZ983281:GNZ983283 GXV983281:GXV983283 HHR983281:HHR983283 HRN983281:HRN983283 IBJ983281:IBJ983283 ILF983281:ILF983283 IVB983281:IVB983283 JEX983281:JEX983283 JOT983281:JOT983283 JYP983281:JYP983283 KIL983281:KIL983283 KSH983281:KSH983283 LCD983281:LCD983283 LLZ983281:LLZ983283 LVV983281:LVV983283 MFR983281:MFR983283 MPN983281:MPN983283 MZJ983281:MZJ983283 NJF983281:NJF983283 NTB983281:NTB983283 OCX983281:OCX983283 OMT983281:OMT983283 OWP983281:OWP983283 PGL983281:PGL983283 PQH983281:PQH983283 QAD983281:QAD983283 QJZ983281:QJZ983283 QTV983281:QTV983283 RDR983281:RDR983283 RNN983281:RNN983283 RXJ983281:RXJ983283 SHF983281:SHF983283 SRB983281:SRB983283 TAX983281:TAX983283 TKT983281:TKT983283 TUP983281:TUP983283 UEL983281:UEL983283 UOH983281:UOH983283 UYD983281:UYD983283 VHZ983281:VHZ983283 VRV983281:VRV983283 WBR983281:WBR983283 WLN983281:WLN983283 WVJ983281:WVJ983283 J241:J243 JF241:JF243 TB241:TB243 ACX241:ACX243 AMT241:AMT243 AWP241:AWP243 BGL241:BGL243 BQH241:BQH243 CAD241:CAD243 CJZ241:CJZ243 CTV241:CTV243 DDR241:DDR243 DNN241:DNN243 DXJ241:DXJ243 EHF241:EHF243 ERB241:ERB243 FAX241:FAX243 FKT241:FKT243 FUP241:FUP243 GEL241:GEL243 GOH241:GOH243 GYD241:GYD243 HHZ241:HHZ243 HRV241:HRV243 IBR241:IBR243 ILN241:ILN243 IVJ241:IVJ243 JFF241:JFF243 JPB241:JPB243 JYX241:JYX243 KIT241:KIT243 KSP241:KSP243 LCL241:LCL243 LMH241:LMH243 LWD241:LWD243 MFZ241:MFZ243 MPV241:MPV243 MZR241:MZR243 NJN241:NJN243 NTJ241:NTJ243 ODF241:ODF243 ONB241:ONB243 OWX241:OWX243 PGT241:PGT243 PQP241:PQP243 QAL241:QAL243 QKH241:QKH243 QUD241:QUD243 RDZ241:RDZ243 RNV241:RNV243 RXR241:RXR243 SHN241:SHN243 SRJ241:SRJ243 TBF241:TBF243 TLB241:TLB243 TUX241:TUX243 UET241:UET243 UOP241:UOP243 UYL241:UYL243 VIH241:VIH243 VSD241:VSD243 WBZ241:WBZ243 WLV241:WLV243 WVR241:WVR243 J65777:J65779 JF65777:JF65779 TB65777:TB65779 ACX65777:ACX65779 AMT65777:AMT65779 AWP65777:AWP65779 BGL65777:BGL65779 BQH65777:BQH65779 CAD65777:CAD65779 CJZ65777:CJZ65779 CTV65777:CTV65779 DDR65777:DDR65779 DNN65777:DNN65779 DXJ65777:DXJ65779 EHF65777:EHF65779 ERB65777:ERB65779 FAX65777:FAX65779 FKT65777:FKT65779 FUP65777:FUP65779 GEL65777:GEL65779 GOH65777:GOH65779 GYD65777:GYD65779 HHZ65777:HHZ65779 HRV65777:HRV65779 IBR65777:IBR65779 ILN65777:ILN65779 IVJ65777:IVJ65779 JFF65777:JFF65779 JPB65777:JPB65779 JYX65777:JYX65779 KIT65777:KIT65779 KSP65777:KSP65779 LCL65777:LCL65779 LMH65777:LMH65779 LWD65777:LWD65779 MFZ65777:MFZ65779 MPV65777:MPV65779 MZR65777:MZR65779 NJN65777:NJN65779 NTJ65777:NTJ65779 ODF65777:ODF65779 ONB65777:ONB65779 OWX65777:OWX65779 PGT65777:PGT65779 PQP65777:PQP65779 QAL65777:QAL65779 QKH65777:QKH65779 QUD65777:QUD65779 RDZ65777:RDZ65779 RNV65777:RNV65779 RXR65777:RXR65779 SHN65777:SHN65779 SRJ65777:SRJ65779 TBF65777:TBF65779 TLB65777:TLB65779 TUX65777:TUX65779 UET65777:UET65779 UOP65777:UOP65779 UYL65777:UYL65779 VIH65777:VIH65779 VSD65777:VSD65779 WBZ65777:WBZ65779 WLV65777:WLV65779 WVR65777:WVR65779 J131313:J131315 JF131313:JF131315 TB131313:TB131315 ACX131313:ACX131315 AMT131313:AMT131315 AWP131313:AWP131315 BGL131313:BGL131315 BQH131313:BQH131315 CAD131313:CAD131315 CJZ131313:CJZ131315 CTV131313:CTV131315 DDR131313:DDR131315 DNN131313:DNN131315 DXJ131313:DXJ131315 EHF131313:EHF131315 ERB131313:ERB131315 FAX131313:FAX131315 FKT131313:FKT131315 FUP131313:FUP131315 GEL131313:GEL131315 GOH131313:GOH131315 GYD131313:GYD131315 HHZ131313:HHZ131315 HRV131313:HRV131315 IBR131313:IBR131315 ILN131313:ILN131315 IVJ131313:IVJ131315 JFF131313:JFF131315 JPB131313:JPB131315 JYX131313:JYX131315 KIT131313:KIT131315 KSP131313:KSP131315 LCL131313:LCL131315 LMH131313:LMH131315 LWD131313:LWD131315 MFZ131313:MFZ131315 MPV131313:MPV131315 MZR131313:MZR131315 NJN131313:NJN131315 NTJ131313:NTJ131315 ODF131313:ODF131315 ONB131313:ONB131315 OWX131313:OWX131315 PGT131313:PGT131315 PQP131313:PQP131315 QAL131313:QAL131315 QKH131313:QKH131315 QUD131313:QUD131315 RDZ131313:RDZ131315 RNV131313:RNV131315 RXR131313:RXR131315 SHN131313:SHN131315 SRJ131313:SRJ131315 TBF131313:TBF131315 TLB131313:TLB131315 TUX131313:TUX131315 UET131313:UET131315 UOP131313:UOP131315 UYL131313:UYL131315 VIH131313:VIH131315 VSD131313:VSD131315 WBZ131313:WBZ131315 WLV131313:WLV131315 WVR131313:WVR131315 J196849:J196851 JF196849:JF196851 TB196849:TB196851 ACX196849:ACX196851 AMT196849:AMT196851 AWP196849:AWP196851 BGL196849:BGL196851 BQH196849:BQH196851 CAD196849:CAD196851 CJZ196849:CJZ196851 CTV196849:CTV196851 DDR196849:DDR196851 DNN196849:DNN196851 DXJ196849:DXJ196851 EHF196849:EHF196851 ERB196849:ERB196851 FAX196849:FAX196851 FKT196849:FKT196851 FUP196849:FUP196851 GEL196849:GEL196851 GOH196849:GOH196851 GYD196849:GYD196851 HHZ196849:HHZ196851 HRV196849:HRV196851 IBR196849:IBR196851 ILN196849:ILN196851 IVJ196849:IVJ196851 JFF196849:JFF196851 JPB196849:JPB196851 JYX196849:JYX196851 KIT196849:KIT196851 KSP196849:KSP196851 LCL196849:LCL196851 LMH196849:LMH196851 LWD196849:LWD196851 MFZ196849:MFZ196851 MPV196849:MPV196851 MZR196849:MZR196851 NJN196849:NJN196851 NTJ196849:NTJ196851 ODF196849:ODF196851 ONB196849:ONB196851 OWX196849:OWX196851 PGT196849:PGT196851 PQP196849:PQP196851 QAL196849:QAL196851 QKH196849:QKH196851 QUD196849:QUD196851 RDZ196849:RDZ196851 RNV196849:RNV196851 RXR196849:RXR196851 SHN196849:SHN196851 SRJ196849:SRJ196851 TBF196849:TBF196851 TLB196849:TLB196851 TUX196849:TUX196851 UET196849:UET196851 UOP196849:UOP196851 UYL196849:UYL196851 VIH196849:VIH196851 VSD196849:VSD196851 WBZ196849:WBZ196851 WLV196849:WLV196851 WVR196849:WVR196851 J262385:J262387 JF262385:JF262387 TB262385:TB262387 ACX262385:ACX262387 AMT262385:AMT262387 AWP262385:AWP262387 BGL262385:BGL262387 BQH262385:BQH262387 CAD262385:CAD262387 CJZ262385:CJZ262387 CTV262385:CTV262387 DDR262385:DDR262387 DNN262385:DNN262387 DXJ262385:DXJ262387 EHF262385:EHF262387 ERB262385:ERB262387 FAX262385:FAX262387 FKT262385:FKT262387 FUP262385:FUP262387 GEL262385:GEL262387 GOH262385:GOH262387 GYD262385:GYD262387 HHZ262385:HHZ262387 HRV262385:HRV262387 IBR262385:IBR262387 ILN262385:ILN262387 IVJ262385:IVJ262387 JFF262385:JFF262387 JPB262385:JPB262387 JYX262385:JYX262387 KIT262385:KIT262387 KSP262385:KSP262387 LCL262385:LCL262387 LMH262385:LMH262387 LWD262385:LWD262387 MFZ262385:MFZ262387 MPV262385:MPV262387 MZR262385:MZR262387 NJN262385:NJN262387 NTJ262385:NTJ262387 ODF262385:ODF262387 ONB262385:ONB262387 OWX262385:OWX262387 PGT262385:PGT262387 PQP262385:PQP262387 QAL262385:QAL262387 QKH262385:QKH262387 QUD262385:QUD262387 RDZ262385:RDZ262387 RNV262385:RNV262387 RXR262385:RXR262387 SHN262385:SHN262387 SRJ262385:SRJ262387 TBF262385:TBF262387 TLB262385:TLB262387 TUX262385:TUX262387 UET262385:UET262387 UOP262385:UOP262387 UYL262385:UYL262387 VIH262385:VIH262387 VSD262385:VSD262387 WBZ262385:WBZ262387 WLV262385:WLV262387 WVR262385:WVR262387 J327921:J327923 JF327921:JF327923 TB327921:TB327923 ACX327921:ACX327923 AMT327921:AMT327923 AWP327921:AWP327923 BGL327921:BGL327923 BQH327921:BQH327923 CAD327921:CAD327923 CJZ327921:CJZ327923 CTV327921:CTV327923 DDR327921:DDR327923 DNN327921:DNN327923 DXJ327921:DXJ327923 EHF327921:EHF327923 ERB327921:ERB327923 FAX327921:FAX327923 FKT327921:FKT327923 FUP327921:FUP327923 GEL327921:GEL327923 GOH327921:GOH327923 GYD327921:GYD327923 HHZ327921:HHZ327923 HRV327921:HRV327923 IBR327921:IBR327923 ILN327921:ILN327923 IVJ327921:IVJ327923 JFF327921:JFF327923 JPB327921:JPB327923 JYX327921:JYX327923 KIT327921:KIT327923 KSP327921:KSP327923 LCL327921:LCL327923 LMH327921:LMH327923 LWD327921:LWD327923 MFZ327921:MFZ327923 MPV327921:MPV327923 MZR327921:MZR327923 NJN327921:NJN327923 NTJ327921:NTJ327923 ODF327921:ODF327923 ONB327921:ONB327923 OWX327921:OWX327923 PGT327921:PGT327923 PQP327921:PQP327923 QAL327921:QAL327923 QKH327921:QKH327923 QUD327921:QUD327923 RDZ327921:RDZ327923 RNV327921:RNV327923 RXR327921:RXR327923 SHN327921:SHN327923 SRJ327921:SRJ327923 TBF327921:TBF327923 TLB327921:TLB327923 TUX327921:TUX327923 UET327921:UET327923 UOP327921:UOP327923 UYL327921:UYL327923 VIH327921:VIH327923 VSD327921:VSD327923 WBZ327921:WBZ327923 WLV327921:WLV327923 WVR327921:WVR327923 J393457:J393459 JF393457:JF393459 TB393457:TB393459 ACX393457:ACX393459 AMT393457:AMT393459 AWP393457:AWP393459 BGL393457:BGL393459 BQH393457:BQH393459 CAD393457:CAD393459 CJZ393457:CJZ393459 CTV393457:CTV393459 DDR393457:DDR393459 DNN393457:DNN393459 DXJ393457:DXJ393459 EHF393457:EHF393459 ERB393457:ERB393459 FAX393457:FAX393459 FKT393457:FKT393459 FUP393457:FUP393459 GEL393457:GEL393459 GOH393457:GOH393459 GYD393457:GYD393459 HHZ393457:HHZ393459 HRV393457:HRV393459 IBR393457:IBR393459 ILN393457:ILN393459 IVJ393457:IVJ393459 JFF393457:JFF393459 JPB393457:JPB393459 JYX393457:JYX393459 KIT393457:KIT393459 KSP393457:KSP393459 LCL393457:LCL393459 LMH393457:LMH393459 LWD393457:LWD393459 MFZ393457:MFZ393459 MPV393457:MPV393459 MZR393457:MZR393459 NJN393457:NJN393459 NTJ393457:NTJ393459 ODF393457:ODF393459 ONB393457:ONB393459 OWX393457:OWX393459 PGT393457:PGT393459 PQP393457:PQP393459 QAL393457:QAL393459 QKH393457:QKH393459 QUD393457:QUD393459 RDZ393457:RDZ393459 RNV393457:RNV393459 RXR393457:RXR393459 SHN393457:SHN393459 SRJ393457:SRJ393459 TBF393457:TBF393459 TLB393457:TLB393459 TUX393457:TUX393459 UET393457:UET393459 UOP393457:UOP393459 UYL393457:UYL393459 VIH393457:VIH393459 VSD393457:VSD393459 WBZ393457:WBZ393459 WLV393457:WLV393459 WVR393457:WVR393459 J458993:J458995 JF458993:JF458995 TB458993:TB458995 ACX458993:ACX458995 AMT458993:AMT458995 AWP458993:AWP458995 BGL458993:BGL458995 BQH458993:BQH458995 CAD458993:CAD458995 CJZ458993:CJZ458995 CTV458993:CTV458995 DDR458993:DDR458995 DNN458993:DNN458995 DXJ458993:DXJ458995 EHF458993:EHF458995 ERB458993:ERB458995 FAX458993:FAX458995 FKT458993:FKT458995 FUP458993:FUP458995 GEL458993:GEL458995 GOH458993:GOH458995 GYD458993:GYD458995 HHZ458993:HHZ458995 HRV458993:HRV458995 IBR458993:IBR458995 ILN458993:ILN458995 IVJ458993:IVJ458995 JFF458993:JFF458995 JPB458993:JPB458995 JYX458993:JYX458995 KIT458993:KIT458995 KSP458993:KSP458995 LCL458993:LCL458995 LMH458993:LMH458995 LWD458993:LWD458995 MFZ458993:MFZ458995 MPV458993:MPV458995 MZR458993:MZR458995 NJN458993:NJN458995 NTJ458993:NTJ458995 ODF458993:ODF458995 ONB458993:ONB458995 OWX458993:OWX458995 PGT458993:PGT458995 PQP458993:PQP458995 QAL458993:QAL458995 QKH458993:QKH458995 QUD458993:QUD458995 RDZ458993:RDZ458995 RNV458993:RNV458995 RXR458993:RXR458995 SHN458993:SHN458995 SRJ458993:SRJ458995 TBF458993:TBF458995 TLB458993:TLB458995 TUX458993:TUX458995 UET458993:UET458995 UOP458993:UOP458995 UYL458993:UYL458995 VIH458993:VIH458995 VSD458993:VSD458995 WBZ458993:WBZ458995 WLV458993:WLV458995 WVR458993:WVR458995 J524529:J524531 JF524529:JF524531 TB524529:TB524531 ACX524529:ACX524531 AMT524529:AMT524531 AWP524529:AWP524531 BGL524529:BGL524531 BQH524529:BQH524531 CAD524529:CAD524531 CJZ524529:CJZ524531 CTV524529:CTV524531 DDR524529:DDR524531 DNN524529:DNN524531 DXJ524529:DXJ524531 EHF524529:EHF524531 ERB524529:ERB524531 FAX524529:FAX524531 FKT524529:FKT524531 FUP524529:FUP524531 GEL524529:GEL524531 GOH524529:GOH524531 GYD524529:GYD524531 HHZ524529:HHZ524531 HRV524529:HRV524531 IBR524529:IBR524531 ILN524529:ILN524531 IVJ524529:IVJ524531 JFF524529:JFF524531 JPB524529:JPB524531 JYX524529:JYX524531 KIT524529:KIT524531 KSP524529:KSP524531 LCL524529:LCL524531 LMH524529:LMH524531 LWD524529:LWD524531 MFZ524529:MFZ524531 MPV524529:MPV524531 MZR524529:MZR524531 NJN524529:NJN524531 NTJ524529:NTJ524531 ODF524529:ODF524531 ONB524529:ONB524531 OWX524529:OWX524531 PGT524529:PGT524531 PQP524529:PQP524531 QAL524529:QAL524531 QKH524529:QKH524531 QUD524529:QUD524531 RDZ524529:RDZ524531 RNV524529:RNV524531 RXR524529:RXR524531 SHN524529:SHN524531 SRJ524529:SRJ524531 TBF524529:TBF524531 TLB524529:TLB524531 TUX524529:TUX524531 UET524529:UET524531 UOP524529:UOP524531 UYL524529:UYL524531 VIH524529:VIH524531 VSD524529:VSD524531 WBZ524529:WBZ524531 WLV524529:WLV524531 WVR524529:WVR524531 J590065:J590067 JF590065:JF590067 TB590065:TB590067 ACX590065:ACX590067 AMT590065:AMT590067 AWP590065:AWP590067 BGL590065:BGL590067 BQH590065:BQH590067 CAD590065:CAD590067 CJZ590065:CJZ590067 CTV590065:CTV590067 DDR590065:DDR590067 DNN590065:DNN590067 DXJ590065:DXJ590067 EHF590065:EHF590067 ERB590065:ERB590067 FAX590065:FAX590067 FKT590065:FKT590067 FUP590065:FUP590067 GEL590065:GEL590067 GOH590065:GOH590067 GYD590065:GYD590067 HHZ590065:HHZ590067 HRV590065:HRV590067 IBR590065:IBR590067 ILN590065:ILN590067 IVJ590065:IVJ590067 JFF590065:JFF590067 JPB590065:JPB590067 JYX590065:JYX590067 KIT590065:KIT590067 KSP590065:KSP590067 LCL590065:LCL590067 LMH590065:LMH590067 LWD590065:LWD590067 MFZ590065:MFZ590067 MPV590065:MPV590067 MZR590065:MZR590067 NJN590065:NJN590067 NTJ590065:NTJ590067 ODF590065:ODF590067 ONB590065:ONB590067 OWX590065:OWX590067 PGT590065:PGT590067 PQP590065:PQP590067 QAL590065:QAL590067 QKH590065:QKH590067 QUD590065:QUD590067 RDZ590065:RDZ590067 RNV590065:RNV590067 RXR590065:RXR590067 SHN590065:SHN590067 SRJ590065:SRJ590067 TBF590065:TBF590067 TLB590065:TLB590067 TUX590065:TUX590067 UET590065:UET590067 UOP590065:UOP590067 UYL590065:UYL590067 VIH590065:VIH590067 VSD590065:VSD590067 WBZ590065:WBZ590067 WLV590065:WLV590067 WVR590065:WVR590067 J655601:J655603 JF655601:JF655603 TB655601:TB655603 ACX655601:ACX655603 AMT655601:AMT655603 AWP655601:AWP655603 BGL655601:BGL655603 BQH655601:BQH655603 CAD655601:CAD655603 CJZ655601:CJZ655603 CTV655601:CTV655603 DDR655601:DDR655603 DNN655601:DNN655603 DXJ655601:DXJ655603 EHF655601:EHF655603 ERB655601:ERB655603 FAX655601:FAX655603 FKT655601:FKT655603 FUP655601:FUP655603 GEL655601:GEL655603 GOH655601:GOH655603 GYD655601:GYD655603 HHZ655601:HHZ655603 HRV655601:HRV655603 IBR655601:IBR655603 ILN655601:ILN655603 IVJ655601:IVJ655603 JFF655601:JFF655603 JPB655601:JPB655603 JYX655601:JYX655603 KIT655601:KIT655603 KSP655601:KSP655603 LCL655601:LCL655603 LMH655601:LMH655603 LWD655601:LWD655603 MFZ655601:MFZ655603 MPV655601:MPV655603 MZR655601:MZR655603 NJN655601:NJN655603 NTJ655601:NTJ655603 ODF655601:ODF655603 ONB655601:ONB655603 OWX655601:OWX655603 PGT655601:PGT655603 PQP655601:PQP655603 QAL655601:QAL655603 QKH655601:QKH655603 QUD655601:QUD655603 RDZ655601:RDZ655603 RNV655601:RNV655603 RXR655601:RXR655603 SHN655601:SHN655603 SRJ655601:SRJ655603 TBF655601:TBF655603 TLB655601:TLB655603 TUX655601:TUX655603 UET655601:UET655603 UOP655601:UOP655603 UYL655601:UYL655603 VIH655601:VIH655603 VSD655601:VSD655603 WBZ655601:WBZ655603 WLV655601:WLV655603 WVR655601:WVR655603 J721137:J721139 JF721137:JF721139 TB721137:TB721139 ACX721137:ACX721139 AMT721137:AMT721139 AWP721137:AWP721139 BGL721137:BGL721139 BQH721137:BQH721139 CAD721137:CAD721139 CJZ721137:CJZ721139 CTV721137:CTV721139 DDR721137:DDR721139 DNN721137:DNN721139 DXJ721137:DXJ721139 EHF721137:EHF721139 ERB721137:ERB721139 FAX721137:FAX721139 FKT721137:FKT721139 FUP721137:FUP721139 GEL721137:GEL721139 GOH721137:GOH721139 GYD721137:GYD721139 HHZ721137:HHZ721139 HRV721137:HRV721139 IBR721137:IBR721139 ILN721137:ILN721139 IVJ721137:IVJ721139 JFF721137:JFF721139 JPB721137:JPB721139 JYX721137:JYX721139 KIT721137:KIT721139 KSP721137:KSP721139 LCL721137:LCL721139 LMH721137:LMH721139 LWD721137:LWD721139 MFZ721137:MFZ721139 MPV721137:MPV721139 MZR721137:MZR721139 NJN721137:NJN721139 NTJ721137:NTJ721139 ODF721137:ODF721139 ONB721137:ONB721139 OWX721137:OWX721139 PGT721137:PGT721139 PQP721137:PQP721139 QAL721137:QAL721139 QKH721137:QKH721139 QUD721137:QUD721139 RDZ721137:RDZ721139 RNV721137:RNV721139 RXR721137:RXR721139 SHN721137:SHN721139 SRJ721137:SRJ721139 TBF721137:TBF721139 TLB721137:TLB721139 TUX721137:TUX721139 UET721137:UET721139 UOP721137:UOP721139 UYL721137:UYL721139 VIH721137:VIH721139 VSD721137:VSD721139 WBZ721137:WBZ721139 WLV721137:WLV721139 WVR721137:WVR721139 J786673:J786675 JF786673:JF786675 TB786673:TB786675 ACX786673:ACX786675 AMT786673:AMT786675 AWP786673:AWP786675 BGL786673:BGL786675 BQH786673:BQH786675 CAD786673:CAD786675 CJZ786673:CJZ786675 CTV786673:CTV786675 DDR786673:DDR786675 DNN786673:DNN786675 DXJ786673:DXJ786675 EHF786673:EHF786675 ERB786673:ERB786675 FAX786673:FAX786675 FKT786673:FKT786675 FUP786673:FUP786675 GEL786673:GEL786675 GOH786673:GOH786675 GYD786673:GYD786675 HHZ786673:HHZ786675 HRV786673:HRV786675 IBR786673:IBR786675 ILN786673:ILN786675 IVJ786673:IVJ786675 JFF786673:JFF786675 JPB786673:JPB786675 JYX786673:JYX786675 KIT786673:KIT786675 KSP786673:KSP786675 LCL786673:LCL786675 LMH786673:LMH786675 LWD786673:LWD786675 MFZ786673:MFZ786675 MPV786673:MPV786675 MZR786673:MZR786675 NJN786673:NJN786675 NTJ786673:NTJ786675 ODF786673:ODF786675 ONB786673:ONB786675 OWX786673:OWX786675 PGT786673:PGT786675 PQP786673:PQP786675 QAL786673:QAL786675 QKH786673:QKH786675 QUD786673:QUD786675 RDZ786673:RDZ786675 RNV786673:RNV786675 RXR786673:RXR786675 SHN786673:SHN786675 SRJ786673:SRJ786675 TBF786673:TBF786675 TLB786673:TLB786675 TUX786673:TUX786675 UET786673:UET786675 UOP786673:UOP786675 UYL786673:UYL786675 VIH786673:VIH786675 VSD786673:VSD786675 WBZ786673:WBZ786675 WLV786673:WLV786675 WVR786673:WVR786675 J852209:J852211 JF852209:JF852211 TB852209:TB852211 ACX852209:ACX852211 AMT852209:AMT852211 AWP852209:AWP852211 BGL852209:BGL852211 BQH852209:BQH852211 CAD852209:CAD852211 CJZ852209:CJZ852211 CTV852209:CTV852211 DDR852209:DDR852211 DNN852209:DNN852211 DXJ852209:DXJ852211 EHF852209:EHF852211 ERB852209:ERB852211 FAX852209:FAX852211 FKT852209:FKT852211 FUP852209:FUP852211 GEL852209:GEL852211 GOH852209:GOH852211 GYD852209:GYD852211 HHZ852209:HHZ852211 HRV852209:HRV852211 IBR852209:IBR852211 ILN852209:ILN852211 IVJ852209:IVJ852211 JFF852209:JFF852211 JPB852209:JPB852211 JYX852209:JYX852211 KIT852209:KIT852211 KSP852209:KSP852211 LCL852209:LCL852211 LMH852209:LMH852211 LWD852209:LWD852211 MFZ852209:MFZ852211 MPV852209:MPV852211 MZR852209:MZR852211 NJN852209:NJN852211 NTJ852209:NTJ852211 ODF852209:ODF852211 ONB852209:ONB852211 OWX852209:OWX852211 PGT852209:PGT852211 PQP852209:PQP852211 QAL852209:QAL852211 QKH852209:QKH852211 QUD852209:QUD852211 RDZ852209:RDZ852211 RNV852209:RNV852211 RXR852209:RXR852211 SHN852209:SHN852211 SRJ852209:SRJ852211 TBF852209:TBF852211 TLB852209:TLB852211 TUX852209:TUX852211 UET852209:UET852211 UOP852209:UOP852211 UYL852209:UYL852211 VIH852209:VIH852211 VSD852209:VSD852211 WBZ852209:WBZ852211 WLV852209:WLV852211 WVR852209:WVR852211 J917745:J917747 JF917745:JF917747 TB917745:TB917747 ACX917745:ACX917747 AMT917745:AMT917747 AWP917745:AWP917747 BGL917745:BGL917747 BQH917745:BQH917747 CAD917745:CAD917747 CJZ917745:CJZ917747 CTV917745:CTV917747 DDR917745:DDR917747 DNN917745:DNN917747 DXJ917745:DXJ917747 EHF917745:EHF917747 ERB917745:ERB917747 FAX917745:FAX917747 FKT917745:FKT917747 FUP917745:FUP917747 GEL917745:GEL917747 GOH917745:GOH917747 GYD917745:GYD917747 HHZ917745:HHZ917747 HRV917745:HRV917747 IBR917745:IBR917747 ILN917745:ILN917747 IVJ917745:IVJ917747 JFF917745:JFF917747 JPB917745:JPB917747 JYX917745:JYX917747 KIT917745:KIT917747 KSP917745:KSP917747 LCL917745:LCL917747 LMH917745:LMH917747 LWD917745:LWD917747 MFZ917745:MFZ917747 MPV917745:MPV917747 MZR917745:MZR917747 NJN917745:NJN917747 NTJ917745:NTJ917747 ODF917745:ODF917747 ONB917745:ONB917747 OWX917745:OWX917747 PGT917745:PGT917747 PQP917745:PQP917747 QAL917745:QAL917747 QKH917745:QKH917747 QUD917745:QUD917747 RDZ917745:RDZ917747 RNV917745:RNV917747 RXR917745:RXR917747 SHN917745:SHN917747 SRJ917745:SRJ917747 TBF917745:TBF917747 TLB917745:TLB917747 TUX917745:TUX917747 UET917745:UET917747 UOP917745:UOP917747 UYL917745:UYL917747 VIH917745:VIH917747 VSD917745:VSD917747 WBZ917745:WBZ917747 WLV917745:WLV917747 WVR917745:WVR917747 J983281:J983283 JF983281:JF983283 TB983281:TB983283 ACX983281:ACX983283 AMT983281:AMT983283 AWP983281:AWP983283 BGL983281:BGL983283 BQH983281:BQH983283 CAD983281:CAD983283 CJZ983281:CJZ983283 CTV983281:CTV983283 DDR983281:DDR983283 DNN983281:DNN983283 DXJ983281:DXJ983283 EHF983281:EHF983283 ERB983281:ERB983283 FAX983281:FAX983283 FKT983281:FKT983283 FUP983281:FUP983283 GEL983281:GEL983283 GOH983281:GOH983283 GYD983281:GYD983283 HHZ983281:HHZ983283 HRV983281:HRV983283 IBR983281:IBR983283 ILN983281:ILN983283 IVJ983281:IVJ983283 JFF983281:JFF983283 JPB983281:JPB983283 JYX983281:JYX983283 KIT983281:KIT983283 KSP983281:KSP983283 LCL983281:LCL983283 LMH983281:LMH983283 LWD983281:LWD983283 MFZ983281:MFZ983283 MPV983281:MPV983283 MZR983281:MZR983283 NJN983281:NJN983283 NTJ983281:NTJ983283 ODF983281:ODF983283 ONB983281:ONB983283 OWX983281:OWX983283 PGT983281:PGT983283 PQP983281:PQP983283 QAL983281:QAL983283 QKH983281:QKH983283 QUD983281:QUD983283 RDZ983281:RDZ983283 RNV983281:RNV983283 RXR983281:RXR983283 SHN983281:SHN983283 SRJ983281:SRJ983283 TBF983281:TBF983283 TLB983281:TLB983283 TUX983281:TUX983283 UET983281:UET983283 UOP983281:UOP983283 UYL983281:UYL983283 VIH983281:VIH983283 VSD983281:VSD983283 WBZ983281:WBZ983283 WLV983281:WLV983283 WVR983281:WVR983283 H241:H243 JD241:JD243 SZ241:SZ243 ACV241:ACV243 AMR241:AMR243 AWN241:AWN243 BGJ241:BGJ243 BQF241:BQF243 CAB241:CAB243 CJX241:CJX243 CTT241:CTT243 DDP241:DDP243 DNL241:DNL243 DXH241:DXH243 EHD241:EHD243 EQZ241:EQZ243 FAV241:FAV243 FKR241:FKR243 FUN241:FUN243 GEJ241:GEJ243 GOF241:GOF243 GYB241:GYB243 HHX241:HHX243 HRT241:HRT243 IBP241:IBP243 ILL241:ILL243 IVH241:IVH243 JFD241:JFD243 JOZ241:JOZ243 JYV241:JYV243 KIR241:KIR243 KSN241:KSN243 LCJ241:LCJ243 LMF241:LMF243 LWB241:LWB243 MFX241:MFX243 MPT241:MPT243 MZP241:MZP243 NJL241:NJL243 NTH241:NTH243 ODD241:ODD243 OMZ241:OMZ243 OWV241:OWV243 PGR241:PGR243 PQN241:PQN243 QAJ241:QAJ243 QKF241:QKF243 QUB241:QUB243 RDX241:RDX243 RNT241:RNT243 RXP241:RXP243 SHL241:SHL243 SRH241:SRH243 TBD241:TBD243 TKZ241:TKZ243 TUV241:TUV243 UER241:UER243 UON241:UON243 UYJ241:UYJ243 VIF241:VIF243 VSB241:VSB243 WBX241:WBX243 WLT241:WLT243 WVP241:WVP243 H65777:H65779 JD65777:JD65779 SZ65777:SZ65779 ACV65777:ACV65779 AMR65777:AMR65779 AWN65777:AWN65779 BGJ65777:BGJ65779 BQF65777:BQF65779 CAB65777:CAB65779 CJX65777:CJX65779 CTT65777:CTT65779 DDP65777:DDP65779 DNL65777:DNL65779 DXH65777:DXH65779 EHD65777:EHD65779 EQZ65777:EQZ65779 FAV65777:FAV65779 FKR65777:FKR65779 FUN65777:FUN65779 GEJ65777:GEJ65779 GOF65777:GOF65779 GYB65777:GYB65779 HHX65777:HHX65779 HRT65777:HRT65779 IBP65777:IBP65779 ILL65777:ILL65779 IVH65777:IVH65779 JFD65777:JFD65779 JOZ65777:JOZ65779 JYV65777:JYV65779 KIR65777:KIR65779 KSN65777:KSN65779 LCJ65777:LCJ65779 LMF65777:LMF65779 LWB65777:LWB65779 MFX65777:MFX65779 MPT65777:MPT65779 MZP65777:MZP65779 NJL65777:NJL65779 NTH65777:NTH65779 ODD65777:ODD65779 OMZ65777:OMZ65779 OWV65777:OWV65779 PGR65777:PGR65779 PQN65777:PQN65779 QAJ65777:QAJ65779 QKF65777:QKF65779 QUB65777:QUB65779 RDX65777:RDX65779 RNT65777:RNT65779 RXP65777:RXP65779 SHL65777:SHL65779 SRH65777:SRH65779 TBD65777:TBD65779 TKZ65777:TKZ65779 TUV65777:TUV65779 UER65777:UER65779 UON65777:UON65779 UYJ65777:UYJ65779 VIF65777:VIF65779 VSB65777:VSB65779 WBX65777:WBX65779 WLT65777:WLT65779 WVP65777:WVP65779 H131313:H131315 JD131313:JD131315 SZ131313:SZ131315 ACV131313:ACV131315 AMR131313:AMR131315 AWN131313:AWN131315 BGJ131313:BGJ131315 BQF131313:BQF131315 CAB131313:CAB131315 CJX131313:CJX131315 CTT131313:CTT131315 DDP131313:DDP131315 DNL131313:DNL131315 DXH131313:DXH131315 EHD131313:EHD131315 EQZ131313:EQZ131315 FAV131313:FAV131315 FKR131313:FKR131315 FUN131313:FUN131315 GEJ131313:GEJ131315 GOF131313:GOF131315 GYB131313:GYB131315 HHX131313:HHX131315 HRT131313:HRT131315 IBP131313:IBP131315 ILL131313:ILL131315 IVH131313:IVH131315 JFD131313:JFD131315 JOZ131313:JOZ131315 JYV131313:JYV131315 KIR131313:KIR131315 KSN131313:KSN131315 LCJ131313:LCJ131315 LMF131313:LMF131315 LWB131313:LWB131315 MFX131313:MFX131315 MPT131313:MPT131315 MZP131313:MZP131315 NJL131313:NJL131315 NTH131313:NTH131315 ODD131313:ODD131315 OMZ131313:OMZ131315 OWV131313:OWV131315 PGR131313:PGR131315 PQN131313:PQN131315 QAJ131313:QAJ131315 QKF131313:QKF131315 QUB131313:QUB131315 RDX131313:RDX131315 RNT131313:RNT131315 RXP131313:RXP131315 SHL131313:SHL131315 SRH131313:SRH131315 TBD131313:TBD131315 TKZ131313:TKZ131315 TUV131313:TUV131315 UER131313:UER131315 UON131313:UON131315 UYJ131313:UYJ131315 VIF131313:VIF131315 VSB131313:VSB131315 WBX131313:WBX131315 WLT131313:WLT131315 WVP131313:WVP131315 H196849:H196851 JD196849:JD196851 SZ196849:SZ196851 ACV196849:ACV196851 AMR196849:AMR196851 AWN196849:AWN196851 BGJ196849:BGJ196851 BQF196849:BQF196851 CAB196849:CAB196851 CJX196849:CJX196851 CTT196849:CTT196851 DDP196849:DDP196851 DNL196849:DNL196851 DXH196849:DXH196851 EHD196849:EHD196851 EQZ196849:EQZ196851 FAV196849:FAV196851 FKR196849:FKR196851 FUN196849:FUN196851 GEJ196849:GEJ196851 GOF196849:GOF196851 GYB196849:GYB196851 HHX196849:HHX196851 HRT196849:HRT196851 IBP196849:IBP196851 ILL196849:ILL196851 IVH196849:IVH196851 JFD196849:JFD196851 JOZ196849:JOZ196851 JYV196849:JYV196851 KIR196849:KIR196851 KSN196849:KSN196851 LCJ196849:LCJ196851 LMF196849:LMF196851 LWB196849:LWB196851 MFX196849:MFX196851 MPT196849:MPT196851 MZP196849:MZP196851 NJL196849:NJL196851 NTH196849:NTH196851 ODD196849:ODD196851 OMZ196849:OMZ196851 OWV196849:OWV196851 PGR196849:PGR196851 PQN196849:PQN196851 QAJ196849:QAJ196851 QKF196849:QKF196851 QUB196849:QUB196851 RDX196849:RDX196851 RNT196849:RNT196851 RXP196849:RXP196851 SHL196849:SHL196851 SRH196849:SRH196851 TBD196849:TBD196851 TKZ196849:TKZ196851 TUV196849:TUV196851 UER196849:UER196851 UON196849:UON196851 UYJ196849:UYJ196851 VIF196849:VIF196851 VSB196849:VSB196851 WBX196849:WBX196851 WLT196849:WLT196851 WVP196849:WVP196851 H262385:H262387 JD262385:JD262387 SZ262385:SZ262387 ACV262385:ACV262387 AMR262385:AMR262387 AWN262385:AWN262387 BGJ262385:BGJ262387 BQF262385:BQF262387 CAB262385:CAB262387 CJX262385:CJX262387 CTT262385:CTT262387 DDP262385:DDP262387 DNL262385:DNL262387 DXH262385:DXH262387 EHD262385:EHD262387 EQZ262385:EQZ262387 FAV262385:FAV262387 FKR262385:FKR262387 FUN262385:FUN262387 GEJ262385:GEJ262387 GOF262385:GOF262387 GYB262385:GYB262387 HHX262385:HHX262387 HRT262385:HRT262387 IBP262385:IBP262387 ILL262385:ILL262387 IVH262385:IVH262387 JFD262385:JFD262387 JOZ262385:JOZ262387 JYV262385:JYV262387 KIR262385:KIR262387 KSN262385:KSN262387 LCJ262385:LCJ262387 LMF262385:LMF262387 LWB262385:LWB262387 MFX262385:MFX262387 MPT262385:MPT262387 MZP262385:MZP262387 NJL262385:NJL262387 NTH262385:NTH262387 ODD262385:ODD262387 OMZ262385:OMZ262387 OWV262385:OWV262387 PGR262385:PGR262387 PQN262385:PQN262387 QAJ262385:QAJ262387 QKF262385:QKF262387 QUB262385:QUB262387 RDX262385:RDX262387 RNT262385:RNT262387 RXP262385:RXP262387 SHL262385:SHL262387 SRH262385:SRH262387 TBD262385:TBD262387 TKZ262385:TKZ262387 TUV262385:TUV262387 UER262385:UER262387 UON262385:UON262387 UYJ262385:UYJ262387 VIF262385:VIF262387 VSB262385:VSB262387 WBX262385:WBX262387 WLT262385:WLT262387 WVP262385:WVP262387 H327921:H327923 JD327921:JD327923 SZ327921:SZ327923 ACV327921:ACV327923 AMR327921:AMR327923 AWN327921:AWN327923 BGJ327921:BGJ327923 BQF327921:BQF327923 CAB327921:CAB327923 CJX327921:CJX327923 CTT327921:CTT327923 DDP327921:DDP327923 DNL327921:DNL327923 DXH327921:DXH327923 EHD327921:EHD327923 EQZ327921:EQZ327923 FAV327921:FAV327923 FKR327921:FKR327923 FUN327921:FUN327923 GEJ327921:GEJ327923 GOF327921:GOF327923 GYB327921:GYB327923 HHX327921:HHX327923 HRT327921:HRT327923 IBP327921:IBP327923 ILL327921:ILL327923 IVH327921:IVH327923 JFD327921:JFD327923 JOZ327921:JOZ327923 JYV327921:JYV327923 KIR327921:KIR327923 KSN327921:KSN327923 LCJ327921:LCJ327923 LMF327921:LMF327923 LWB327921:LWB327923 MFX327921:MFX327923 MPT327921:MPT327923 MZP327921:MZP327923 NJL327921:NJL327923 NTH327921:NTH327923 ODD327921:ODD327923 OMZ327921:OMZ327923 OWV327921:OWV327923 PGR327921:PGR327923 PQN327921:PQN327923 QAJ327921:QAJ327923 QKF327921:QKF327923 QUB327921:QUB327923 RDX327921:RDX327923 RNT327921:RNT327923 RXP327921:RXP327923 SHL327921:SHL327923 SRH327921:SRH327923 TBD327921:TBD327923 TKZ327921:TKZ327923 TUV327921:TUV327923 UER327921:UER327923 UON327921:UON327923 UYJ327921:UYJ327923 VIF327921:VIF327923 VSB327921:VSB327923 WBX327921:WBX327923 WLT327921:WLT327923 WVP327921:WVP327923 H393457:H393459 JD393457:JD393459 SZ393457:SZ393459 ACV393457:ACV393459 AMR393457:AMR393459 AWN393457:AWN393459 BGJ393457:BGJ393459 BQF393457:BQF393459 CAB393457:CAB393459 CJX393457:CJX393459 CTT393457:CTT393459 DDP393457:DDP393459 DNL393457:DNL393459 DXH393457:DXH393459 EHD393457:EHD393459 EQZ393457:EQZ393459 FAV393457:FAV393459 FKR393457:FKR393459 FUN393457:FUN393459 GEJ393457:GEJ393459 GOF393457:GOF393459 GYB393457:GYB393459 HHX393457:HHX393459 HRT393457:HRT393459 IBP393457:IBP393459 ILL393457:ILL393459 IVH393457:IVH393459 JFD393457:JFD393459 JOZ393457:JOZ393459 JYV393457:JYV393459 KIR393457:KIR393459 KSN393457:KSN393459 LCJ393457:LCJ393459 LMF393457:LMF393459 LWB393457:LWB393459 MFX393457:MFX393459 MPT393457:MPT393459 MZP393457:MZP393459 NJL393457:NJL393459 NTH393457:NTH393459 ODD393457:ODD393459 OMZ393457:OMZ393459 OWV393457:OWV393459 PGR393457:PGR393459 PQN393457:PQN393459 QAJ393457:QAJ393459 QKF393457:QKF393459 QUB393457:QUB393459 RDX393457:RDX393459 RNT393457:RNT393459 RXP393457:RXP393459 SHL393457:SHL393459 SRH393457:SRH393459 TBD393457:TBD393459 TKZ393457:TKZ393459 TUV393457:TUV393459 UER393457:UER393459 UON393457:UON393459 UYJ393457:UYJ393459 VIF393457:VIF393459 VSB393457:VSB393459 WBX393457:WBX393459 WLT393457:WLT393459 WVP393457:WVP393459 H458993:H458995 JD458993:JD458995 SZ458993:SZ458995 ACV458993:ACV458995 AMR458993:AMR458995 AWN458993:AWN458995 BGJ458993:BGJ458995 BQF458993:BQF458995 CAB458993:CAB458995 CJX458993:CJX458995 CTT458993:CTT458995 DDP458993:DDP458995 DNL458993:DNL458995 DXH458993:DXH458995 EHD458993:EHD458995 EQZ458993:EQZ458995 FAV458993:FAV458995 FKR458993:FKR458995 FUN458993:FUN458995 GEJ458993:GEJ458995 GOF458993:GOF458995 GYB458993:GYB458995 HHX458993:HHX458995 HRT458993:HRT458995 IBP458993:IBP458995 ILL458993:ILL458995 IVH458993:IVH458995 JFD458993:JFD458995 JOZ458993:JOZ458995 JYV458993:JYV458995 KIR458993:KIR458995 KSN458993:KSN458995 LCJ458993:LCJ458995 LMF458993:LMF458995 LWB458993:LWB458995 MFX458993:MFX458995 MPT458993:MPT458995 MZP458993:MZP458995 NJL458993:NJL458995 NTH458993:NTH458995 ODD458993:ODD458995 OMZ458993:OMZ458995 OWV458993:OWV458995 PGR458993:PGR458995 PQN458993:PQN458995 QAJ458993:QAJ458995 QKF458993:QKF458995 QUB458993:QUB458995 RDX458993:RDX458995 RNT458993:RNT458995 RXP458993:RXP458995 SHL458993:SHL458995 SRH458993:SRH458995 TBD458993:TBD458995 TKZ458993:TKZ458995 TUV458993:TUV458995 UER458993:UER458995 UON458993:UON458995 UYJ458993:UYJ458995 VIF458993:VIF458995 VSB458993:VSB458995 WBX458993:WBX458995 WLT458993:WLT458995 WVP458993:WVP458995 H524529:H524531 JD524529:JD524531 SZ524529:SZ524531 ACV524529:ACV524531 AMR524529:AMR524531 AWN524529:AWN524531 BGJ524529:BGJ524531 BQF524529:BQF524531 CAB524529:CAB524531 CJX524529:CJX524531 CTT524529:CTT524531 DDP524529:DDP524531 DNL524529:DNL524531 DXH524529:DXH524531 EHD524529:EHD524531 EQZ524529:EQZ524531 FAV524529:FAV524531 FKR524529:FKR524531 FUN524529:FUN524531 GEJ524529:GEJ524531 GOF524529:GOF524531 GYB524529:GYB524531 HHX524529:HHX524531 HRT524529:HRT524531 IBP524529:IBP524531 ILL524529:ILL524531 IVH524529:IVH524531 JFD524529:JFD524531 JOZ524529:JOZ524531 JYV524529:JYV524531 KIR524529:KIR524531 KSN524529:KSN524531 LCJ524529:LCJ524531 LMF524529:LMF524531 LWB524529:LWB524531 MFX524529:MFX524531 MPT524529:MPT524531 MZP524529:MZP524531 NJL524529:NJL524531 NTH524529:NTH524531 ODD524529:ODD524531 OMZ524529:OMZ524531 OWV524529:OWV524531 PGR524529:PGR524531 PQN524529:PQN524531 QAJ524529:QAJ524531 QKF524529:QKF524531 QUB524529:QUB524531 RDX524529:RDX524531 RNT524529:RNT524531 RXP524529:RXP524531 SHL524529:SHL524531 SRH524529:SRH524531 TBD524529:TBD524531 TKZ524529:TKZ524531 TUV524529:TUV524531 UER524529:UER524531 UON524529:UON524531 UYJ524529:UYJ524531 VIF524529:VIF524531 VSB524529:VSB524531 WBX524529:WBX524531 WLT524529:WLT524531 WVP524529:WVP524531 H590065:H590067 JD590065:JD590067 SZ590065:SZ590067 ACV590065:ACV590067 AMR590065:AMR590067 AWN590065:AWN590067 BGJ590065:BGJ590067 BQF590065:BQF590067 CAB590065:CAB590067 CJX590065:CJX590067 CTT590065:CTT590067 DDP590065:DDP590067 DNL590065:DNL590067 DXH590065:DXH590067 EHD590065:EHD590067 EQZ590065:EQZ590067 FAV590065:FAV590067 FKR590065:FKR590067 FUN590065:FUN590067 GEJ590065:GEJ590067 GOF590065:GOF590067 GYB590065:GYB590067 HHX590065:HHX590067 HRT590065:HRT590067 IBP590065:IBP590067 ILL590065:ILL590067 IVH590065:IVH590067 JFD590065:JFD590067 JOZ590065:JOZ590067 JYV590065:JYV590067 KIR590065:KIR590067 KSN590065:KSN590067 LCJ590065:LCJ590067 LMF590065:LMF590067 LWB590065:LWB590067 MFX590065:MFX590067 MPT590065:MPT590067 MZP590065:MZP590067 NJL590065:NJL590067 NTH590065:NTH590067 ODD590065:ODD590067 OMZ590065:OMZ590067 OWV590065:OWV590067 PGR590065:PGR590067 PQN590065:PQN590067 QAJ590065:QAJ590067 QKF590065:QKF590067 QUB590065:QUB590067 RDX590065:RDX590067 RNT590065:RNT590067 RXP590065:RXP590067 SHL590065:SHL590067 SRH590065:SRH590067 TBD590065:TBD590067 TKZ590065:TKZ590067 TUV590065:TUV590067 UER590065:UER590067 UON590065:UON590067 UYJ590065:UYJ590067 VIF590065:VIF590067 VSB590065:VSB590067 WBX590065:WBX590067 WLT590065:WLT590067 WVP590065:WVP590067 H655601:H655603 JD655601:JD655603 SZ655601:SZ655603 ACV655601:ACV655603 AMR655601:AMR655603 AWN655601:AWN655603 BGJ655601:BGJ655603 BQF655601:BQF655603 CAB655601:CAB655603 CJX655601:CJX655603 CTT655601:CTT655603 DDP655601:DDP655603 DNL655601:DNL655603 DXH655601:DXH655603 EHD655601:EHD655603 EQZ655601:EQZ655603 FAV655601:FAV655603 FKR655601:FKR655603 FUN655601:FUN655603 GEJ655601:GEJ655603 GOF655601:GOF655603 GYB655601:GYB655603 HHX655601:HHX655603 HRT655601:HRT655603 IBP655601:IBP655603 ILL655601:ILL655603 IVH655601:IVH655603 JFD655601:JFD655603 JOZ655601:JOZ655603 JYV655601:JYV655603 KIR655601:KIR655603 KSN655601:KSN655603 LCJ655601:LCJ655603 LMF655601:LMF655603 LWB655601:LWB655603 MFX655601:MFX655603 MPT655601:MPT655603 MZP655601:MZP655603 NJL655601:NJL655603 NTH655601:NTH655603 ODD655601:ODD655603 OMZ655601:OMZ655603 OWV655601:OWV655603 PGR655601:PGR655603 PQN655601:PQN655603 QAJ655601:QAJ655603 QKF655601:QKF655603 QUB655601:QUB655603 RDX655601:RDX655603 RNT655601:RNT655603 RXP655601:RXP655603 SHL655601:SHL655603 SRH655601:SRH655603 TBD655601:TBD655603 TKZ655601:TKZ655603 TUV655601:TUV655603 UER655601:UER655603 UON655601:UON655603 UYJ655601:UYJ655603 VIF655601:VIF655603 VSB655601:VSB655603 WBX655601:WBX655603 WLT655601:WLT655603 WVP655601:WVP655603 H721137:H721139 JD721137:JD721139 SZ721137:SZ721139 ACV721137:ACV721139 AMR721137:AMR721139 AWN721137:AWN721139 BGJ721137:BGJ721139 BQF721137:BQF721139 CAB721137:CAB721139 CJX721137:CJX721139 CTT721137:CTT721139 DDP721137:DDP721139 DNL721137:DNL721139 DXH721137:DXH721139 EHD721137:EHD721139 EQZ721137:EQZ721139 FAV721137:FAV721139 FKR721137:FKR721139 FUN721137:FUN721139 GEJ721137:GEJ721139 GOF721137:GOF721139 GYB721137:GYB721139 HHX721137:HHX721139 HRT721137:HRT721139 IBP721137:IBP721139 ILL721137:ILL721139 IVH721137:IVH721139 JFD721137:JFD721139 JOZ721137:JOZ721139 JYV721137:JYV721139 KIR721137:KIR721139 KSN721137:KSN721139 LCJ721137:LCJ721139 LMF721137:LMF721139 LWB721137:LWB721139 MFX721137:MFX721139 MPT721137:MPT721139 MZP721137:MZP721139 NJL721137:NJL721139 NTH721137:NTH721139 ODD721137:ODD721139 OMZ721137:OMZ721139 OWV721137:OWV721139 PGR721137:PGR721139 PQN721137:PQN721139 QAJ721137:QAJ721139 QKF721137:QKF721139 QUB721137:QUB721139 RDX721137:RDX721139 RNT721137:RNT721139 RXP721137:RXP721139 SHL721137:SHL721139 SRH721137:SRH721139 TBD721137:TBD721139 TKZ721137:TKZ721139 TUV721137:TUV721139 UER721137:UER721139 UON721137:UON721139 UYJ721137:UYJ721139 VIF721137:VIF721139 VSB721137:VSB721139 WBX721137:WBX721139 WLT721137:WLT721139 WVP721137:WVP721139 H786673:H786675 JD786673:JD786675 SZ786673:SZ786675 ACV786673:ACV786675 AMR786673:AMR786675 AWN786673:AWN786675 BGJ786673:BGJ786675 BQF786673:BQF786675 CAB786673:CAB786675 CJX786673:CJX786675 CTT786673:CTT786675 DDP786673:DDP786675 DNL786673:DNL786675 DXH786673:DXH786675 EHD786673:EHD786675 EQZ786673:EQZ786675 FAV786673:FAV786675 FKR786673:FKR786675 FUN786673:FUN786675 GEJ786673:GEJ786675 GOF786673:GOF786675 GYB786673:GYB786675 HHX786673:HHX786675 HRT786673:HRT786675 IBP786673:IBP786675 ILL786673:ILL786675 IVH786673:IVH786675 JFD786673:JFD786675 JOZ786673:JOZ786675 JYV786673:JYV786675 KIR786673:KIR786675 KSN786673:KSN786675 LCJ786673:LCJ786675 LMF786673:LMF786675 LWB786673:LWB786675 MFX786673:MFX786675 MPT786673:MPT786675 MZP786673:MZP786675 NJL786673:NJL786675 NTH786673:NTH786675 ODD786673:ODD786675 OMZ786673:OMZ786675 OWV786673:OWV786675 PGR786673:PGR786675 PQN786673:PQN786675 QAJ786673:QAJ786675 QKF786673:QKF786675 QUB786673:QUB786675 RDX786673:RDX786675 RNT786673:RNT786675 RXP786673:RXP786675 SHL786673:SHL786675 SRH786673:SRH786675 TBD786673:TBD786675 TKZ786673:TKZ786675 TUV786673:TUV786675 UER786673:UER786675 UON786673:UON786675 UYJ786673:UYJ786675 VIF786673:VIF786675 VSB786673:VSB786675 WBX786673:WBX786675 WLT786673:WLT786675 WVP786673:WVP786675 H852209:H852211 JD852209:JD852211 SZ852209:SZ852211 ACV852209:ACV852211 AMR852209:AMR852211 AWN852209:AWN852211 BGJ852209:BGJ852211 BQF852209:BQF852211 CAB852209:CAB852211 CJX852209:CJX852211 CTT852209:CTT852211 DDP852209:DDP852211 DNL852209:DNL852211 DXH852209:DXH852211 EHD852209:EHD852211 EQZ852209:EQZ852211 FAV852209:FAV852211 FKR852209:FKR852211 FUN852209:FUN852211 GEJ852209:GEJ852211 GOF852209:GOF852211 GYB852209:GYB852211 HHX852209:HHX852211 HRT852209:HRT852211 IBP852209:IBP852211 ILL852209:ILL852211 IVH852209:IVH852211 JFD852209:JFD852211 JOZ852209:JOZ852211 JYV852209:JYV852211 KIR852209:KIR852211 KSN852209:KSN852211 LCJ852209:LCJ852211 LMF852209:LMF852211 LWB852209:LWB852211 MFX852209:MFX852211 MPT852209:MPT852211 MZP852209:MZP852211 NJL852209:NJL852211 NTH852209:NTH852211 ODD852209:ODD852211 OMZ852209:OMZ852211 OWV852209:OWV852211 PGR852209:PGR852211 PQN852209:PQN852211 QAJ852209:QAJ852211 QKF852209:QKF852211 QUB852209:QUB852211 RDX852209:RDX852211 RNT852209:RNT852211 RXP852209:RXP852211 SHL852209:SHL852211 SRH852209:SRH852211 TBD852209:TBD852211 TKZ852209:TKZ852211 TUV852209:TUV852211 UER852209:UER852211 UON852209:UON852211 UYJ852209:UYJ852211 VIF852209:VIF852211 VSB852209:VSB852211 WBX852209:WBX852211 WLT852209:WLT852211 WVP852209:WVP852211 H917745:H917747 JD917745:JD917747 SZ917745:SZ917747 ACV917745:ACV917747 AMR917745:AMR917747 AWN917745:AWN917747 BGJ917745:BGJ917747 BQF917745:BQF917747 CAB917745:CAB917747 CJX917745:CJX917747 CTT917745:CTT917747 DDP917745:DDP917747 DNL917745:DNL917747 DXH917745:DXH917747 EHD917745:EHD917747 EQZ917745:EQZ917747 FAV917745:FAV917747 FKR917745:FKR917747 FUN917745:FUN917747 GEJ917745:GEJ917747 GOF917745:GOF917747 GYB917745:GYB917747 HHX917745:HHX917747 HRT917745:HRT917747 IBP917745:IBP917747 ILL917745:ILL917747 IVH917745:IVH917747 JFD917745:JFD917747 JOZ917745:JOZ917747 JYV917745:JYV917747 KIR917745:KIR917747 KSN917745:KSN917747 LCJ917745:LCJ917747 LMF917745:LMF917747 LWB917745:LWB917747 MFX917745:MFX917747 MPT917745:MPT917747 MZP917745:MZP917747 NJL917745:NJL917747 NTH917745:NTH917747 ODD917745:ODD917747 OMZ917745:OMZ917747 OWV917745:OWV917747 PGR917745:PGR917747 PQN917745:PQN917747 QAJ917745:QAJ917747 QKF917745:QKF917747 QUB917745:QUB917747 RDX917745:RDX917747 RNT917745:RNT917747 RXP917745:RXP917747 SHL917745:SHL917747 SRH917745:SRH917747 TBD917745:TBD917747 TKZ917745:TKZ917747 TUV917745:TUV917747 UER917745:UER917747 UON917745:UON917747 UYJ917745:UYJ917747 VIF917745:VIF917747 VSB917745:VSB917747 WBX917745:WBX917747 WLT917745:WLT917747 WVP917745:WVP917747 H983281:H983283 JD983281:JD983283 SZ983281:SZ983283 ACV983281:ACV983283 AMR983281:AMR983283 AWN983281:AWN983283 BGJ983281:BGJ983283 BQF983281:BQF983283 CAB983281:CAB983283 CJX983281:CJX983283 CTT983281:CTT983283 DDP983281:DDP983283 DNL983281:DNL983283 DXH983281:DXH983283 EHD983281:EHD983283 EQZ983281:EQZ983283 FAV983281:FAV983283 FKR983281:FKR983283 FUN983281:FUN983283 GEJ983281:GEJ983283 GOF983281:GOF983283 GYB983281:GYB983283 HHX983281:HHX983283 HRT983281:HRT983283 IBP983281:IBP983283 ILL983281:ILL983283 IVH983281:IVH983283 JFD983281:JFD983283 JOZ983281:JOZ983283 JYV983281:JYV983283 KIR983281:KIR983283 KSN983281:KSN983283 LCJ983281:LCJ983283 LMF983281:LMF983283 LWB983281:LWB983283 MFX983281:MFX983283 MPT983281:MPT983283 MZP983281:MZP983283 NJL983281:NJL983283 NTH983281:NTH983283 ODD983281:ODD983283 OMZ983281:OMZ983283 OWV983281:OWV983283 PGR983281:PGR983283 PQN983281:PQN983283 QAJ983281:QAJ983283 QKF983281:QKF983283 QUB983281:QUB983283 RDX983281:RDX983283 RNT983281:RNT983283 RXP983281:RXP983283 SHL983281:SHL983283 SRH983281:SRH983283 TBD983281:TBD983283 TKZ983281:TKZ983283 TUV983281:TUV983283 UER983281:UER983283 UON983281:UON983283 UYJ983281:UYJ983283 VIF983281:VIF983283 VSB983281:VSB983283 WBX983281:WBX983283 WLT983281:WLT983283 WVP983281:WVP983283">
      <formula1>0</formula1>
      <formula2>999999</formula2>
    </dataValidation>
    <dataValidation type="whole" showInputMessage="1" showErrorMessage="1" errorTitle="Validar" error="Se debe declarar valores numéricos que estén en el rango de 0 a 99999999" sqref="M29:M38 JI29:JI38 TE29:TE38 ADA29:ADA38 AMW29:AMW38 AWS29:AWS38 BGO29:BGO38 BQK29:BQK38 CAG29:CAG38 CKC29:CKC38 CTY29:CTY38 DDU29:DDU38 DNQ29:DNQ38 DXM29:DXM38 EHI29:EHI38 ERE29:ERE38 FBA29:FBA38 FKW29:FKW38 FUS29:FUS38 GEO29:GEO38 GOK29:GOK38 GYG29:GYG38 HIC29:HIC38 HRY29:HRY38 IBU29:IBU38 ILQ29:ILQ38 IVM29:IVM38 JFI29:JFI38 JPE29:JPE38 JZA29:JZA38 KIW29:KIW38 KSS29:KSS38 LCO29:LCO38 LMK29:LMK38 LWG29:LWG38 MGC29:MGC38 MPY29:MPY38 MZU29:MZU38 NJQ29:NJQ38 NTM29:NTM38 ODI29:ODI38 ONE29:ONE38 OXA29:OXA38 PGW29:PGW38 PQS29:PQS38 QAO29:QAO38 QKK29:QKK38 QUG29:QUG38 REC29:REC38 RNY29:RNY38 RXU29:RXU38 SHQ29:SHQ38 SRM29:SRM38 TBI29:TBI38 TLE29:TLE38 TVA29:TVA38 UEW29:UEW38 UOS29:UOS38 UYO29:UYO38 VIK29:VIK38 VSG29:VSG38 WCC29:WCC38 WLY29:WLY38 WVU29:WVU38 M65565:M65574 JI65565:JI65574 TE65565:TE65574 ADA65565:ADA65574 AMW65565:AMW65574 AWS65565:AWS65574 BGO65565:BGO65574 BQK65565:BQK65574 CAG65565:CAG65574 CKC65565:CKC65574 CTY65565:CTY65574 DDU65565:DDU65574 DNQ65565:DNQ65574 DXM65565:DXM65574 EHI65565:EHI65574 ERE65565:ERE65574 FBA65565:FBA65574 FKW65565:FKW65574 FUS65565:FUS65574 GEO65565:GEO65574 GOK65565:GOK65574 GYG65565:GYG65574 HIC65565:HIC65574 HRY65565:HRY65574 IBU65565:IBU65574 ILQ65565:ILQ65574 IVM65565:IVM65574 JFI65565:JFI65574 JPE65565:JPE65574 JZA65565:JZA65574 KIW65565:KIW65574 KSS65565:KSS65574 LCO65565:LCO65574 LMK65565:LMK65574 LWG65565:LWG65574 MGC65565:MGC65574 MPY65565:MPY65574 MZU65565:MZU65574 NJQ65565:NJQ65574 NTM65565:NTM65574 ODI65565:ODI65574 ONE65565:ONE65574 OXA65565:OXA65574 PGW65565:PGW65574 PQS65565:PQS65574 QAO65565:QAO65574 QKK65565:QKK65574 QUG65565:QUG65574 REC65565:REC65574 RNY65565:RNY65574 RXU65565:RXU65574 SHQ65565:SHQ65574 SRM65565:SRM65574 TBI65565:TBI65574 TLE65565:TLE65574 TVA65565:TVA65574 UEW65565:UEW65574 UOS65565:UOS65574 UYO65565:UYO65574 VIK65565:VIK65574 VSG65565:VSG65574 WCC65565:WCC65574 WLY65565:WLY65574 WVU65565:WVU65574 M131101:M131110 JI131101:JI131110 TE131101:TE131110 ADA131101:ADA131110 AMW131101:AMW131110 AWS131101:AWS131110 BGO131101:BGO131110 BQK131101:BQK131110 CAG131101:CAG131110 CKC131101:CKC131110 CTY131101:CTY131110 DDU131101:DDU131110 DNQ131101:DNQ131110 DXM131101:DXM131110 EHI131101:EHI131110 ERE131101:ERE131110 FBA131101:FBA131110 FKW131101:FKW131110 FUS131101:FUS131110 GEO131101:GEO131110 GOK131101:GOK131110 GYG131101:GYG131110 HIC131101:HIC131110 HRY131101:HRY131110 IBU131101:IBU131110 ILQ131101:ILQ131110 IVM131101:IVM131110 JFI131101:JFI131110 JPE131101:JPE131110 JZA131101:JZA131110 KIW131101:KIW131110 KSS131101:KSS131110 LCO131101:LCO131110 LMK131101:LMK131110 LWG131101:LWG131110 MGC131101:MGC131110 MPY131101:MPY131110 MZU131101:MZU131110 NJQ131101:NJQ131110 NTM131101:NTM131110 ODI131101:ODI131110 ONE131101:ONE131110 OXA131101:OXA131110 PGW131101:PGW131110 PQS131101:PQS131110 QAO131101:QAO131110 QKK131101:QKK131110 QUG131101:QUG131110 REC131101:REC131110 RNY131101:RNY131110 RXU131101:RXU131110 SHQ131101:SHQ131110 SRM131101:SRM131110 TBI131101:TBI131110 TLE131101:TLE131110 TVA131101:TVA131110 UEW131101:UEW131110 UOS131101:UOS131110 UYO131101:UYO131110 VIK131101:VIK131110 VSG131101:VSG131110 WCC131101:WCC131110 WLY131101:WLY131110 WVU131101:WVU131110 M196637:M196646 JI196637:JI196646 TE196637:TE196646 ADA196637:ADA196646 AMW196637:AMW196646 AWS196637:AWS196646 BGO196637:BGO196646 BQK196637:BQK196646 CAG196637:CAG196646 CKC196637:CKC196646 CTY196637:CTY196646 DDU196637:DDU196646 DNQ196637:DNQ196646 DXM196637:DXM196646 EHI196637:EHI196646 ERE196637:ERE196646 FBA196637:FBA196646 FKW196637:FKW196646 FUS196637:FUS196646 GEO196637:GEO196646 GOK196637:GOK196646 GYG196637:GYG196646 HIC196637:HIC196646 HRY196637:HRY196646 IBU196637:IBU196646 ILQ196637:ILQ196646 IVM196637:IVM196646 JFI196637:JFI196646 JPE196637:JPE196646 JZA196637:JZA196646 KIW196637:KIW196646 KSS196637:KSS196646 LCO196637:LCO196646 LMK196637:LMK196646 LWG196637:LWG196646 MGC196637:MGC196646 MPY196637:MPY196646 MZU196637:MZU196646 NJQ196637:NJQ196646 NTM196637:NTM196646 ODI196637:ODI196646 ONE196637:ONE196646 OXA196637:OXA196646 PGW196637:PGW196646 PQS196637:PQS196646 QAO196637:QAO196646 QKK196637:QKK196646 QUG196637:QUG196646 REC196637:REC196646 RNY196637:RNY196646 RXU196637:RXU196646 SHQ196637:SHQ196646 SRM196637:SRM196646 TBI196637:TBI196646 TLE196637:TLE196646 TVA196637:TVA196646 UEW196637:UEW196646 UOS196637:UOS196646 UYO196637:UYO196646 VIK196637:VIK196646 VSG196637:VSG196646 WCC196637:WCC196646 WLY196637:WLY196646 WVU196637:WVU196646 M262173:M262182 JI262173:JI262182 TE262173:TE262182 ADA262173:ADA262182 AMW262173:AMW262182 AWS262173:AWS262182 BGO262173:BGO262182 BQK262173:BQK262182 CAG262173:CAG262182 CKC262173:CKC262182 CTY262173:CTY262182 DDU262173:DDU262182 DNQ262173:DNQ262182 DXM262173:DXM262182 EHI262173:EHI262182 ERE262173:ERE262182 FBA262173:FBA262182 FKW262173:FKW262182 FUS262173:FUS262182 GEO262173:GEO262182 GOK262173:GOK262182 GYG262173:GYG262182 HIC262173:HIC262182 HRY262173:HRY262182 IBU262173:IBU262182 ILQ262173:ILQ262182 IVM262173:IVM262182 JFI262173:JFI262182 JPE262173:JPE262182 JZA262173:JZA262182 KIW262173:KIW262182 KSS262173:KSS262182 LCO262173:LCO262182 LMK262173:LMK262182 LWG262173:LWG262182 MGC262173:MGC262182 MPY262173:MPY262182 MZU262173:MZU262182 NJQ262173:NJQ262182 NTM262173:NTM262182 ODI262173:ODI262182 ONE262173:ONE262182 OXA262173:OXA262182 PGW262173:PGW262182 PQS262173:PQS262182 QAO262173:QAO262182 QKK262173:QKK262182 QUG262173:QUG262182 REC262173:REC262182 RNY262173:RNY262182 RXU262173:RXU262182 SHQ262173:SHQ262182 SRM262173:SRM262182 TBI262173:TBI262182 TLE262173:TLE262182 TVA262173:TVA262182 UEW262173:UEW262182 UOS262173:UOS262182 UYO262173:UYO262182 VIK262173:VIK262182 VSG262173:VSG262182 WCC262173:WCC262182 WLY262173:WLY262182 WVU262173:WVU262182 M327709:M327718 JI327709:JI327718 TE327709:TE327718 ADA327709:ADA327718 AMW327709:AMW327718 AWS327709:AWS327718 BGO327709:BGO327718 BQK327709:BQK327718 CAG327709:CAG327718 CKC327709:CKC327718 CTY327709:CTY327718 DDU327709:DDU327718 DNQ327709:DNQ327718 DXM327709:DXM327718 EHI327709:EHI327718 ERE327709:ERE327718 FBA327709:FBA327718 FKW327709:FKW327718 FUS327709:FUS327718 GEO327709:GEO327718 GOK327709:GOK327718 GYG327709:GYG327718 HIC327709:HIC327718 HRY327709:HRY327718 IBU327709:IBU327718 ILQ327709:ILQ327718 IVM327709:IVM327718 JFI327709:JFI327718 JPE327709:JPE327718 JZA327709:JZA327718 KIW327709:KIW327718 KSS327709:KSS327718 LCO327709:LCO327718 LMK327709:LMK327718 LWG327709:LWG327718 MGC327709:MGC327718 MPY327709:MPY327718 MZU327709:MZU327718 NJQ327709:NJQ327718 NTM327709:NTM327718 ODI327709:ODI327718 ONE327709:ONE327718 OXA327709:OXA327718 PGW327709:PGW327718 PQS327709:PQS327718 QAO327709:QAO327718 QKK327709:QKK327718 QUG327709:QUG327718 REC327709:REC327718 RNY327709:RNY327718 RXU327709:RXU327718 SHQ327709:SHQ327718 SRM327709:SRM327718 TBI327709:TBI327718 TLE327709:TLE327718 TVA327709:TVA327718 UEW327709:UEW327718 UOS327709:UOS327718 UYO327709:UYO327718 VIK327709:VIK327718 VSG327709:VSG327718 WCC327709:WCC327718 WLY327709:WLY327718 WVU327709:WVU327718 M393245:M393254 JI393245:JI393254 TE393245:TE393254 ADA393245:ADA393254 AMW393245:AMW393254 AWS393245:AWS393254 BGO393245:BGO393254 BQK393245:BQK393254 CAG393245:CAG393254 CKC393245:CKC393254 CTY393245:CTY393254 DDU393245:DDU393254 DNQ393245:DNQ393254 DXM393245:DXM393254 EHI393245:EHI393254 ERE393245:ERE393254 FBA393245:FBA393254 FKW393245:FKW393254 FUS393245:FUS393254 GEO393245:GEO393254 GOK393245:GOK393254 GYG393245:GYG393254 HIC393245:HIC393254 HRY393245:HRY393254 IBU393245:IBU393254 ILQ393245:ILQ393254 IVM393245:IVM393254 JFI393245:JFI393254 JPE393245:JPE393254 JZA393245:JZA393254 KIW393245:KIW393254 KSS393245:KSS393254 LCO393245:LCO393254 LMK393245:LMK393254 LWG393245:LWG393254 MGC393245:MGC393254 MPY393245:MPY393254 MZU393245:MZU393254 NJQ393245:NJQ393254 NTM393245:NTM393254 ODI393245:ODI393254 ONE393245:ONE393254 OXA393245:OXA393254 PGW393245:PGW393254 PQS393245:PQS393254 QAO393245:QAO393254 QKK393245:QKK393254 QUG393245:QUG393254 REC393245:REC393254 RNY393245:RNY393254 RXU393245:RXU393254 SHQ393245:SHQ393254 SRM393245:SRM393254 TBI393245:TBI393254 TLE393245:TLE393254 TVA393245:TVA393254 UEW393245:UEW393254 UOS393245:UOS393254 UYO393245:UYO393254 VIK393245:VIK393254 VSG393245:VSG393254 WCC393245:WCC393254 WLY393245:WLY393254 WVU393245:WVU393254 M458781:M458790 JI458781:JI458790 TE458781:TE458790 ADA458781:ADA458790 AMW458781:AMW458790 AWS458781:AWS458790 BGO458781:BGO458790 BQK458781:BQK458790 CAG458781:CAG458790 CKC458781:CKC458790 CTY458781:CTY458790 DDU458781:DDU458790 DNQ458781:DNQ458790 DXM458781:DXM458790 EHI458781:EHI458790 ERE458781:ERE458790 FBA458781:FBA458790 FKW458781:FKW458790 FUS458781:FUS458790 GEO458781:GEO458790 GOK458781:GOK458790 GYG458781:GYG458790 HIC458781:HIC458790 HRY458781:HRY458790 IBU458781:IBU458790 ILQ458781:ILQ458790 IVM458781:IVM458790 JFI458781:JFI458790 JPE458781:JPE458790 JZA458781:JZA458790 KIW458781:KIW458790 KSS458781:KSS458790 LCO458781:LCO458790 LMK458781:LMK458790 LWG458781:LWG458790 MGC458781:MGC458790 MPY458781:MPY458790 MZU458781:MZU458790 NJQ458781:NJQ458790 NTM458781:NTM458790 ODI458781:ODI458790 ONE458781:ONE458790 OXA458781:OXA458790 PGW458781:PGW458790 PQS458781:PQS458790 QAO458781:QAO458790 QKK458781:QKK458790 QUG458781:QUG458790 REC458781:REC458790 RNY458781:RNY458790 RXU458781:RXU458790 SHQ458781:SHQ458790 SRM458781:SRM458790 TBI458781:TBI458790 TLE458781:TLE458790 TVA458781:TVA458790 UEW458781:UEW458790 UOS458781:UOS458790 UYO458781:UYO458790 VIK458781:VIK458790 VSG458781:VSG458790 WCC458781:WCC458790 WLY458781:WLY458790 WVU458781:WVU458790 M524317:M524326 JI524317:JI524326 TE524317:TE524326 ADA524317:ADA524326 AMW524317:AMW524326 AWS524317:AWS524326 BGO524317:BGO524326 BQK524317:BQK524326 CAG524317:CAG524326 CKC524317:CKC524326 CTY524317:CTY524326 DDU524317:DDU524326 DNQ524317:DNQ524326 DXM524317:DXM524326 EHI524317:EHI524326 ERE524317:ERE524326 FBA524317:FBA524326 FKW524317:FKW524326 FUS524317:FUS524326 GEO524317:GEO524326 GOK524317:GOK524326 GYG524317:GYG524326 HIC524317:HIC524326 HRY524317:HRY524326 IBU524317:IBU524326 ILQ524317:ILQ524326 IVM524317:IVM524326 JFI524317:JFI524326 JPE524317:JPE524326 JZA524317:JZA524326 KIW524317:KIW524326 KSS524317:KSS524326 LCO524317:LCO524326 LMK524317:LMK524326 LWG524317:LWG524326 MGC524317:MGC524326 MPY524317:MPY524326 MZU524317:MZU524326 NJQ524317:NJQ524326 NTM524317:NTM524326 ODI524317:ODI524326 ONE524317:ONE524326 OXA524317:OXA524326 PGW524317:PGW524326 PQS524317:PQS524326 QAO524317:QAO524326 QKK524317:QKK524326 QUG524317:QUG524326 REC524317:REC524326 RNY524317:RNY524326 RXU524317:RXU524326 SHQ524317:SHQ524326 SRM524317:SRM524326 TBI524317:TBI524326 TLE524317:TLE524326 TVA524317:TVA524326 UEW524317:UEW524326 UOS524317:UOS524326 UYO524317:UYO524326 VIK524317:VIK524326 VSG524317:VSG524326 WCC524317:WCC524326 WLY524317:WLY524326 WVU524317:WVU524326 M589853:M589862 JI589853:JI589862 TE589853:TE589862 ADA589853:ADA589862 AMW589853:AMW589862 AWS589853:AWS589862 BGO589853:BGO589862 BQK589853:BQK589862 CAG589853:CAG589862 CKC589853:CKC589862 CTY589853:CTY589862 DDU589853:DDU589862 DNQ589853:DNQ589862 DXM589853:DXM589862 EHI589853:EHI589862 ERE589853:ERE589862 FBA589853:FBA589862 FKW589853:FKW589862 FUS589853:FUS589862 GEO589853:GEO589862 GOK589853:GOK589862 GYG589853:GYG589862 HIC589853:HIC589862 HRY589853:HRY589862 IBU589853:IBU589862 ILQ589853:ILQ589862 IVM589853:IVM589862 JFI589853:JFI589862 JPE589853:JPE589862 JZA589853:JZA589862 KIW589853:KIW589862 KSS589853:KSS589862 LCO589853:LCO589862 LMK589853:LMK589862 LWG589853:LWG589862 MGC589853:MGC589862 MPY589853:MPY589862 MZU589853:MZU589862 NJQ589853:NJQ589862 NTM589853:NTM589862 ODI589853:ODI589862 ONE589853:ONE589862 OXA589853:OXA589862 PGW589853:PGW589862 PQS589853:PQS589862 QAO589853:QAO589862 QKK589853:QKK589862 QUG589853:QUG589862 REC589853:REC589862 RNY589853:RNY589862 RXU589853:RXU589862 SHQ589853:SHQ589862 SRM589853:SRM589862 TBI589853:TBI589862 TLE589853:TLE589862 TVA589853:TVA589862 UEW589853:UEW589862 UOS589853:UOS589862 UYO589853:UYO589862 VIK589853:VIK589862 VSG589853:VSG589862 WCC589853:WCC589862 WLY589853:WLY589862 WVU589853:WVU589862 M655389:M655398 JI655389:JI655398 TE655389:TE655398 ADA655389:ADA655398 AMW655389:AMW655398 AWS655389:AWS655398 BGO655389:BGO655398 BQK655389:BQK655398 CAG655389:CAG655398 CKC655389:CKC655398 CTY655389:CTY655398 DDU655389:DDU655398 DNQ655389:DNQ655398 DXM655389:DXM655398 EHI655389:EHI655398 ERE655389:ERE655398 FBA655389:FBA655398 FKW655389:FKW655398 FUS655389:FUS655398 GEO655389:GEO655398 GOK655389:GOK655398 GYG655389:GYG655398 HIC655389:HIC655398 HRY655389:HRY655398 IBU655389:IBU655398 ILQ655389:ILQ655398 IVM655389:IVM655398 JFI655389:JFI655398 JPE655389:JPE655398 JZA655389:JZA655398 KIW655389:KIW655398 KSS655389:KSS655398 LCO655389:LCO655398 LMK655389:LMK655398 LWG655389:LWG655398 MGC655389:MGC655398 MPY655389:MPY655398 MZU655389:MZU655398 NJQ655389:NJQ655398 NTM655389:NTM655398 ODI655389:ODI655398 ONE655389:ONE655398 OXA655389:OXA655398 PGW655389:PGW655398 PQS655389:PQS655398 QAO655389:QAO655398 QKK655389:QKK655398 QUG655389:QUG655398 REC655389:REC655398 RNY655389:RNY655398 RXU655389:RXU655398 SHQ655389:SHQ655398 SRM655389:SRM655398 TBI655389:TBI655398 TLE655389:TLE655398 TVA655389:TVA655398 UEW655389:UEW655398 UOS655389:UOS655398 UYO655389:UYO655398 VIK655389:VIK655398 VSG655389:VSG655398 WCC655389:WCC655398 WLY655389:WLY655398 WVU655389:WVU655398 M720925:M720934 JI720925:JI720934 TE720925:TE720934 ADA720925:ADA720934 AMW720925:AMW720934 AWS720925:AWS720934 BGO720925:BGO720934 BQK720925:BQK720934 CAG720925:CAG720934 CKC720925:CKC720934 CTY720925:CTY720934 DDU720925:DDU720934 DNQ720925:DNQ720934 DXM720925:DXM720934 EHI720925:EHI720934 ERE720925:ERE720934 FBA720925:FBA720934 FKW720925:FKW720934 FUS720925:FUS720934 GEO720925:GEO720934 GOK720925:GOK720934 GYG720925:GYG720934 HIC720925:HIC720934 HRY720925:HRY720934 IBU720925:IBU720934 ILQ720925:ILQ720934 IVM720925:IVM720934 JFI720925:JFI720934 JPE720925:JPE720934 JZA720925:JZA720934 KIW720925:KIW720934 KSS720925:KSS720934 LCO720925:LCO720934 LMK720925:LMK720934 LWG720925:LWG720934 MGC720925:MGC720934 MPY720925:MPY720934 MZU720925:MZU720934 NJQ720925:NJQ720934 NTM720925:NTM720934 ODI720925:ODI720934 ONE720925:ONE720934 OXA720925:OXA720934 PGW720925:PGW720934 PQS720925:PQS720934 QAO720925:QAO720934 QKK720925:QKK720934 QUG720925:QUG720934 REC720925:REC720934 RNY720925:RNY720934 RXU720925:RXU720934 SHQ720925:SHQ720934 SRM720925:SRM720934 TBI720925:TBI720934 TLE720925:TLE720934 TVA720925:TVA720934 UEW720925:UEW720934 UOS720925:UOS720934 UYO720925:UYO720934 VIK720925:VIK720934 VSG720925:VSG720934 WCC720925:WCC720934 WLY720925:WLY720934 WVU720925:WVU720934 M786461:M786470 JI786461:JI786470 TE786461:TE786470 ADA786461:ADA786470 AMW786461:AMW786470 AWS786461:AWS786470 BGO786461:BGO786470 BQK786461:BQK786470 CAG786461:CAG786470 CKC786461:CKC786470 CTY786461:CTY786470 DDU786461:DDU786470 DNQ786461:DNQ786470 DXM786461:DXM786470 EHI786461:EHI786470 ERE786461:ERE786470 FBA786461:FBA786470 FKW786461:FKW786470 FUS786461:FUS786470 GEO786461:GEO786470 GOK786461:GOK786470 GYG786461:GYG786470 HIC786461:HIC786470 HRY786461:HRY786470 IBU786461:IBU786470 ILQ786461:ILQ786470 IVM786461:IVM786470 JFI786461:JFI786470 JPE786461:JPE786470 JZA786461:JZA786470 KIW786461:KIW786470 KSS786461:KSS786470 LCO786461:LCO786470 LMK786461:LMK786470 LWG786461:LWG786470 MGC786461:MGC786470 MPY786461:MPY786470 MZU786461:MZU786470 NJQ786461:NJQ786470 NTM786461:NTM786470 ODI786461:ODI786470 ONE786461:ONE786470 OXA786461:OXA786470 PGW786461:PGW786470 PQS786461:PQS786470 QAO786461:QAO786470 QKK786461:QKK786470 QUG786461:QUG786470 REC786461:REC786470 RNY786461:RNY786470 RXU786461:RXU786470 SHQ786461:SHQ786470 SRM786461:SRM786470 TBI786461:TBI786470 TLE786461:TLE786470 TVA786461:TVA786470 UEW786461:UEW786470 UOS786461:UOS786470 UYO786461:UYO786470 VIK786461:VIK786470 VSG786461:VSG786470 WCC786461:WCC786470 WLY786461:WLY786470 WVU786461:WVU786470 M851997:M852006 JI851997:JI852006 TE851997:TE852006 ADA851997:ADA852006 AMW851997:AMW852006 AWS851997:AWS852006 BGO851997:BGO852006 BQK851997:BQK852006 CAG851997:CAG852006 CKC851997:CKC852006 CTY851997:CTY852006 DDU851997:DDU852006 DNQ851997:DNQ852006 DXM851997:DXM852006 EHI851997:EHI852006 ERE851997:ERE852006 FBA851997:FBA852006 FKW851997:FKW852006 FUS851997:FUS852006 GEO851997:GEO852006 GOK851997:GOK852006 GYG851997:GYG852006 HIC851997:HIC852006 HRY851997:HRY852006 IBU851997:IBU852006 ILQ851997:ILQ852006 IVM851997:IVM852006 JFI851997:JFI852006 JPE851997:JPE852006 JZA851997:JZA852006 KIW851997:KIW852006 KSS851997:KSS852006 LCO851997:LCO852006 LMK851997:LMK852006 LWG851997:LWG852006 MGC851997:MGC852006 MPY851997:MPY852006 MZU851997:MZU852006 NJQ851997:NJQ852006 NTM851997:NTM852006 ODI851997:ODI852006 ONE851997:ONE852006 OXA851997:OXA852006 PGW851997:PGW852006 PQS851997:PQS852006 QAO851997:QAO852006 QKK851997:QKK852006 QUG851997:QUG852006 REC851997:REC852006 RNY851997:RNY852006 RXU851997:RXU852006 SHQ851997:SHQ852006 SRM851997:SRM852006 TBI851997:TBI852006 TLE851997:TLE852006 TVA851997:TVA852006 UEW851997:UEW852006 UOS851997:UOS852006 UYO851997:UYO852006 VIK851997:VIK852006 VSG851997:VSG852006 WCC851997:WCC852006 WLY851997:WLY852006 WVU851997:WVU852006 M917533:M917542 JI917533:JI917542 TE917533:TE917542 ADA917533:ADA917542 AMW917533:AMW917542 AWS917533:AWS917542 BGO917533:BGO917542 BQK917533:BQK917542 CAG917533:CAG917542 CKC917533:CKC917542 CTY917533:CTY917542 DDU917533:DDU917542 DNQ917533:DNQ917542 DXM917533:DXM917542 EHI917533:EHI917542 ERE917533:ERE917542 FBA917533:FBA917542 FKW917533:FKW917542 FUS917533:FUS917542 GEO917533:GEO917542 GOK917533:GOK917542 GYG917533:GYG917542 HIC917533:HIC917542 HRY917533:HRY917542 IBU917533:IBU917542 ILQ917533:ILQ917542 IVM917533:IVM917542 JFI917533:JFI917542 JPE917533:JPE917542 JZA917533:JZA917542 KIW917533:KIW917542 KSS917533:KSS917542 LCO917533:LCO917542 LMK917533:LMK917542 LWG917533:LWG917542 MGC917533:MGC917542 MPY917533:MPY917542 MZU917533:MZU917542 NJQ917533:NJQ917542 NTM917533:NTM917542 ODI917533:ODI917542 ONE917533:ONE917542 OXA917533:OXA917542 PGW917533:PGW917542 PQS917533:PQS917542 QAO917533:QAO917542 QKK917533:QKK917542 QUG917533:QUG917542 REC917533:REC917542 RNY917533:RNY917542 RXU917533:RXU917542 SHQ917533:SHQ917542 SRM917533:SRM917542 TBI917533:TBI917542 TLE917533:TLE917542 TVA917533:TVA917542 UEW917533:UEW917542 UOS917533:UOS917542 UYO917533:UYO917542 VIK917533:VIK917542 VSG917533:VSG917542 WCC917533:WCC917542 WLY917533:WLY917542 WVU917533:WVU917542 M983069:M983078 JI983069:JI983078 TE983069:TE983078 ADA983069:ADA983078 AMW983069:AMW983078 AWS983069:AWS983078 BGO983069:BGO983078 BQK983069:BQK983078 CAG983069:CAG983078 CKC983069:CKC983078 CTY983069:CTY983078 DDU983069:DDU983078 DNQ983069:DNQ983078 DXM983069:DXM983078 EHI983069:EHI983078 ERE983069:ERE983078 FBA983069:FBA983078 FKW983069:FKW983078 FUS983069:FUS983078 GEO983069:GEO983078 GOK983069:GOK983078 GYG983069:GYG983078 HIC983069:HIC983078 HRY983069:HRY983078 IBU983069:IBU983078 ILQ983069:ILQ983078 IVM983069:IVM983078 JFI983069:JFI983078 JPE983069:JPE983078 JZA983069:JZA983078 KIW983069:KIW983078 KSS983069:KSS983078 LCO983069:LCO983078 LMK983069:LMK983078 LWG983069:LWG983078 MGC983069:MGC983078 MPY983069:MPY983078 MZU983069:MZU983078 NJQ983069:NJQ983078 NTM983069:NTM983078 ODI983069:ODI983078 ONE983069:ONE983078 OXA983069:OXA983078 PGW983069:PGW983078 PQS983069:PQS983078 QAO983069:QAO983078 QKK983069:QKK983078 QUG983069:QUG983078 REC983069:REC983078 RNY983069:RNY983078 RXU983069:RXU983078 SHQ983069:SHQ983078 SRM983069:SRM983078 TBI983069:TBI983078 TLE983069:TLE983078 TVA983069:TVA983078 UEW983069:UEW983078 UOS983069:UOS983078 UYO983069:UYO983078 VIK983069:VIK983078 VSG983069:VSG983078 WCC983069:WCC983078 WLY983069:WLY983078 WVU983069:WVU983078 F29:F35 JB29:JB35 SX29:SX35 ACT29:ACT35 AMP29:AMP35 AWL29:AWL35 BGH29:BGH35 BQD29:BQD35 BZZ29:BZZ35 CJV29:CJV35 CTR29:CTR35 DDN29:DDN35 DNJ29:DNJ35 DXF29:DXF35 EHB29:EHB35 EQX29:EQX35 FAT29:FAT35 FKP29:FKP35 FUL29:FUL35 GEH29:GEH35 GOD29:GOD35 GXZ29:GXZ35 HHV29:HHV35 HRR29:HRR35 IBN29:IBN35 ILJ29:ILJ35 IVF29:IVF35 JFB29:JFB35 JOX29:JOX35 JYT29:JYT35 KIP29:KIP35 KSL29:KSL35 LCH29:LCH35 LMD29:LMD35 LVZ29:LVZ35 MFV29:MFV35 MPR29:MPR35 MZN29:MZN35 NJJ29:NJJ35 NTF29:NTF35 ODB29:ODB35 OMX29:OMX35 OWT29:OWT35 PGP29:PGP35 PQL29:PQL35 QAH29:QAH35 QKD29:QKD35 QTZ29:QTZ35 RDV29:RDV35 RNR29:RNR35 RXN29:RXN35 SHJ29:SHJ35 SRF29:SRF35 TBB29:TBB35 TKX29:TKX35 TUT29:TUT35 UEP29:UEP35 UOL29:UOL35 UYH29:UYH35 VID29:VID35 VRZ29:VRZ35 WBV29:WBV35 WLR29:WLR35 WVN29:WVN35 F65565:F65571 JB65565:JB65571 SX65565:SX65571 ACT65565:ACT65571 AMP65565:AMP65571 AWL65565:AWL65571 BGH65565:BGH65571 BQD65565:BQD65571 BZZ65565:BZZ65571 CJV65565:CJV65571 CTR65565:CTR65571 DDN65565:DDN65571 DNJ65565:DNJ65571 DXF65565:DXF65571 EHB65565:EHB65571 EQX65565:EQX65571 FAT65565:FAT65571 FKP65565:FKP65571 FUL65565:FUL65571 GEH65565:GEH65571 GOD65565:GOD65571 GXZ65565:GXZ65571 HHV65565:HHV65571 HRR65565:HRR65571 IBN65565:IBN65571 ILJ65565:ILJ65571 IVF65565:IVF65571 JFB65565:JFB65571 JOX65565:JOX65571 JYT65565:JYT65571 KIP65565:KIP65571 KSL65565:KSL65571 LCH65565:LCH65571 LMD65565:LMD65571 LVZ65565:LVZ65571 MFV65565:MFV65571 MPR65565:MPR65571 MZN65565:MZN65571 NJJ65565:NJJ65571 NTF65565:NTF65571 ODB65565:ODB65571 OMX65565:OMX65571 OWT65565:OWT65571 PGP65565:PGP65571 PQL65565:PQL65571 QAH65565:QAH65571 QKD65565:QKD65571 QTZ65565:QTZ65571 RDV65565:RDV65571 RNR65565:RNR65571 RXN65565:RXN65571 SHJ65565:SHJ65571 SRF65565:SRF65571 TBB65565:TBB65571 TKX65565:TKX65571 TUT65565:TUT65571 UEP65565:UEP65571 UOL65565:UOL65571 UYH65565:UYH65571 VID65565:VID65571 VRZ65565:VRZ65571 WBV65565:WBV65571 WLR65565:WLR65571 WVN65565:WVN65571 F131101:F131107 JB131101:JB131107 SX131101:SX131107 ACT131101:ACT131107 AMP131101:AMP131107 AWL131101:AWL131107 BGH131101:BGH131107 BQD131101:BQD131107 BZZ131101:BZZ131107 CJV131101:CJV131107 CTR131101:CTR131107 DDN131101:DDN131107 DNJ131101:DNJ131107 DXF131101:DXF131107 EHB131101:EHB131107 EQX131101:EQX131107 FAT131101:FAT131107 FKP131101:FKP131107 FUL131101:FUL131107 GEH131101:GEH131107 GOD131101:GOD131107 GXZ131101:GXZ131107 HHV131101:HHV131107 HRR131101:HRR131107 IBN131101:IBN131107 ILJ131101:ILJ131107 IVF131101:IVF131107 JFB131101:JFB131107 JOX131101:JOX131107 JYT131101:JYT131107 KIP131101:KIP131107 KSL131101:KSL131107 LCH131101:LCH131107 LMD131101:LMD131107 LVZ131101:LVZ131107 MFV131101:MFV131107 MPR131101:MPR131107 MZN131101:MZN131107 NJJ131101:NJJ131107 NTF131101:NTF131107 ODB131101:ODB131107 OMX131101:OMX131107 OWT131101:OWT131107 PGP131101:PGP131107 PQL131101:PQL131107 QAH131101:QAH131107 QKD131101:QKD131107 QTZ131101:QTZ131107 RDV131101:RDV131107 RNR131101:RNR131107 RXN131101:RXN131107 SHJ131101:SHJ131107 SRF131101:SRF131107 TBB131101:TBB131107 TKX131101:TKX131107 TUT131101:TUT131107 UEP131101:UEP131107 UOL131101:UOL131107 UYH131101:UYH131107 VID131101:VID131107 VRZ131101:VRZ131107 WBV131101:WBV131107 WLR131101:WLR131107 WVN131101:WVN131107 F196637:F196643 JB196637:JB196643 SX196637:SX196643 ACT196637:ACT196643 AMP196637:AMP196643 AWL196637:AWL196643 BGH196637:BGH196643 BQD196637:BQD196643 BZZ196637:BZZ196643 CJV196637:CJV196643 CTR196637:CTR196643 DDN196637:DDN196643 DNJ196637:DNJ196643 DXF196637:DXF196643 EHB196637:EHB196643 EQX196637:EQX196643 FAT196637:FAT196643 FKP196637:FKP196643 FUL196637:FUL196643 GEH196637:GEH196643 GOD196637:GOD196643 GXZ196637:GXZ196643 HHV196637:HHV196643 HRR196637:HRR196643 IBN196637:IBN196643 ILJ196637:ILJ196643 IVF196637:IVF196643 JFB196637:JFB196643 JOX196637:JOX196643 JYT196637:JYT196643 KIP196637:KIP196643 KSL196637:KSL196643 LCH196637:LCH196643 LMD196637:LMD196643 LVZ196637:LVZ196643 MFV196637:MFV196643 MPR196637:MPR196643 MZN196637:MZN196643 NJJ196637:NJJ196643 NTF196637:NTF196643 ODB196637:ODB196643 OMX196637:OMX196643 OWT196637:OWT196643 PGP196637:PGP196643 PQL196637:PQL196643 QAH196637:QAH196643 QKD196637:QKD196643 QTZ196637:QTZ196643 RDV196637:RDV196643 RNR196637:RNR196643 RXN196637:RXN196643 SHJ196637:SHJ196643 SRF196637:SRF196643 TBB196637:TBB196643 TKX196637:TKX196643 TUT196637:TUT196643 UEP196637:UEP196643 UOL196637:UOL196643 UYH196637:UYH196643 VID196637:VID196643 VRZ196637:VRZ196643 WBV196637:WBV196643 WLR196637:WLR196643 WVN196637:WVN196643 F262173:F262179 JB262173:JB262179 SX262173:SX262179 ACT262173:ACT262179 AMP262173:AMP262179 AWL262173:AWL262179 BGH262173:BGH262179 BQD262173:BQD262179 BZZ262173:BZZ262179 CJV262173:CJV262179 CTR262173:CTR262179 DDN262173:DDN262179 DNJ262173:DNJ262179 DXF262173:DXF262179 EHB262173:EHB262179 EQX262173:EQX262179 FAT262173:FAT262179 FKP262173:FKP262179 FUL262173:FUL262179 GEH262173:GEH262179 GOD262173:GOD262179 GXZ262173:GXZ262179 HHV262173:HHV262179 HRR262173:HRR262179 IBN262173:IBN262179 ILJ262173:ILJ262179 IVF262173:IVF262179 JFB262173:JFB262179 JOX262173:JOX262179 JYT262173:JYT262179 KIP262173:KIP262179 KSL262173:KSL262179 LCH262173:LCH262179 LMD262173:LMD262179 LVZ262173:LVZ262179 MFV262173:MFV262179 MPR262173:MPR262179 MZN262173:MZN262179 NJJ262173:NJJ262179 NTF262173:NTF262179 ODB262173:ODB262179 OMX262173:OMX262179 OWT262173:OWT262179 PGP262173:PGP262179 PQL262173:PQL262179 QAH262173:QAH262179 QKD262173:QKD262179 QTZ262173:QTZ262179 RDV262173:RDV262179 RNR262173:RNR262179 RXN262173:RXN262179 SHJ262173:SHJ262179 SRF262173:SRF262179 TBB262173:TBB262179 TKX262173:TKX262179 TUT262173:TUT262179 UEP262173:UEP262179 UOL262173:UOL262179 UYH262173:UYH262179 VID262173:VID262179 VRZ262173:VRZ262179 WBV262173:WBV262179 WLR262173:WLR262179 WVN262173:WVN262179 F327709:F327715 JB327709:JB327715 SX327709:SX327715 ACT327709:ACT327715 AMP327709:AMP327715 AWL327709:AWL327715 BGH327709:BGH327715 BQD327709:BQD327715 BZZ327709:BZZ327715 CJV327709:CJV327715 CTR327709:CTR327715 DDN327709:DDN327715 DNJ327709:DNJ327715 DXF327709:DXF327715 EHB327709:EHB327715 EQX327709:EQX327715 FAT327709:FAT327715 FKP327709:FKP327715 FUL327709:FUL327715 GEH327709:GEH327715 GOD327709:GOD327715 GXZ327709:GXZ327715 HHV327709:HHV327715 HRR327709:HRR327715 IBN327709:IBN327715 ILJ327709:ILJ327715 IVF327709:IVF327715 JFB327709:JFB327715 JOX327709:JOX327715 JYT327709:JYT327715 KIP327709:KIP327715 KSL327709:KSL327715 LCH327709:LCH327715 LMD327709:LMD327715 LVZ327709:LVZ327715 MFV327709:MFV327715 MPR327709:MPR327715 MZN327709:MZN327715 NJJ327709:NJJ327715 NTF327709:NTF327715 ODB327709:ODB327715 OMX327709:OMX327715 OWT327709:OWT327715 PGP327709:PGP327715 PQL327709:PQL327715 QAH327709:QAH327715 QKD327709:QKD327715 QTZ327709:QTZ327715 RDV327709:RDV327715 RNR327709:RNR327715 RXN327709:RXN327715 SHJ327709:SHJ327715 SRF327709:SRF327715 TBB327709:TBB327715 TKX327709:TKX327715 TUT327709:TUT327715 UEP327709:UEP327715 UOL327709:UOL327715 UYH327709:UYH327715 VID327709:VID327715 VRZ327709:VRZ327715 WBV327709:WBV327715 WLR327709:WLR327715 WVN327709:WVN327715 F393245:F393251 JB393245:JB393251 SX393245:SX393251 ACT393245:ACT393251 AMP393245:AMP393251 AWL393245:AWL393251 BGH393245:BGH393251 BQD393245:BQD393251 BZZ393245:BZZ393251 CJV393245:CJV393251 CTR393245:CTR393251 DDN393245:DDN393251 DNJ393245:DNJ393251 DXF393245:DXF393251 EHB393245:EHB393251 EQX393245:EQX393251 FAT393245:FAT393251 FKP393245:FKP393251 FUL393245:FUL393251 GEH393245:GEH393251 GOD393245:GOD393251 GXZ393245:GXZ393251 HHV393245:HHV393251 HRR393245:HRR393251 IBN393245:IBN393251 ILJ393245:ILJ393251 IVF393245:IVF393251 JFB393245:JFB393251 JOX393245:JOX393251 JYT393245:JYT393251 KIP393245:KIP393251 KSL393245:KSL393251 LCH393245:LCH393251 LMD393245:LMD393251 LVZ393245:LVZ393251 MFV393245:MFV393251 MPR393245:MPR393251 MZN393245:MZN393251 NJJ393245:NJJ393251 NTF393245:NTF393251 ODB393245:ODB393251 OMX393245:OMX393251 OWT393245:OWT393251 PGP393245:PGP393251 PQL393245:PQL393251 QAH393245:QAH393251 QKD393245:QKD393251 QTZ393245:QTZ393251 RDV393245:RDV393251 RNR393245:RNR393251 RXN393245:RXN393251 SHJ393245:SHJ393251 SRF393245:SRF393251 TBB393245:TBB393251 TKX393245:TKX393251 TUT393245:TUT393251 UEP393245:UEP393251 UOL393245:UOL393251 UYH393245:UYH393251 VID393245:VID393251 VRZ393245:VRZ393251 WBV393245:WBV393251 WLR393245:WLR393251 WVN393245:WVN393251 F458781:F458787 JB458781:JB458787 SX458781:SX458787 ACT458781:ACT458787 AMP458781:AMP458787 AWL458781:AWL458787 BGH458781:BGH458787 BQD458781:BQD458787 BZZ458781:BZZ458787 CJV458781:CJV458787 CTR458781:CTR458787 DDN458781:DDN458787 DNJ458781:DNJ458787 DXF458781:DXF458787 EHB458781:EHB458787 EQX458781:EQX458787 FAT458781:FAT458787 FKP458781:FKP458787 FUL458781:FUL458787 GEH458781:GEH458787 GOD458781:GOD458787 GXZ458781:GXZ458787 HHV458781:HHV458787 HRR458781:HRR458787 IBN458781:IBN458787 ILJ458781:ILJ458787 IVF458781:IVF458787 JFB458781:JFB458787 JOX458781:JOX458787 JYT458781:JYT458787 KIP458781:KIP458787 KSL458781:KSL458787 LCH458781:LCH458787 LMD458781:LMD458787 LVZ458781:LVZ458787 MFV458781:MFV458787 MPR458781:MPR458787 MZN458781:MZN458787 NJJ458781:NJJ458787 NTF458781:NTF458787 ODB458781:ODB458787 OMX458781:OMX458787 OWT458781:OWT458787 PGP458781:PGP458787 PQL458781:PQL458787 QAH458781:QAH458787 QKD458781:QKD458787 QTZ458781:QTZ458787 RDV458781:RDV458787 RNR458781:RNR458787 RXN458781:RXN458787 SHJ458781:SHJ458787 SRF458781:SRF458787 TBB458781:TBB458787 TKX458781:TKX458787 TUT458781:TUT458787 UEP458781:UEP458787 UOL458781:UOL458787 UYH458781:UYH458787 VID458781:VID458787 VRZ458781:VRZ458787 WBV458781:WBV458787 WLR458781:WLR458787 WVN458781:WVN458787 F524317:F524323 JB524317:JB524323 SX524317:SX524323 ACT524317:ACT524323 AMP524317:AMP524323 AWL524317:AWL524323 BGH524317:BGH524323 BQD524317:BQD524323 BZZ524317:BZZ524323 CJV524317:CJV524323 CTR524317:CTR524323 DDN524317:DDN524323 DNJ524317:DNJ524323 DXF524317:DXF524323 EHB524317:EHB524323 EQX524317:EQX524323 FAT524317:FAT524323 FKP524317:FKP524323 FUL524317:FUL524323 GEH524317:GEH524323 GOD524317:GOD524323 GXZ524317:GXZ524323 HHV524317:HHV524323 HRR524317:HRR524323 IBN524317:IBN524323 ILJ524317:ILJ524323 IVF524317:IVF524323 JFB524317:JFB524323 JOX524317:JOX524323 JYT524317:JYT524323 KIP524317:KIP524323 KSL524317:KSL524323 LCH524317:LCH524323 LMD524317:LMD524323 LVZ524317:LVZ524323 MFV524317:MFV524323 MPR524317:MPR524323 MZN524317:MZN524323 NJJ524317:NJJ524323 NTF524317:NTF524323 ODB524317:ODB524323 OMX524317:OMX524323 OWT524317:OWT524323 PGP524317:PGP524323 PQL524317:PQL524323 QAH524317:QAH524323 QKD524317:QKD524323 QTZ524317:QTZ524323 RDV524317:RDV524323 RNR524317:RNR524323 RXN524317:RXN524323 SHJ524317:SHJ524323 SRF524317:SRF524323 TBB524317:TBB524323 TKX524317:TKX524323 TUT524317:TUT524323 UEP524317:UEP524323 UOL524317:UOL524323 UYH524317:UYH524323 VID524317:VID524323 VRZ524317:VRZ524323 WBV524317:WBV524323 WLR524317:WLR524323 WVN524317:WVN524323 F589853:F589859 JB589853:JB589859 SX589853:SX589859 ACT589853:ACT589859 AMP589853:AMP589859 AWL589853:AWL589859 BGH589853:BGH589859 BQD589853:BQD589859 BZZ589853:BZZ589859 CJV589853:CJV589859 CTR589853:CTR589859 DDN589853:DDN589859 DNJ589853:DNJ589859 DXF589853:DXF589859 EHB589853:EHB589859 EQX589853:EQX589859 FAT589853:FAT589859 FKP589853:FKP589859 FUL589853:FUL589859 GEH589853:GEH589859 GOD589853:GOD589859 GXZ589853:GXZ589859 HHV589853:HHV589859 HRR589853:HRR589859 IBN589853:IBN589859 ILJ589853:ILJ589859 IVF589853:IVF589859 JFB589853:JFB589859 JOX589853:JOX589859 JYT589853:JYT589859 KIP589853:KIP589859 KSL589853:KSL589859 LCH589853:LCH589859 LMD589853:LMD589859 LVZ589853:LVZ589859 MFV589853:MFV589859 MPR589853:MPR589859 MZN589853:MZN589859 NJJ589853:NJJ589859 NTF589853:NTF589859 ODB589853:ODB589859 OMX589853:OMX589859 OWT589853:OWT589859 PGP589853:PGP589859 PQL589853:PQL589859 QAH589853:QAH589859 QKD589853:QKD589859 QTZ589853:QTZ589859 RDV589853:RDV589859 RNR589853:RNR589859 RXN589853:RXN589859 SHJ589853:SHJ589859 SRF589853:SRF589859 TBB589853:TBB589859 TKX589853:TKX589859 TUT589853:TUT589859 UEP589853:UEP589859 UOL589853:UOL589859 UYH589853:UYH589859 VID589853:VID589859 VRZ589853:VRZ589859 WBV589853:WBV589859 WLR589853:WLR589859 WVN589853:WVN589859 F655389:F655395 JB655389:JB655395 SX655389:SX655395 ACT655389:ACT655395 AMP655389:AMP655395 AWL655389:AWL655395 BGH655389:BGH655395 BQD655389:BQD655395 BZZ655389:BZZ655395 CJV655389:CJV655395 CTR655389:CTR655395 DDN655389:DDN655395 DNJ655389:DNJ655395 DXF655389:DXF655395 EHB655389:EHB655395 EQX655389:EQX655395 FAT655389:FAT655395 FKP655389:FKP655395 FUL655389:FUL655395 GEH655389:GEH655395 GOD655389:GOD655395 GXZ655389:GXZ655395 HHV655389:HHV655395 HRR655389:HRR655395 IBN655389:IBN655395 ILJ655389:ILJ655395 IVF655389:IVF655395 JFB655389:JFB655395 JOX655389:JOX655395 JYT655389:JYT655395 KIP655389:KIP655395 KSL655389:KSL655395 LCH655389:LCH655395 LMD655389:LMD655395 LVZ655389:LVZ655395 MFV655389:MFV655395 MPR655389:MPR655395 MZN655389:MZN655395 NJJ655389:NJJ655395 NTF655389:NTF655395 ODB655389:ODB655395 OMX655389:OMX655395 OWT655389:OWT655395 PGP655389:PGP655395 PQL655389:PQL655395 QAH655389:QAH655395 QKD655389:QKD655395 QTZ655389:QTZ655395 RDV655389:RDV655395 RNR655389:RNR655395 RXN655389:RXN655395 SHJ655389:SHJ655395 SRF655389:SRF655395 TBB655389:TBB655395 TKX655389:TKX655395 TUT655389:TUT655395 UEP655389:UEP655395 UOL655389:UOL655395 UYH655389:UYH655395 VID655389:VID655395 VRZ655389:VRZ655395 WBV655389:WBV655395 WLR655389:WLR655395 WVN655389:WVN655395 F720925:F720931 JB720925:JB720931 SX720925:SX720931 ACT720925:ACT720931 AMP720925:AMP720931 AWL720925:AWL720931 BGH720925:BGH720931 BQD720925:BQD720931 BZZ720925:BZZ720931 CJV720925:CJV720931 CTR720925:CTR720931 DDN720925:DDN720931 DNJ720925:DNJ720931 DXF720925:DXF720931 EHB720925:EHB720931 EQX720925:EQX720931 FAT720925:FAT720931 FKP720925:FKP720931 FUL720925:FUL720931 GEH720925:GEH720931 GOD720925:GOD720931 GXZ720925:GXZ720931 HHV720925:HHV720931 HRR720925:HRR720931 IBN720925:IBN720931 ILJ720925:ILJ720931 IVF720925:IVF720931 JFB720925:JFB720931 JOX720925:JOX720931 JYT720925:JYT720931 KIP720925:KIP720931 KSL720925:KSL720931 LCH720925:LCH720931 LMD720925:LMD720931 LVZ720925:LVZ720931 MFV720925:MFV720931 MPR720925:MPR720931 MZN720925:MZN720931 NJJ720925:NJJ720931 NTF720925:NTF720931 ODB720925:ODB720931 OMX720925:OMX720931 OWT720925:OWT720931 PGP720925:PGP720931 PQL720925:PQL720931 QAH720925:QAH720931 QKD720925:QKD720931 QTZ720925:QTZ720931 RDV720925:RDV720931 RNR720925:RNR720931 RXN720925:RXN720931 SHJ720925:SHJ720931 SRF720925:SRF720931 TBB720925:TBB720931 TKX720925:TKX720931 TUT720925:TUT720931 UEP720925:UEP720931 UOL720925:UOL720931 UYH720925:UYH720931 VID720925:VID720931 VRZ720925:VRZ720931 WBV720925:WBV720931 WLR720925:WLR720931 WVN720925:WVN720931 F786461:F786467 JB786461:JB786467 SX786461:SX786467 ACT786461:ACT786467 AMP786461:AMP786467 AWL786461:AWL786467 BGH786461:BGH786467 BQD786461:BQD786467 BZZ786461:BZZ786467 CJV786461:CJV786467 CTR786461:CTR786467 DDN786461:DDN786467 DNJ786461:DNJ786467 DXF786461:DXF786467 EHB786461:EHB786467 EQX786461:EQX786467 FAT786461:FAT786467 FKP786461:FKP786467 FUL786461:FUL786467 GEH786461:GEH786467 GOD786461:GOD786467 GXZ786461:GXZ786467 HHV786461:HHV786467 HRR786461:HRR786467 IBN786461:IBN786467 ILJ786461:ILJ786467 IVF786461:IVF786467 JFB786461:JFB786467 JOX786461:JOX786467 JYT786461:JYT786467 KIP786461:KIP786467 KSL786461:KSL786467 LCH786461:LCH786467 LMD786461:LMD786467 LVZ786461:LVZ786467 MFV786461:MFV786467 MPR786461:MPR786467 MZN786461:MZN786467 NJJ786461:NJJ786467 NTF786461:NTF786467 ODB786461:ODB786467 OMX786461:OMX786467 OWT786461:OWT786467 PGP786461:PGP786467 PQL786461:PQL786467 QAH786461:QAH786467 QKD786461:QKD786467 QTZ786461:QTZ786467 RDV786461:RDV786467 RNR786461:RNR786467 RXN786461:RXN786467 SHJ786461:SHJ786467 SRF786461:SRF786467 TBB786461:TBB786467 TKX786461:TKX786467 TUT786461:TUT786467 UEP786461:UEP786467 UOL786461:UOL786467 UYH786461:UYH786467 VID786461:VID786467 VRZ786461:VRZ786467 WBV786461:WBV786467 WLR786461:WLR786467 WVN786461:WVN786467 F851997:F852003 JB851997:JB852003 SX851997:SX852003 ACT851997:ACT852003 AMP851997:AMP852003 AWL851997:AWL852003 BGH851997:BGH852003 BQD851997:BQD852003 BZZ851997:BZZ852003 CJV851997:CJV852003 CTR851997:CTR852003 DDN851997:DDN852003 DNJ851997:DNJ852003 DXF851997:DXF852003 EHB851997:EHB852003 EQX851997:EQX852003 FAT851997:FAT852003 FKP851997:FKP852003 FUL851997:FUL852003 GEH851997:GEH852003 GOD851997:GOD852003 GXZ851997:GXZ852003 HHV851997:HHV852003 HRR851997:HRR852003 IBN851997:IBN852003 ILJ851997:ILJ852003 IVF851997:IVF852003 JFB851997:JFB852003 JOX851997:JOX852003 JYT851997:JYT852003 KIP851997:KIP852003 KSL851997:KSL852003 LCH851997:LCH852003 LMD851997:LMD852003 LVZ851997:LVZ852003 MFV851997:MFV852003 MPR851997:MPR852003 MZN851997:MZN852003 NJJ851997:NJJ852003 NTF851997:NTF852003 ODB851997:ODB852003 OMX851997:OMX852003 OWT851997:OWT852003 PGP851997:PGP852003 PQL851997:PQL852003 QAH851997:QAH852003 QKD851997:QKD852003 QTZ851997:QTZ852003 RDV851997:RDV852003 RNR851997:RNR852003 RXN851997:RXN852003 SHJ851997:SHJ852003 SRF851997:SRF852003 TBB851997:TBB852003 TKX851997:TKX852003 TUT851997:TUT852003 UEP851997:UEP852003 UOL851997:UOL852003 UYH851997:UYH852003 VID851997:VID852003 VRZ851997:VRZ852003 WBV851997:WBV852003 WLR851997:WLR852003 WVN851997:WVN852003 F917533:F917539 JB917533:JB917539 SX917533:SX917539 ACT917533:ACT917539 AMP917533:AMP917539 AWL917533:AWL917539 BGH917533:BGH917539 BQD917533:BQD917539 BZZ917533:BZZ917539 CJV917533:CJV917539 CTR917533:CTR917539 DDN917533:DDN917539 DNJ917533:DNJ917539 DXF917533:DXF917539 EHB917533:EHB917539 EQX917533:EQX917539 FAT917533:FAT917539 FKP917533:FKP917539 FUL917533:FUL917539 GEH917533:GEH917539 GOD917533:GOD917539 GXZ917533:GXZ917539 HHV917533:HHV917539 HRR917533:HRR917539 IBN917533:IBN917539 ILJ917533:ILJ917539 IVF917533:IVF917539 JFB917533:JFB917539 JOX917533:JOX917539 JYT917533:JYT917539 KIP917533:KIP917539 KSL917533:KSL917539 LCH917533:LCH917539 LMD917533:LMD917539 LVZ917533:LVZ917539 MFV917533:MFV917539 MPR917533:MPR917539 MZN917533:MZN917539 NJJ917533:NJJ917539 NTF917533:NTF917539 ODB917533:ODB917539 OMX917533:OMX917539 OWT917533:OWT917539 PGP917533:PGP917539 PQL917533:PQL917539 QAH917533:QAH917539 QKD917533:QKD917539 QTZ917533:QTZ917539 RDV917533:RDV917539 RNR917533:RNR917539 RXN917533:RXN917539 SHJ917533:SHJ917539 SRF917533:SRF917539 TBB917533:TBB917539 TKX917533:TKX917539 TUT917533:TUT917539 UEP917533:UEP917539 UOL917533:UOL917539 UYH917533:UYH917539 VID917533:VID917539 VRZ917533:VRZ917539 WBV917533:WBV917539 WLR917533:WLR917539 WVN917533:WVN917539 F983069:F983075 JB983069:JB983075 SX983069:SX983075 ACT983069:ACT983075 AMP983069:AMP983075 AWL983069:AWL983075 BGH983069:BGH983075 BQD983069:BQD983075 BZZ983069:BZZ983075 CJV983069:CJV983075 CTR983069:CTR983075 DDN983069:DDN983075 DNJ983069:DNJ983075 DXF983069:DXF983075 EHB983069:EHB983075 EQX983069:EQX983075 FAT983069:FAT983075 FKP983069:FKP983075 FUL983069:FUL983075 GEH983069:GEH983075 GOD983069:GOD983075 GXZ983069:GXZ983075 HHV983069:HHV983075 HRR983069:HRR983075 IBN983069:IBN983075 ILJ983069:ILJ983075 IVF983069:IVF983075 JFB983069:JFB983075 JOX983069:JOX983075 JYT983069:JYT983075 KIP983069:KIP983075 KSL983069:KSL983075 LCH983069:LCH983075 LMD983069:LMD983075 LVZ983069:LVZ983075 MFV983069:MFV983075 MPR983069:MPR983075 MZN983069:MZN983075 NJJ983069:NJJ983075 NTF983069:NTF983075 ODB983069:ODB983075 OMX983069:OMX983075 OWT983069:OWT983075 PGP983069:PGP983075 PQL983069:PQL983075 QAH983069:QAH983075 QKD983069:QKD983075 QTZ983069:QTZ983075 RDV983069:RDV983075 RNR983069:RNR983075 RXN983069:RXN983075 SHJ983069:SHJ983075 SRF983069:SRF983075 TBB983069:TBB983075 TKX983069:TKX983075 TUT983069:TUT983075 UEP983069:UEP983075 UOL983069:UOL983075 UYH983069:UYH983075 VID983069:VID983075 VRZ983069:VRZ983075 WBV983069:WBV983075 WLR983069:WLR983075 WVN983069:WVN983075 F37:F38 JB37:JB38 SX37:SX38 ACT37:ACT38 AMP37:AMP38 AWL37:AWL38 BGH37:BGH38 BQD37:BQD38 BZZ37:BZZ38 CJV37:CJV38 CTR37:CTR38 DDN37:DDN38 DNJ37:DNJ38 DXF37:DXF38 EHB37:EHB38 EQX37:EQX38 FAT37:FAT38 FKP37:FKP38 FUL37:FUL38 GEH37:GEH38 GOD37:GOD38 GXZ37:GXZ38 HHV37:HHV38 HRR37:HRR38 IBN37:IBN38 ILJ37:ILJ38 IVF37:IVF38 JFB37:JFB38 JOX37:JOX38 JYT37:JYT38 KIP37:KIP38 KSL37:KSL38 LCH37:LCH38 LMD37:LMD38 LVZ37:LVZ38 MFV37:MFV38 MPR37:MPR38 MZN37:MZN38 NJJ37:NJJ38 NTF37:NTF38 ODB37:ODB38 OMX37:OMX38 OWT37:OWT38 PGP37:PGP38 PQL37:PQL38 QAH37:QAH38 QKD37:QKD38 QTZ37:QTZ38 RDV37:RDV38 RNR37:RNR38 RXN37:RXN38 SHJ37:SHJ38 SRF37:SRF38 TBB37:TBB38 TKX37:TKX38 TUT37:TUT38 UEP37:UEP38 UOL37:UOL38 UYH37:UYH38 VID37:VID38 VRZ37:VRZ38 WBV37:WBV38 WLR37:WLR38 WVN37:WVN38 F65573:F65574 JB65573:JB65574 SX65573:SX65574 ACT65573:ACT65574 AMP65573:AMP65574 AWL65573:AWL65574 BGH65573:BGH65574 BQD65573:BQD65574 BZZ65573:BZZ65574 CJV65573:CJV65574 CTR65573:CTR65574 DDN65573:DDN65574 DNJ65573:DNJ65574 DXF65573:DXF65574 EHB65573:EHB65574 EQX65573:EQX65574 FAT65573:FAT65574 FKP65573:FKP65574 FUL65573:FUL65574 GEH65573:GEH65574 GOD65573:GOD65574 GXZ65573:GXZ65574 HHV65573:HHV65574 HRR65573:HRR65574 IBN65573:IBN65574 ILJ65573:ILJ65574 IVF65573:IVF65574 JFB65573:JFB65574 JOX65573:JOX65574 JYT65573:JYT65574 KIP65573:KIP65574 KSL65573:KSL65574 LCH65573:LCH65574 LMD65573:LMD65574 LVZ65573:LVZ65574 MFV65573:MFV65574 MPR65573:MPR65574 MZN65573:MZN65574 NJJ65573:NJJ65574 NTF65573:NTF65574 ODB65573:ODB65574 OMX65573:OMX65574 OWT65573:OWT65574 PGP65573:PGP65574 PQL65573:PQL65574 QAH65573:QAH65574 QKD65573:QKD65574 QTZ65573:QTZ65574 RDV65573:RDV65574 RNR65573:RNR65574 RXN65573:RXN65574 SHJ65573:SHJ65574 SRF65573:SRF65574 TBB65573:TBB65574 TKX65573:TKX65574 TUT65573:TUT65574 UEP65573:UEP65574 UOL65573:UOL65574 UYH65573:UYH65574 VID65573:VID65574 VRZ65573:VRZ65574 WBV65573:WBV65574 WLR65573:WLR65574 WVN65573:WVN65574 F131109:F131110 JB131109:JB131110 SX131109:SX131110 ACT131109:ACT131110 AMP131109:AMP131110 AWL131109:AWL131110 BGH131109:BGH131110 BQD131109:BQD131110 BZZ131109:BZZ131110 CJV131109:CJV131110 CTR131109:CTR131110 DDN131109:DDN131110 DNJ131109:DNJ131110 DXF131109:DXF131110 EHB131109:EHB131110 EQX131109:EQX131110 FAT131109:FAT131110 FKP131109:FKP131110 FUL131109:FUL131110 GEH131109:GEH131110 GOD131109:GOD131110 GXZ131109:GXZ131110 HHV131109:HHV131110 HRR131109:HRR131110 IBN131109:IBN131110 ILJ131109:ILJ131110 IVF131109:IVF131110 JFB131109:JFB131110 JOX131109:JOX131110 JYT131109:JYT131110 KIP131109:KIP131110 KSL131109:KSL131110 LCH131109:LCH131110 LMD131109:LMD131110 LVZ131109:LVZ131110 MFV131109:MFV131110 MPR131109:MPR131110 MZN131109:MZN131110 NJJ131109:NJJ131110 NTF131109:NTF131110 ODB131109:ODB131110 OMX131109:OMX131110 OWT131109:OWT131110 PGP131109:PGP131110 PQL131109:PQL131110 QAH131109:QAH131110 QKD131109:QKD131110 QTZ131109:QTZ131110 RDV131109:RDV131110 RNR131109:RNR131110 RXN131109:RXN131110 SHJ131109:SHJ131110 SRF131109:SRF131110 TBB131109:TBB131110 TKX131109:TKX131110 TUT131109:TUT131110 UEP131109:UEP131110 UOL131109:UOL131110 UYH131109:UYH131110 VID131109:VID131110 VRZ131109:VRZ131110 WBV131109:WBV131110 WLR131109:WLR131110 WVN131109:WVN131110 F196645:F196646 JB196645:JB196646 SX196645:SX196646 ACT196645:ACT196646 AMP196645:AMP196646 AWL196645:AWL196646 BGH196645:BGH196646 BQD196645:BQD196646 BZZ196645:BZZ196646 CJV196645:CJV196646 CTR196645:CTR196646 DDN196645:DDN196646 DNJ196645:DNJ196646 DXF196645:DXF196646 EHB196645:EHB196646 EQX196645:EQX196646 FAT196645:FAT196646 FKP196645:FKP196646 FUL196645:FUL196646 GEH196645:GEH196646 GOD196645:GOD196646 GXZ196645:GXZ196646 HHV196645:HHV196646 HRR196645:HRR196646 IBN196645:IBN196646 ILJ196645:ILJ196646 IVF196645:IVF196646 JFB196645:JFB196646 JOX196645:JOX196646 JYT196645:JYT196646 KIP196645:KIP196646 KSL196645:KSL196646 LCH196645:LCH196646 LMD196645:LMD196646 LVZ196645:LVZ196646 MFV196645:MFV196646 MPR196645:MPR196646 MZN196645:MZN196646 NJJ196645:NJJ196646 NTF196645:NTF196646 ODB196645:ODB196646 OMX196645:OMX196646 OWT196645:OWT196646 PGP196645:PGP196646 PQL196645:PQL196646 QAH196645:QAH196646 QKD196645:QKD196646 QTZ196645:QTZ196646 RDV196645:RDV196646 RNR196645:RNR196646 RXN196645:RXN196646 SHJ196645:SHJ196646 SRF196645:SRF196646 TBB196645:TBB196646 TKX196645:TKX196646 TUT196645:TUT196646 UEP196645:UEP196646 UOL196645:UOL196646 UYH196645:UYH196646 VID196645:VID196646 VRZ196645:VRZ196646 WBV196645:WBV196646 WLR196645:WLR196646 WVN196645:WVN196646 F262181:F262182 JB262181:JB262182 SX262181:SX262182 ACT262181:ACT262182 AMP262181:AMP262182 AWL262181:AWL262182 BGH262181:BGH262182 BQD262181:BQD262182 BZZ262181:BZZ262182 CJV262181:CJV262182 CTR262181:CTR262182 DDN262181:DDN262182 DNJ262181:DNJ262182 DXF262181:DXF262182 EHB262181:EHB262182 EQX262181:EQX262182 FAT262181:FAT262182 FKP262181:FKP262182 FUL262181:FUL262182 GEH262181:GEH262182 GOD262181:GOD262182 GXZ262181:GXZ262182 HHV262181:HHV262182 HRR262181:HRR262182 IBN262181:IBN262182 ILJ262181:ILJ262182 IVF262181:IVF262182 JFB262181:JFB262182 JOX262181:JOX262182 JYT262181:JYT262182 KIP262181:KIP262182 KSL262181:KSL262182 LCH262181:LCH262182 LMD262181:LMD262182 LVZ262181:LVZ262182 MFV262181:MFV262182 MPR262181:MPR262182 MZN262181:MZN262182 NJJ262181:NJJ262182 NTF262181:NTF262182 ODB262181:ODB262182 OMX262181:OMX262182 OWT262181:OWT262182 PGP262181:PGP262182 PQL262181:PQL262182 QAH262181:QAH262182 QKD262181:QKD262182 QTZ262181:QTZ262182 RDV262181:RDV262182 RNR262181:RNR262182 RXN262181:RXN262182 SHJ262181:SHJ262182 SRF262181:SRF262182 TBB262181:TBB262182 TKX262181:TKX262182 TUT262181:TUT262182 UEP262181:UEP262182 UOL262181:UOL262182 UYH262181:UYH262182 VID262181:VID262182 VRZ262181:VRZ262182 WBV262181:WBV262182 WLR262181:WLR262182 WVN262181:WVN262182 F327717:F327718 JB327717:JB327718 SX327717:SX327718 ACT327717:ACT327718 AMP327717:AMP327718 AWL327717:AWL327718 BGH327717:BGH327718 BQD327717:BQD327718 BZZ327717:BZZ327718 CJV327717:CJV327718 CTR327717:CTR327718 DDN327717:DDN327718 DNJ327717:DNJ327718 DXF327717:DXF327718 EHB327717:EHB327718 EQX327717:EQX327718 FAT327717:FAT327718 FKP327717:FKP327718 FUL327717:FUL327718 GEH327717:GEH327718 GOD327717:GOD327718 GXZ327717:GXZ327718 HHV327717:HHV327718 HRR327717:HRR327718 IBN327717:IBN327718 ILJ327717:ILJ327718 IVF327717:IVF327718 JFB327717:JFB327718 JOX327717:JOX327718 JYT327717:JYT327718 KIP327717:KIP327718 KSL327717:KSL327718 LCH327717:LCH327718 LMD327717:LMD327718 LVZ327717:LVZ327718 MFV327717:MFV327718 MPR327717:MPR327718 MZN327717:MZN327718 NJJ327717:NJJ327718 NTF327717:NTF327718 ODB327717:ODB327718 OMX327717:OMX327718 OWT327717:OWT327718 PGP327717:PGP327718 PQL327717:PQL327718 QAH327717:QAH327718 QKD327717:QKD327718 QTZ327717:QTZ327718 RDV327717:RDV327718 RNR327717:RNR327718 RXN327717:RXN327718 SHJ327717:SHJ327718 SRF327717:SRF327718 TBB327717:TBB327718 TKX327717:TKX327718 TUT327717:TUT327718 UEP327717:UEP327718 UOL327717:UOL327718 UYH327717:UYH327718 VID327717:VID327718 VRZ327717:VRZ327718 WBV327717:WBV327718 WLR327717:WLR327718 WVN327717:WVN327718 F393253:F393254 JB393253:JB393254 SX393253:SX393254 ACT393253:ACT393254 AMP393253:AMP393254 AWL393253:AWL393254 BGH393253:BGH393254 BQD393253:BQD393254 BZZ393253:BZZ393254 CJV393253:CJV393254 CTR393253:CTR393254 DDN393253:DDN393254 DNJ393253:DNJ393254 DXF393253:DXF393254 EHB393253:EHB393254 EQX393253:EQX393254 FAT393253:FAT393254 FKP393253:FKP393254 FUL393253:FUL393254 GEH393253:GEH393254 GOD393253:GOD393254 GXZ393253:GXZ393254 HHV393253:HHV393254 HRR393253:HRR393254 IBN393253:IBN393254 ILJ393253:ILJ393254 IVF393253:IVF393254 JFB393253:JFB393254 JOX393253:JOX393254 JYT393253:JYT393254 KIP393253:KIP393254 KSL393253:KSL393254 LCH393253:LCH393254 LMD393253:LMD393254 LVZ393253:LVZ393254 MFV393253:MFV393254 MPR393253:MPR393254 MZN393253:MZN393254 NJJ393253:NJJ393254 NTF393253:NTF393254 ODB393253:ODB393254 OMX393253:OMX393254 OWT393253:OWT393254 PGP393253:PGP393254 PQL393253:PQL393254 QAH393253:QAH393254 QKD393253:QKD393254 QTZ393253:QTZ393254 RDV393253:RDV393254 RNR393253:RNR393254 RXN393253:RXN393254 SHJ393253:SHJ393254 SRF393253:SRF393254 TBB393253:TBB393254 TKX393253:TKX393254 TUT393253:TUT393254 UEP393253:UEP393254 UOL393253:UOL393254 UYH393253:UYH393254 VID393253:VID393254 VRZ393253:VRZ393254 WBV393253:WBV393254 WLR393253:WLR393254 WVN393253:WVN393254 F458789:F458790 JB458789:JB458790 SX458789:SX458790 ACT458789:ACT458790 AMP458789:AMP458790 AWL458789:AWL458790 BGH458789:BGH458790 BQD458789:BQD458790 BZZ458789:BZZ458790 CJV458789:CJV458790 CTR458789:CTR458790 DDN458789:DDN458790 DNJ458789:DNJ458790 DXF458789:DXF458790 EHB458789:EHB458790 EQX458789:EQX458790 FAT458789:FAT458790 FKP458789:FKP458790 FUL458789:FUL458790 GEH458789:GEH458790 GOD458789:GOD458790 GXZ458789:GXZ458790 HHV458789:HHV458790 HRR458789:HRR458790 IBN458789:IBN458790 ILJ458789:ILJ458790 IVF458789:IVF458790 JFB458789:JFB458790 JOX458789:JOX458790 JYT458789:JYT458790 KIP458789:KIP458790 KSL458789:KSL458790 LCH458789:LCH458790 LMD458789:LMD458790 LVZ458789:LVZ458790 MFV458789:MFV458790 MPR458789:MPR458790 MZN458789:MZN458790 NJJ458789:NJJ458790 NTF458789:NTF458790 ODB458789:ODB458790 OMX458789:OMX458790 OWT458789:OWT458790 PGP458789:PGP458790 PQL458789:PQL458790 QAH458789:QAH458790 QKD458789:QKD458790 QTZ458789:QTZ458790 RDV458789:RDV458790 RNR458789:RNR458790 RXN458789:RXN458790 SHJ458789:SHJ458790 SRF458789:SRF458790 TBB458789:TBB458790 TKX458789:TKX458790 TUT458789:TUT458790 UEP458789:UEP458790 UOL458789:UOL458790 UYH458789:UYH458790 VID458789:VID458790 VRZ458789:VRZ458790 WBV458789:WBV458790 WLR458789:WLR458790 WVN458789:WVN458790 F524325:F524326 JB524325:JB524326 SX524325:SX524326 ACT524325:ACT524326 AMP524325:AMP524326 AWL524325:AWL524326 BGH524325:BGH524326 BQD524325:BQD524326 BZZ524325:BZZ524326 CJV524325:CJV524326 CTR524325:CTR524326 DDN524325:DDN524326 DNJ524325:DNJ524326 DXF524325:DXF524326 EHB524325:EHB524326 EQX524325:EQX524326 FAT524325:FAT524326 FKP524325:FKP524326 FUL524325:FUL524326 GEH524325:GEH524326 GOD524325:GOD524326 GXZ524325:GXZ524326 HHV524325:HHV524326 HRR524325:HRR524326 IBN524325:IBN524326 ILJ524325:ILJ524326 IVF524325:IVF524326 JFB524325:JFB524326 JOX524325:JOX524326 JYT524325:JYT524326 KIP524325:KIP524326 KSL524325:KSL524326 LCH524325:LCH524326 LMD524325:LMD524326 LVZ524325:LVZ524326 MFV524325:MFV524326 MPR524325:MPR524326 MZN524325:MZN524326 NJJ524325:NJJ524326 NTF524325:NTF524326 ODB524325:ODB524326 OMX524325:OMX524326 OWT524325:OWT524326 PGP524325:PGP524326 PQL524325:PQL524326 QAH524325:QAH524326 QKD524325:QKD524326 QTZ524325:QTZ524326 RDV524325:RDV524326 RNR524325:RNR524326 RXN524325:RXN524326 SHJ524325:SHJ524326 SRF524325:SRF524326 TBB524325:TBB524326 TKX524325:TKX524326 TUT524325:TUT524326 UEP524325:UEP524326 UOL524325:UOL524326 UYH524325:UYH524326 VID524325:VID524326 VRZ524325:VRZ524326 WBV524325:WBV524326 WLR524325:WLR524326 WVN524325:WVN524326 F589861:F589862 JB589861:JB589862 SX589861:SX589862 ACT589861:ACT589862 AMP589861:AMP589862 AWL589861:AWL589862 BGH589861:BGH589862 BQD589861:BQD589862 BZZ589861:BZZ589862 CJV589861:CJV589862 CTR589861:CTR589862 DDN589861:DDN589862 DNJ589861:DNJ589862 DXF589861:DXF589862 EHB589861:EHB589862 EQX589861:EQX589862 FAT589861:FAT589862 FKP589861:FKP589862 FUL589861:FUL589862 GEH589861:GEH589862 GOD589861:GOD589862 GXZ589861:GXZ589862 HHV589861:HHV589862 HRR589861:HRR589862 IBN589861:IBN589862 ILJ589861:ILJ589862 IVF589861:IVF589862 JFB589861:JFB589862 JOX589861:JOX589862 JYT589861:JYT589862 KIP589861:KIP589862 KSL589861:KSL589862 LCH589861:LCH589862 LMD589861:LMD589862 LVZ589861:LVZ589862 MFV589861:MFV589862 MPR589861:MPR589862 MZN589861:MZN589862 NJJ589861:NJJ589862 NTF589861:NTF589862 ODB589861:ODB589862 OMX589861:OMX589862 OWT589861:OWT589862 PGP589861:PGP589862 PQL589861:PQL589862 QAH589861:QAH589862 QKD589861:QKD589862 QTZ589861:QTZ589862 RDV589861:RDV589862 RNR589861:RNR589862 RXN589861:RXN589862 SHJ589861:SHJ589862 SRF589861:SRF589862 TBB589861:TBB589862 TKX589861:TKX589862 TUT589861:TUT589862 UEP589861:UEP589862 UOL589861:UOL589862 UYH589861:UYH589862 VID589861:VID589862 VRZ589861:VRZ589862 WBV589861:WBV589862 WLR589861:WLR589862 WVN589861:WVN589862 F655397:F655398 JB655397:JB655398 SX655397:SX655398 ACT655397:ACT655398 AMP655397:AMP655398 AWL655397:AWL655398 BGH655397:BGH655398 BQD655397:BQD655398 BZZ655397:BZZ655398 CJV655397:CJV655398 CTR655397:CTR655398 DDN655397:DDN655398 DNJ655397:DNJ655398 DXF655397:DXF655398 EHB655397:EHB655398 EQX655397:EQX655398 FAT655397:FAT655398 FKP655397:FKP655398 FUL655397:FUL655398 GEH655397:GEH655398 GOD655397:GOD655398 GXZ655397:GXZ655398 HHV655397:HHV655398 HRR655397:HRR655398 IBN655397:IBN655398 ILJ655397:ILJ655398 IVF655397:IVF655398 JFB655397:JFB655398 JOX655397:JOX655398 JYT655397:JYT655398 KIP655397:KIP655398 KSL655397:KSL655398 LCH655397:LCH655398 LMD655397:LMD655398 LVZ655397:LVZ655398 MFV655397:MFV655398 MPR655397:MPR655398 MZN655397:MZN655398 NJJ655397:NJJ655398 NTF655397:NTF655398 ODB655397:ODB655398 OMX655397:OMX655398 OWT655397:OWT655398 PGP655397:PGP655398 PQL655397:PQL655398 QAH655397:QAH655398 QKD655397:QKD655398 QTZ655397:QTZ655398 RDV655397:RDV655398 RNR655397:RNR655398 RXN655397:RXN655398 SHJ655397:SHJ655398 SRF655397:SRF655398 TBB655397:TBB655398 TKX655397:TKX655398 TUT655397:TUT655398 UEP655397:UEP655398 UOL655397:UOL655398 UYH655397:UYH655398 VID655397:VID655398 VRZ655397:VRZ655398 WBV655397:WBV655398 WLR655397:WLR655398 WVN655397:WVN655398 F720933:F720934 JB720933:JB720934 SX720933:SX720934 ACT720933:ACT720934 AMP720933:AMP720934 AWL720933:AWL720934 BGH720933:BGH720934 BQD720933:BQD720934 BZZ720933:BZZ720934 CJV720933:CJV720934 CTR720933:CTR720934 DDN720933:DDN720934 DNJ720933:DNJ720934 DXF720933:DXF720934 EHB720933:EHB720934 EQX720933:EQX720934 FAT720933:FAT720934 FKP720933:FKP720934 FUL720933:FUL720934 GEH720933:GEH720934 GOD720933:GOD720934 GXZ720933:GXZ720934 HHV720933:HHV720934 HRR720933:HRR720934 IBN720933:IBN720934 ILJ720933:ILJ720934 IVF720933:IVF720934 JFB720933:JFB720934 JOX720933:JOX720934 JYT720933:JYT720934 KIP720933:KIP720934 KSL720933:KSL720934 LCH720933:LCH720934 LMD720933:LMD720934 LVZ720933:LVZ720934 MFV720933:MFV720934 MPR720933:MPR720934 MZN720933:MZN720934 NJJ720933:NJJ720934 NTF720933:NTF720934 ODB720933:ODB720934 OMX720933:OMX720934 OWT720933:OWT720934 PGP720933:PGP720934 PQL720933:PQL720934 QAH720933:QAH720934 QKD720933:QKD720934 QTZ720933:QTZ720934 RDV720933:RDV720934 RNR720933:RNR720934 RXN720933:RXN720934 SHJ720933:SHJ720934 SRF720933:SRF720934 TBB720933:TBB720934 TKX720933:TKX720934 TUT720933:TUT720934 UEP720933:UEP720934 UOL720933:UOL720934 UYH720933:UYH720934 VID720933:VID720934 VRZ720933:VRZ720934 WBV720933:WBV720934 WLR720933:WLR720934 WVN720933:WVN720934 F786469:F786470 JB786469:JB786470 SX786469:SX786470 ACT786469:ACT786470 AMP786469:AMP786470 AWL786469:AWL786470 BGH786469:BGH786470 BQD786469:BQD786470 BZZ786469:BZZ786470 CJV786469:CJV786470 CTR786469:CTR786470 DDN786469:DDN786470 DNJ786469:DNJ786470 DXF786469:DXF786470 EHB786469:EHB786470 EQX786469:EQX786470 FAT786469:FAT786470 FKP786469:FKP786470 FUL786469:FUL786470 GEH786469:GEH786470 GOD786469:GOD786470 GXZ786469:GXZ786470 HHV786469:HHV786470 HRR786469:HRR786470 IBN786469:IBN786470 ILJ786469:ILJ786470 IVF786469:IVF786470 JFB786469:JFB786470 JOX786469:JOX786470 JYT786469:JYT786470 KIP786469:KIP786470 KSL786469:KSL786470 LCH786469:LCH786470 LMD786469:LMD786470 LVZ786469:LVZ786470 MFV786469:MFV786470 MPR786469:MPR786470 MZN786469:MZN786470 NJJ786469:NJJ786470 NTF786469:NTF786470 ODB786469:ODB786470 OMX786469:OMX786470 OWT786469:OWT786470 PGP786469:PGP786470 PQL786469:PQL786470 QAH786469:QAH786470 QKD786469:QKD786470 QTZ786469:QTZ786470 RDV786469:RDV786470 RNR786469:RNR786470 RXN786469:RXN786470 SHJ786469:SHJ786470 SRF786469:SRF786470 TBB786469:TBB786470 TKX786469:TKX786470 TUT786469:TUT786470 UEP786469:UEP786470 UOL786469:UOL786470 UYH786469:UYH786470 VID786469:VID786470 VRZ786469:VRZ786470 WBV786469:WBV786470 WLR786469:WLR786470 WVN786469:WVN786470 F852005:F852006 JB852005:JB852006 SX852005:SX852006 ACT852005:ACT852006 AMP852005:AMP852006 AWL852005:AWL852006 BGH852005:BGH852006 BQD852005:BQD852006 BZZ852005:BZZ852006 CJV852005:CJV852006 CTR852005:CTR852006 DDN852005:DDN852006 DNJ852005:DNJ852006 DXF852005:DXF852006 EHB852005:EHB852006 EQX852005:EQX852006 FAT852005:FAT852006 FKP852005:FKP852006 FUL852005:FUL852006 GEH852005:GEH852006 GOD852005:GOD852006 GXZ852005:GXZ852006 HHV852005:HHV852006 HRR852005:HRR852006 IBN852005:IBN852006 ILJ852005:ILJ852006 IVF852005:IVF852006 JFB852005:JFB852006 JOX852005:JOX852006 JYT852005:JYT852006 KIP852005:KIP852006 KSL852005:KSL852006 LCH852005:LCH852006 LMD852005:LMD852006 LVZ852005:LVZ852006 MFV852005:MFV852006 MPR852005:MPR852006 MZN852005:MZN852006 NJJ852005:NJJ852006 NTF852005:NTF852006 ODB852005:ODB852006 OMX852005:OMX852006 OWT852005:OWT852006 PGP852005:PGP852006 PQL852005:PQL852006 QAH852005:QAH852006 QKD852005:QKD852006 QTZ852005:QTZ852006 RDV852005:RDV852006 RNR852005:RNR852006 RXN852005:RXN852006 SHJ852005:SHJ852006 SRF852005:SRF852006 TBB852005:TBB852006 TKX852005:TKX852006 TUT852005:TUT852006 UEP852005:UEP852006 UOL852005:UOL852006 UYH852005:UYH852006 VID852005:VID852006 VRZ852005:VRZ852006 WBV852005:WBV852006 WLR852005:WLR852006 WVN852005:WVN852006 F917541:F917542 JB917541:JB917542 SX917541:SX917542 ACT917541:ACT917542 AMP917541:AMP917542 AWL917541:AWL917542 BGH917541:BGH917542 BQD917541:BQD917542 BZZ917541:BZZ917542 CJV917541:CJV917542 CTR917541:CTR917542 DDN917541:DDN917542 DNJ917541:DNJ917542 DXF917541:DXF917542 EHB917541:EHB917542 EQX917541:EQX917542 FAT917541:FAT917542 FKP917541:FKP917542 FUL917541:FUL917542 GEH917541:GEH917542 GOD917541:GOD917542 GXZ917541:GXZ917542 HHV917541:HHV917542 HRR917541:HRR917542 IBN917541:IBN917542 ILJ917541:ILJ917542 IVF917541:IVF917542 JFB917541:JFB917542 JOX917541:JOX917542 JYT917541:JYT917542 KIP917541:KIP917542 KSL917541:KSL917542 LCH917541:LCH917542 LMD917541:LMD917542 LVZ917541:LVZ917542 MFV917541:MFV917542 MPR917541:MPR917542 MZN917541:MZN917542 NJJ917541:NJJ917542 NTF917541:NTF917542 ODB917541:ODB917542 OMX917541:OMX917542 OWT917541:OWT917542 PGP917541:PGP917542 PQL917541:PQL917542 QAH917541:QAH917542 QKD917541:QKD917542 QTZ917541:QTZ917542 RDV917541:RDV917542 RNR917541:RNR917542 RXN917541:RXN917542 SHJ917541:SHJ917542 SRF917541:SRF917542 TBB917541:TBB917542 TKX917541:TKX917542 TUT917541:TUT917542 UEP917541:UEP917542 UOL917541:UOL917542 UYH917541:UYH917542 VID917541:VID917542 VRZ917541:VRZ917542 WBV917541:WBV917542 WLR917541:WLR917542 WVN917541:WVN917542 F983077:F983078 JB983077:JB983078 SX983077:SX983078 ACT983077:ACT983078 AMP983077:AMP983078 AWL983077:AWL983078 BGH983077:BGH983078 BQD983077:BQD983078 BZZ983077:BZZ983078 CJV983077:CJV983078 CTR983077:CTR983078 DDN983077:DDN983078 DNJ983077:DNJ983078 DXF983077:DXF983078 EHB983077:EHB983078 EQX983077:EQX983078 FAT983077:FAT983078 FKP983077:FKP983078 FUL983077:FUL983078 GEH983077:GEH983078 GOD983077:GOD983078 GXZ983077:GXZ983078 HHV983077:HHV983078 HRR983077:HRR983078 IBN983077:IBN983078 ILJ983077:ILJ983078 IVF983077:IVF983078 JFB983077:JFB983078 JOX983077:JOX983078 JYT983077:JYT983078 KIP983077:KIP983078 KSL983077:KSL983078 LCH983077:LCH983078 LMD983077:LMD983078 LVZ983077:LVZ983078 MFV983077:MFV983078 MPR983077:MPR983078 MZN983077:MZN983078 NJJ983077:NJJ983078 NTF983077:NTF983078 ODB983077:ODB983078 OMX983077:OMX983078 OWT983077:OWT983078 PGP983077:PGP983078 PQL983077:PQL983078 QAH983077:QAH983078 QKD983077:QKD983078 QTZ983077:QTZ983078 RDV983077:RDV983078 RNR983077:RNR983078 RXN983077:RXN983078 SHJ983077:SHJ983078 SRF983077:SRF983078 TBB983077:TBB983078 TKX983077:TKX983078 TUT983077:TUT983078 UEP983077:UEP983078 UOL983077:UOL983078 UYH983077:UYH983078 VID983077:VID983078 VRZ983077:VRZ983078 WBV983077:WBV983078 WLR983077:WLR983078 WVN983077:WVN983078">
      <formula1>0</formula1>
      <formula2>9999999</formula2>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3">
        <x14:dataValidation type="whole" showInputMessage="1" showErrorMessage="1" errorTitle="Validar" error="Se debe declarar valores numéricos que estén en el rango de 0 a 99999999">
          <x14:formula1>
            <xm:f>1</xm:f>
          </x14:formula1>
          <x14:formula2>
            <xm:f>999999</xm:f>
          </x14:formula2>
          <xm:sqref>B76:H77 IX76:JD77 ST76:SZ77 ACP76:ACV77 AML76:AMR77 AWH76:AWN77 BGD76:BGJ77 BPZ76:BQF77 BZV76:CAB77 CJR76:CJX77 CTN76:CTT77 DDJ76:DDP77 DNF76:DNL77 DXB76:DXH77 EGX76:EHD77 EQT76:EQZ77 FAP76:FAV77 FKL76:FKR77 FUH76:FUN77 GED76:GEJ77 GNZ76:GOF77 GXV76:GYB77 HHR76:HHX77 HRN76:HRT77 IBJ76:IBP77 ILF76:ILL77 IVB76:IVH77 JEX76:JFD77 JOT76:JOZ77 JYP76:JYV77 KIL76:KIR77 KSH76:KSN77 LCD76:LCJ77 LLZ76:LMF77 LVV76:LWB77 MFR76:MFX77 MPN76:MPT77 MZJ76:MZP77 NJF76:NJL77 NTB76:NTH77 OCX76:ODD77 OMT76:OMZ77 OWP76:OWV77 PGL76:PGR77 PQH76:PQN77 QAD76:QAJ77 QJZ76:QKF77 QTV76:QUB77 RDR76:RDX77 RNN76:RNT77 RXJ76:RXP77 SHF76:SHL77 SRB76:SRH77 TAX76:TBD77 TKT76:TKZ77 TUP76:TUV77 UEL76:UER77 UOH76:UON77 UYD76:UYJ77 VHZ76:VIF77 VRV76:VSB77 WBR76:WBX77 WLN76:WLT77 WVJ76:WVP77 B65612:H65613 IX65612:JD65613 ST65612:SZ65613 ACP65612:ACV65613 AML65612:AMR65613 AWH65612:AWN65613 BGD65612:BGJ65613 BPZ65612:BQF65613 BZV65612:CAB65613 CJR65612:CJX65613 CTN65612:CTT65613 DDJ65612:DDP65613 DNF65612:DNL65613 DXB65612:DXH65613 EGX65612:EHD65613 EQT65612:EQZ65613 FAP65612:FAV65613 FKL65612:FKR65613 FUH65612:FUN65613 GED65612:GEJ65613 GNZ65612:GOF65613 GXV65612:GYB65613 HHR65612:HHX65613 HRN65612:HRT65613 IBJ65612:IBP65613 ILF65612:ILL65613 IVB65612:IVH65613 JEX65612:JFD65613 JOT65612:JOZ65613 JYP65612:JYV65613 KIL65612:KIR65613 KSH65612:KSN65613 LCD65612:LCJ65613 LLZ65612:LMF65613 LVV65612:LWB65613 MFR65612:MFX65613 MPN65612:MPT65613 MZJ65612:MZP65613 NJF65612:NJL65613 NTB65612:NTH65613 OCX65612:ODD65613 OMT65612:OMZ65613 OWP65612:OWV65613 PGL65612:PGR65613 PQH65612:PQN65613 QAD65612:QAJ65613 QJZ65612:QKF65613 QTV65612:QUB65613 RDR65612:RDX65613 RNN65612:RNT65613 RXJ65612:RXP65613 SHF65612:SHL65613 SRB65612:SRH65613 TAX65612:TBD65613 TKT65612:TKZ65613 TUP65612:TUV65613 UEL65612:UER65613 UOH65612:UON65613 UYD65612:UYJ65613 VHZ65612:VIF65613 VRV65612:VSB65613 WBR65612:WBX65613 WLN65612:WLT65613 WVJ65612:WVP65613 B131148:H131149 IX131148:JD131149 ST131148:SZ131149 ACP131148:ACV131149 AML131148:AMR131149 AWH131148:AWN131149 BGD131148:BGJ131149 BPZ131148:BQF131149 BZV131148:CAB131149 CJR131148:CJX131149 CTN131148:CTT131149 DDJ131148:DDP131149 DNF131148:DNL131149 DXB131148:DXH131149 EGX131148:EHD131149 EQT131148:EQZ131149 FAP131148:FAV131149 FKL131148:FKR131149 FUH131148:FUN131149 GED131148:GEJ131149 GNZ131148:GOF131149 GXV131148:GYB131149 HHR131148:HHX131149 HRN131148:HRT131149 IBJ131148:IBP131149 ILF131148:ILL131149 IVB131148:IVH131149 JEX131148:JFD131149 JOT131148:JOZ131149 JYP131148:JYV131149 KIL131148:KIR131149 KSH131148:KSN131149 LCD131148:LCJ131149 LLZ131148:LMF131149 LVV131148:LWB131149 MFR131148:MFX131149 MPN131148:MPT131149 MZJ131148:MZP131149 NJF131148:NJL131149 NTB131148:NTH131149 OCX131148:ODD131149 OMT131148:OMZ131149 OWP131148:OWV131149 PGL131148:PGR131149 PQH131148:PQN131149 QAD131148:QAJ131149 QJZ131148:QKF131149 QTV131148:QUB131149 RDR131148:RDX131149 RNN131148:RNT131149 RXJ131148:RXP131149 SHF131148:SHL131149 SRB131148:SRH131149 TAX131148:TBD131149 TKT131148:TKZ131149 TUP131148:TUV131149 UEL131148:UER131149 UOH131148:UON131149 UYD131148:UYJ131149 VHZ131148:VIF131149 VRV131148:VSB131149 WBR131148:WBX131149 WLN131148:WLT131149 WVJ131148:WVP131149 B196684:H196685 IX196684:JD196685 ST196684:SZ196685 ACP196684:ACV196685 AML196684:AMR196685 AWH196684:AWN196685 BGD196684:BGJ196685 BPZ196684:BQF196685 BZV196684:CAB196685 CJR196684:CJX196685 CTN196684:CTT196685 DDJ196684:DDP196685 DNF196684:DNL196685 DXB196684:DXH196685 EGX196684:EHD196685 EQT196684:EQZ196685 FAP196684:FAV196685 FKL196684:FKR196685 FUH196684:FUN196685 GED196684:GEJ196685 GNZ196684:GOF196685 GXV196684:GYB196685 HHR196684:HHX196685 HRN196684:HRT196685 IBJ196684:IBP196685 ILF196684:ILL196685 IVB196684:IVH196685 JEX196684:JFD196685 JOT196684:JOZ196685 JYP196684:JYV196685 KIL196684:KIR196685 KSH196684:KSN196685 LCD196684:LCJ196685 LLZ196684:LMF196685 LVV196684:LWB196685 MFR196684:MFX196685 MPN196684:MPT196685 MZJ196684:MZP196685 NJF196684:NJL196685 NTB196684:NTH196685 OCX196684:ODD196685 OMT196684:OMZ196685 OWP196684:OWV196685 PGL196684:PGR196685 PQH196684:PQN196685 QAD196684:QAJ196685 QJZ196684:QKF196685 QTV196684:QUB196685 RDR196684:RDX196685 RNN196684:RNT196685 RXJ196684:RXP196685 SHF196684:SHL196685 SRB196684:SRH196685 TAX196684:TBD196685 TKT196684:TKZ196685 TUP196684:TUV196685 UEL196684:UER196685 UOH196684:UON196685 UYD196684:UYJ196685 VHZ196684:VIF196685 VRV196684:VSB196685 WBR196684:WBX196685 WLN196684:WLT196685 WVJ196684:WVP196685 B262220:H262221 IX262220:JD262221 ST262220:SZ262221 ACP262220:ACV262221 AML262220:AMR262221 AWH262220:AWN262221 BGD262220:BGJ262221 BPZ262220:BQF262221 BZV262220:CAB262221 CJR262220:CJX262221 CTN262220:CTT262221 DDJ262220:DDP262221 DNF262220:DNL262221 DXB262220:DXH262221 EGX262220:EHD262221 EQT262220:EQZ262221 FAP262220:FAV262221 FKL262220:FKR262221 FUH262220:FUN262221 GED262220:GEJ262221 GNZ262220:GOF262221 GXV262220:GYB262221 HHR262220:HHX262221 HRN262220:HRT262221 IBJ262220:IBP262221 ILF262220:ILL262221 IVB262220:IVH262221 JEX262220:JFD262221 JOT262220:JOZ262221 JYP262220:JYV262221 KIL262220:KIR262221 KSH262220:KSN262221 LCD262220:LCJ262221 LLZ262220:LMF262221 LVV262220:LWB262221 MFR262220:MFX262221 MPN262220:MPT262221 MZJ262220:MZP262221 NJF262220:NJL262221 NTB262220:NTH262221 OCX262220:ODD262221 OMT262220:OMZ262221 OWP262220:OWV262221 PGL262220:PGR262221 PQH262220:PQN262221 QAD262220:QAJ262221 QJZ262220:QKF262221 QTV262220:QUB262221 RDR262220:RDX262221 RNN262220:RNT262221 RXJ262220:RXP262221 SHF262220:SHL262221 SRB262220:SRH262221 TAX262220:TBD262221 TKT262220:TKZ262221 TUP262220:TUV262221 UEL262220:UER262221 UOH262220:UON262221 UYD262220:UYJ262221 VHZ262220:VIF262221 VRV262220:VSB262221 WBR262220:WBX262221 WLN262220:WLT262221 WVJ262220:WVP262221 B327756:H327757 IX327756:JD327757 ST327756:SZ327757 ACP327756:ACV327757 AML327756:AMR327757 AWH327756:AWN327757 BGD327756:BGJ327757 BPZ327756:BQF327757 BZV327756:CAB327757 CJR327756:CJX327757 CTN327756:CTT327757 DDJ327756:DDP327757 DNF327756:DNL327757 DXB327756:DXH327757 EGX327756:EHD327757 EQT327756:EQZ327757 FAP327756:FAV327757 FKL327756:FKR327757 FUH327756:FUN327757 GED327756:GEJ327757 GNZ327756:GOF327757 GXV327756:GYB327757 HHR327756:HHX327757 HRN327756:HRT327757 IBJ327756:IBP327757 ILF327756:ILL327757 IVB327756:IVH327757 JEX327756:JFD327757 JOT327756:JOZ327757 JYP327756:JYV327757 KIL327756:KIR327757 KSH327756:KSN327757 LCD327756:LCJ327757 LLZ327756:LMF327757 LVV327756:LWB327757 MFR327756:MFX327757 MPN327756:MPT327757 MZJ327756:MZP327757 NJF327756:NJL327757 NTB327756:NTH327757 OCX327756:ODD327757 OMT327756:OMZ327757 OWP327756:OWV327757 PGL327756:PGR327757 PQH327756:PQN327757 QAD327756:QAJ327757 QJZ327756:QKF327757 QTV327756:QUB327757 RDR327756:RDX327757 RNN327756:RNT327757 RXJ327756:RXP327757 SHF327756:SHL327757 SRB327756:SRH327757 TAX327756:TBD327757 TKT327756:TKZ327757 TUP327756:TUV327757 UEL327756:UER327757 UOH327756:UON327757 UYD327756:UYJ327757 VHZ327756:VIF327757 VRV327756:VSB327757 WBR327756:WBX327757 WLN327756:WLT327757 WVJ327756:WVP327757 B393292:H393293 IX393292:JD393293 ST393292:SZ393293 ACP393292:ACV393293 AML393292:AMR393293 AWH393292:AWN393293 BGD393292:BGJ393293 BPZ393292:BQF393293 BZV393292:CAB393293 CJR393292:CJX393293 CTN393292:CTT393293 DDJ393292:DDP393293 DNF393292:DNL393293 DXB393292:DXH393293 EGX393292:EHD393293 EQT393292:EQZ393293 FAP393292:FAV393293 FKL393292:FKR393293 FUH393292:FUN393293 GED393292:GEJ393293 GNZ393292:GOF393293 GXV393292:GYB393293 HHR393292:HHX393293 HRN393292:HRT393293 IBJ393292:IBP393293 ILF393292:ILL393293 IVB393292:IVH393293 JEX393292:JFD393293 JOT393292:JOZ393293 JYP393292:JYV393293 KIL393292:KIR393293 KSH393292:KSN393293 LCD393292:LCJ393293 LLZ393292:LMF393293 LVV393292:LWB393293 MFR393292:MFX393293 MPN393292:MPT393293 MZJ393292:MZP393293 NJF393292:NJL393293 NTB393292:NTH393293 OCX393292:ODD393293 OMT393292:OMZ393293 OWP393292:OWV393293 PGL393292:PGR393293 PQH393292:PQN393293 QAD393292:QAJ393293 QJZ393292:QKF393293 QTV393292:QUB393293 RDR393292:RDX393293 RNN393292:RNT393293 RXJ393292:RXP393293 SHF393292:SHL393293 SRB393292:SRH393293 TAX393292:TBD393293 TKT393292:TKZ393293 TUP393292:TUV393293 UEL393292:UER393293 UOH393292:UON393293 UYD393292:UYJ393293 VHZ393292:VIF393293 VRV393292:VSB393293 WBR393292:WBX393293 WLN393292:WLT393293 WVJ393292:WVP393293 B458828:H458829 IX458828:JD458829 ST458828:SZ458829 ACP458828:ACV458829 AML458828:AMR458829 AWH458828:AWN458829 BGD458828:BGJ458829 BPZ458828:BQF458829 BZV458828:CAB458829 CJR458828:CJX458829 CTN458828:CTT458829 DDJ458828:DDP458829 DNF458828:DNL458829 DXB458828:DXH458829 EGX458828:EHD458829 EQT458828:EQZ458829 FAP458828:FAV458829 FKL458828:FKR458829 FUH458828:FUN458829 GED458828:GEJ458829 GNZ458828:GOF458829 GXV458828:GYB458829 HHR458828:HHX458829 HRN458828:HRT458829 IBJ458828:IBP458829 ILF458828:ILL458829 IVB458828:IVH458829 JEX458828:JFD458829 JOT458828:JOZ458829 JYP458828:JYV458829 KIL458828:KIR458829 KSH458828:KSN458829 LCD458828:LCJ458829 LLZ458828:LMF458829 LVV458828:LWB458829 MFR458828:MFX458829 MPN458828:MPT458829 MZJ458828:MZP458829 NJF458828:NJL458829 NTB458828:NTH458829 OCX458828:ODD458829 OMT458828:OMZ458829 OWP458828:OWV458829 PGL458828:PGR458829 PQH458828:PQN458829 QAD458828:QAJ458829 QJZ458828:QKF458829 QTV458828:QUB458829 RDR458828:RDX458829 RNN458828:RNT458829 RXJ458828:RXP458829 SHF458828:SHL458829 SRB458828:SRH458829 TAX458828:TBD458829 TKT458828:TKZ458829 TUP458828:TUV458829 UEL458828:UER458829 UOH458828:UON458829 UYD458828:UYJ458829 VHZ458828:VIF458829 VRV458828:VSB458829 WBR458828:WBX458829 WLN458828:WLT458829 WVJ458828:WVP458829 B524364:H524365 IX524364:JD524365 ST524364:SZ524365 ACP524364:ACV524365 AML524364:AMR524365 AWH524364:AWN524365 BGD524364:BGJ524365 BPZ524364:BQF524365 BZV524364:CAB524365 CJR524364:CJX524365 CTN524364:CTT524365 DDJ524364:DDP524365 DNF524364:DNL524365 DXB524364:DXH524365 EGX524364:EHD524365 EQT524364:EQZ524365 FAP524364:FAV524365 FKL524364:FKR524365 FUH524364:FUN524365 GED524364:GEJ524365 GNZ524364:GOF524365 GXV524364:GYB524365 HHR524364:HHX524365 HRN524364:HRT524365 IBJ524364:IBP524365 ILF524364:ILL524365 IVB524364:IVH524365 JEX524364:JFD524365 JOT524364:JOZ524365 JYP524364:JYV524365 KIL524364:KIR524365 KSH524364:KSN524365 LCD524364:LCJ524365 LLZ524364:LMF524365 LVV524364:LWB524365 MFR524364:MFX524365 MPN524364:MPT524365 MZJ524364:MZP524365 NJF524364:NJL524365 NTB524364:NTH524365 OCX524364:ODD524365 OMT524364:OMZ524365 OWP524364:OWV524365 PGL524364:PGR524365 PQH524364:PQN524365 QAD524364:QAJ524365 QJZ524364:QKF524365 QTV524364:QUB524365 RDR524364:RDX524365 RNN524364:RNT524365 RXJ524364:RXP524365 SHF524364:SHL524365 SRB524364:SRH524365 TAX524364:TBD524365 TKT524364:TKZ524365 TUP524364:TUV524365 UEL524364:UER524365 UOH524364:UON524365 UYD524364:UYJ524365 VHZ524364:VIF524365 VRV524364:VSB524365 WBR524364:WBX524365 WLN524364:WLT524365 WVJ524364:WVP524365 B589900:H589901 IX589900:JD589901 ST589900:SZ589901 ACP589900:ACV589901 AML589900:AMR589901 AWH589900:AWN589901 BGD589900:BGJ589901 BPZ589900:BQF589901 BZV589900:CAB589901 CJR589900:CJX589901 CTN589900:CTT589901 DDJ589900:DDP589901 DNF589900:DNL589901 DXB589900:DXH589901 EGX589900:EHD589901 EQT589900:EQZ589901 FAP589900:FAV589901 FKL589900:FKR589901 FUH589900:FUN589901 GED589900:GEJ589901 GNZ589900:GOF589901 GXV589900:GYB589901 HHR589900:HHX589901 HRN589900:HRT589901 IBJ589900:IBP589901 ILF589900:ILL589901 IVB589900:IVH589901 JEX589900:JFD589901 JOT589900:JOZ589901 JYP589900:JYV589901 KIL589900:KIR589901 KSH589900:KSN589901 LCD589900:LCJ589901 LLZ589900:LMF589901 LVV589900:LWB589901 MFR589900:MFX589901 MPN589900:MPT589901 MZJ589900:MZP589901 NJF589900:NJL589901 NTB589900:NTH589901 OCX589900:ODD589901 OMT589900:OMZ589901 OWP589900:OWV589901 PGL589900:PGR589901 PQH589900:PQN589901 QAD589900:QAJ589901 QJZ589900:QKF589901 QTV589900:QUB589901 RDR589900:RDX589901 RNN589900:RNT589901 RXJ589900:RXP589901 SHF589900:SHL589901 SRB589900:SRH589901 TAX589900:TBD589901 TKT589900:TKZ589901 TUP589900:TUV589901 UEL589900:UER589901 UOH589900:UON589901 UYD589900:UYJ589901 VHZ589900:VIF589901 VRV589900:VSB589901 WBR589900:WBX589901 WLN589900:WLT589901 WVJ589900:WVP589901 B655436:H655437 IX655436:JD655437 ST655436:SZ655437 ACP655436:ACV655437 AML655436:AMR655437 AWH655436:AWN655437 BGD655436:BGJ655437 BPZ655436:BQF655437 BZV655436:CAB655437 CJR655436:CJX655437 CTN655436:CTT655437 DDJ655436:DDP655437 DNF655436:DNL655437 DXB655436:DXH655437 EGX655436:EHD655437 EQT655436:EQZ655437 FAP655436:FAV655437 FKL655436:FKR655437 FUH655436:FUN655437 GED655436:GEJ655437 GNZ655436:GOF655437 GXV655436:GYB655437 HHR655436:HHX655437 HRN655436:HRT655437 IBJ655436:IBP655437 ILF655436:ILL655437 IVB655436:IVH655437 JEX655436:JFD655437 JOT655436:JOZ655437 JYP655436:JYV655437 KIL655436:KIR655437 KSH655436:KSN655437 LCD655436:LCJ655437 LLZ655436:LMF655437 LVV655436:LWB655437 MFR655436:MFX655437 MPN655436:MPT655437 MZJ655436:MZP655437 NJF655436:NJL655437 NTB655436:NTH655437 OCX655436:ODD655437 OMT655436:OMZ655437 OWP655436:OWV655437 PGL655436:PGR655437 PQH655436:PQN655437 QAD655436:QAJ655437 QJZ655436:QKF655437 QTV655436:QUB655437 RDR655436:RDX655437 RNN655436:RNT655437 RXJ655436:RXP655437 SHF655436:SHL655437 SRB655436:SRH655437 TAX655436:TBD655437 TKT655436:TKZ655437 TUP655436:TUV655437 UEL655436:UER655437 UOH655436:UON655437 UYD655436:UYJ655437 VHZ655436:VIF655437 VRV655436:VSB655437 WBR655436:WBX655437 WLN655436:WLT655437 WVJ655436:WVP655437 B720972:H720973 IX720972:JD720973 ST720972:SZ720973 ACP720972:ACV720973 AML720972:AMR720973 AWH720972:AWN720973 BGD720972:BGJ720973 BPZ720972:BQF720973 BZV720972:CAB720973 CJR720972:CJX720973 CTN720972:CTT720973 DDJ720972:DDP720973 DNF720972:DNL720973 DXB720972:DXH720973 EGX720972:EHD720973 EQT720972:EQZ720973 FAP720972:FAV720973 FKL720972:FKR720973 FUH720972:FUN720973 GED720972:GEJ720973 GNZ720972:GOF720973 GXV720972:GYB720973 HHR720972:HHX720973 HRN720972:HRT720973 IBJ720972:IBP720973 ILF720972:ILL720973 IVB720972:IVH720973 JEX720972:JFD720973 JOT720972:JOZ720973 JYP720972:JYV720973 KIL720972:KIR720973 KSH720972:KSN720973 LCD720972:LCJ720973 LLZ720972:LMF720973 LVV720972:LWB720973 MFR720972:MFX720973 MPN720972:MPT720973 MZJ720972:MZP720973 NJF720972:NJL720973 NTB720972:NTH720973 OCX720972:ODD720973 OMT720972:OMZ720973 OWP720972:OWV720973 PGL720972:PGR720973 PQH720972:PQN720973 QAD720972:QAJ720973 QJZ720972:QKF720973 QTV720972:QUB720973 RDR720972:RDX720973 RNN720972:RNT720973 RXJ720972:RXP720973 SHF720972:SHL720973 SRB720972:SRH720973 TAX720972:TBD720973 TKT720972:TKZ720973 TUP720972:TUV720973 UEL720972:UER720973 UOH720972:UON720973 UYD720972:UYJ720973 VHZ720972:VIF720973 VRV720972:VSB720973 WBR720972:WBX720973 WLN720972:WLT720973 WVJ720972:WVP720973 B786508:H786509 IX786508:JD786509 ST786508:SZ786509 ACP786508:ACV786509 AML786508:AMR786509 AWH786508:AWN786509 BGD786508:BGJ786509 BPZ786508:BQF786509 BZV786508:CAB786509 CJR786508:CJX786509 CTN786508:CTT786509 DDJ786508:DDP786509 DNF786508:DNL786509 DXB786508:DXH786509 EGX786508:EHD786509 EQT786508:EQZ786509 FAP786508:FAV786509 FKL786508:FKR786509 FUH786508:FUN786509 GED786508:GEJ786509 GNZ786508:GOF786509 GXV786508:GYB786509 HHR786508:HHX786509 HRN786508:HRT786509 IBJ786508:IBP786509 ILF786508:ILL786509 IVB786508:IVH786509 JEX786508:JFD786509 JOT786508:JOZ786509 JYP786508:JYV786509 KIL786508:KIR786509 KSH786508:KSN786509 LCD786508:LCJ786509 LLZ786508:LMF786509 LVV786508:LWB786509 MFR786508:MFX786509 MPN786508:MPT786509 MZJ786508:MZP786509 NJF786508:NJL786509 NTB786508:NTH786509 OCX786508:ODD786509 OMT786508:OMZ786509 OWP786508:OWV786509 PGL786508:PGR786509 PQH786508:PQN786509 QAD786508:QAJ786509 QJZ786508:QKF786509 QTV786508:QUB786509 RDR786508:RDX786509 RNN786508:RNT786509 RXJ786508:RXP786509 SHF786508:SHL786509 SRB786508:SRH786509 TAX786508:TBD786509 TKT786508:TKZ786509 TUP786508:TUV786509 UEL786508:UER786509 UOH786508:UON786509 UYD786508:UYJ786509 VHZ786508:VIF786509 VRV786508:VSB786509 WBR786508:WBX786509 WLN786508:WLT786509 WVJ786508:WVP786509 B852044:H852045 IX852044:JD852045 ST852044:SZ852045 ACP852044:ACV852045 AML852044:AMR852045 AWH852044:AWN852045 BGD852044:BGJ852045 BPZ852044:BQF852045 BZV852044:CAB852045 CJR852044:CJX852045 CTN852044:CTT852045 DDJ852044:DDP852045 DNF852044:DNL852045 DXB852044:DXH852045 EGX852044:EHD852045 EQT852044:EQZ852045 FAP852044:FAV852045 FKL852044:FKR852045 FUH852044:FUN852045 GED852044:GEJ852045 GNZ852044:GOF852045 GXV852044:GYB852045 HHR852044:HHX852045 HRN852044:HRT852045 IBJ852044:IBP852045 ILF852044:ILL852045 IVB852044:IVH852045 JEX852044:JFD852045 JOT852044:JOZ852045 JYP852044:JYV852045 KIL852044:KIR852045 KSH852044:KSN852045 LCD852044:LCJ852045 LLZ852044:LMF852045 LVV852044:LWB852045 MFR852044:MFX852045 MPN852044:MPT852045 MZJ852044:MZP852045 NJF852044:NJL852045 NTB852044:NTH852045 OCX852044:ODD852045 OMT852044:OMZ852045 OWP852044:OWV852045 PGL852044:PGR852045 PQH852044:PQN852045 QAD852044:QAJ852045 QJZ852044:QKF852045 QTV852044:QUB852045 RDR852044:RDX852045 RNN852044:RNT852045 RXJ852044:RXP852045 SHF852044:SHL852045 SRB852044:SRH852045 TAX852044:TBD852045 TKT852044:TKZ852045 TUP852044:TUV852045 UEL852044:UER852045 UOH852044:UON852045 UYD852044:UYJ852045 VHZ852044:VIF852045 VRV852044:VSB852045 WBR852044:WBX852045 WLN852044:WLT852045 WVJ852044:WVP852045 B917580:H917581 IX917580:JD917581 ST917580:SZ917581 ACP917580:ACV917581 AML917580:AMR917581 AWH917580:AWN917581 BGD917580:BGJ917581 BPZ917580:BQF917581 BZV917580:CAB917581 CJR917580:CJX917581 CTN917580:CTT917581 DDJ917580:DDP917581 DNF917580:DNL917581 DXB917580:DXH917581 EGX917580:EHD917581 EQT917580:EQZ917581 FAP917580:FAV917581 FKL917580:FKR917581 FUH917580:FUN917581 GED917580:GEJ917581 GNZ917580:GOF917581 GXV917580:GYB917581 HHR917580:HHX917581 HRN917580:HRT917581 IBJ917580:IBP917581 ILF917580:ILL917581 IVB917580:IVH917581 JEX917580:JFD917581 JOT917580:JOZ917581 JYP917580:JYV917581 KIL917580:KIR917581 KSH917580:KSN917581 LCD917580:LCJ917581 LLZ917580:LMF917581 LVV917580:LWB917581 MFR917580:MFX917581 MPN917580:MPT917581 MZJ917580:MZP917581 NJF917580:NJL917581 NTB917580:NTH917581 OCX917580:ODD917581 OMT917580:OMZ917581 OWP917580:OWV917581 PGL917580:PGR917581 PQH917580:PQN917581 QAD917580:QAJ917581 QJZ917580:QKF917581 QTV917580:QUB917581 RDR917580:RDX917581 RNN917580:RNT917581 RXJ917580:RXP917581 SHF917580:SHL917581 SRB917580:SRH917581 TAX917580:TBD917581 TKT917580:TKZ917581 TUP917580:TUV917581 UEL917580:UER917581 UOH917580:UON917581 UYD917580:UYJ917581 VHZ917580:VIF917581 VRV917580:VSB917581 WBR917580:WBX917581 WLN917580:WLT917581 WVJ917580:WVP917581 B983116:H983117 IX983116:JD983117 ST983116:SZ983117 ACP983116:ACV983117 AML983116:AMR983117 AWH983116:AWN983117 BGD983116:BGJ983117 BPZ983116:BQF983117 BZV983116:CAB983117 CJR983116:CJX983117 CTN983116:CTT983117 DDJ983116:DDP983117 DNF983116:DNL983117 DXB983116:DXH983117 EGX983116:EHD983117 EQT983116:EQZ983117 FAP983116:FAV983117 FKL983116:FKR983117 FUH983116:FUN983117 GED983116:GEJ983117 GNZ983116:GOF983117 GXV983116:GYB983117 HHR983116:HHX983117 HRN983116:HRT983117 IBJ983116:IBP983117 ILF983116:ILL983117 IVB983116:IVH983117 JEX983116:JFD983117 JOT983116:JOZ983117 JYP983116:JYV983117 KIL983116:KIR983117 KSH983116:KSN983117 LCD983116:LCJ983117 LLZ983116:LMF983117 LVV983116:LWB983117 MFR983116:MFX983117 MPN983116:MPT983117 MZJ983116:MZP983117 NJF983116:NJL983117 NTB983116:NTH983117 OCX983116:ODD983117 OMT983116:OMZ983117 OWP983116:OWV983117 PGL983116:PGR983117 PQH983116:PQN983117 QAD983116:QAJ983117 QJZ983116:QKF983117 QTV983116:QUB983117 RDR983116:RDX983117 RNN983116:RNT983117 RXJ983116:RXP983117 SHF983116:SHL983117 SRB983116:SRH983117 TAX983116:TBD983117 TKT983116:TKZ983117 TUP983116:TUV983117 UEL983116:UER983117 UOH983116:UON983117 UYD983116:UYJ983117 VHZ983116:VIF983117 VRV983116:VSB983117 WBR983116:WBX983117 WLN983116:WLT983117 WVJ983116:WVP983117 B64:W64 IX64:JS64 ST64:TO64 ACP64:ADK64 AML64:ANG64 AWH64:AXC64 BGD64:BGY64 BPZ64:BQU64 BZV64:CAQ64 CJR64:CKM64 CTN64:CUI64 DDJ64:DEE64 DNF64:DOA64 DXB64:DXW64 EGX64:EHS64 EQT64:ERO64 FAP64:FBK64 FKL64:FLG64 FUH64:FVC64 GED64:GEY64 GNZ64:GOU64 GXV64:GYQ64 HHR64:HIM64 HRN64:HSI64 IBJ64:ICE64 ILF64:IMA64 IVB64:IVW64 JEX64:JFS64 JOT64:JPO64 JYP64:JZK64 KIL64:KJG64 KSH64:KTC64 LCD64:LCY64 LLZ64:LMU64 LVV64:LWQ64 MFR64:MGM64 MPN64:MQI64 MZJ64:NAE64 NJF64:NKA64 NTB64:NTW64 OCX64:ODS64 OMT64:ONO64 OWP64:OXK64 PGL64:PHG64 PQH64:PRC64 QAD64:QAY64 QJZ64:QKU64 QTV64:QUQ64 RDR64:REM64 RNN64:ROI64 RXJ64:RYE64 SHF64:SIA64 SRB64:SRW64 TAX64:TBS64 TKT64:TLO64 TUP64:TVK64 UEL64:UFG64 UOH64:UPC64 UYD64:UYY64 VHZ64:VIU64 VRV64:VSQ64 WBR64:WCM64 WLN64:WMI64 WVJ64:WWE64 B65600:W65600 IX65600:JS65600 ST65600:TO65600 ACP65600:ADK65600 AML65600:ANG65600 AWH65600:AXC65600 BGD65600:BGY65600 BPZ65600:BQU65600 BZV65600:CAQ65600 CJR65600:CKM65600 CTN65600:CUI65600 DDJ65600:DEE65600 DNF65600:DOA65600 DXB65600:DXW65600 EGX65600:EHS65600 EQT65600:ERO65600 FAP65600:FBK65600 FKL65600:FLG65600 FUH65600:FVC65600 GED65600:GEY65600 GNZ65600:GOU65600 GXV65600:GYQ65600 HHR65600:HIM65600 HRN65600:HSI65600 IBJ65600:ICE65600 ILF65600:IMA65600 IVB65600:IVW65600 JEX65600:JFS65600 JOT65600:JPO65600 JYP65600:JZK65600 KIL65600:KJG65600 KSH65600:KTC65600 LCD65600:LCY65600 LLZ65600:LMU65600 LVV65600:LWQ65600 MFR65600:MGM65600 MPN65600:MQI65600 MZJ65600:NAE65600 NJF65600:NKA65600 NTB65600:NTW65600 OCX65600:ODS65600 OMT65600:ONO65600 OWP65600:OXK65600 PGL65600:PHG65600 PQH65600:PRC65600 QAD65600:QAY65600 QJZ65600:QKU65600 QTV65600:QUQ65600 RDR65600:REM65600 RNN65600:ROI65600 RXJ65600:RYE65600 SHF65600:SIA65600 SRB65600:SRW65600 TAX65600:TBS65600 TKT65600:TLO65600 TUP65600:TVK65600 UEL65600:UFG65600 UOH65600:UPC65600 UYD65600:UYY65600 VHZ65600:VIU65600 VRV65600:VSQ65600 WBR65600:WCM65600 WLN65600:WMI65600 WVJ65600:WWE65600 B131136:W131136 IX131136:JS131136 ST131136:TO131136 ACP131136:ADK131136 AML131136:ANG131136 AWH131136:AXC131136 BGD131136:BGY131136 BPZ131136:BQU131136 BZV131136:CAQ131136 CJR131136:CKM131136 CTN131136:CUI131136 DDJ131136:DEE131136 DNF131136:DOA131136 DXB131136:DXW131136 EGX131136:EHS131136 EQT131136:ERO131136 FAP131136:FBK131136 FKL131136:FLG131136 FUH131136:FVC131136 GED131136:GEY131136 GNZ131136:GOU131136 GXV131136:GYQ131136 HHR131136:HIM131136 HRN131136:HSI131136 IBJ131136:ICE131136 ILF131136:IMA131136 IVB131136:IVW131136 JEX131136:JFS131136 JOT131136:JPO131136 JYP131136:JZK131136 KIL131136:KJG131136 KSH131136:KTC131136 LCD131136:LCY131136 LLZ131136:LMU131136 LVV131136:LWQ131136 MFR131136:MGM131136 MPN131136:MQI131136 MZJ131136:NAE131136 NJF131136:NKA131136 NTB131136:NTW131136 OCX131136:ODS131136 OMT131136:ONO131136 OWP131136:OXK131136 PGL131136:PHG131136 PQH131136:PRC131136 QAD131136:QAY131136 QJZ131136:QKU131136 QTV131136:QUQ131136 RDR131136:REM131136 RNN131136:ROI131136 RXJ131136:RYE131136 SHF131136:SIA131136 SRB131136:SRW131136 TAX131136:TBS131136 TKT131136:TLO131136 TUP131136:TVK131136 UEL131136:UFG131136 UOH131136:UPC131136 UYD131136:UYY131136 VHZ131136:VIU131136 VRV131136:VSQ131136 WBR131136:WCM131136 WLN131136:WMI131136 WVJ131136:WWE131136 B196672:W196672 IX196672:JS196672 ST196672:TO196672 ACP196672:ADK196672 AML196672:ANG196672 AWH196672:AXC196672 BGD196672:BGY196672 BPZ196672:BQU196672 BZV196672:CAQ196672 CJR196672:CKM196672 CTN196672:CUI196672 DDJ196672:DEE196672 DNF196672:DOA196672 DXB196672:DXW196672 EGX196672:EHS196672 EQT196672:ERO196672 FAP196672:FBK196672 FKL196672:FLG196672 FUH196672:FVC196672 GED196672:GEY196672 GNZ196672:GOU196672 GXV196672:GYQ196672 HHR196672:HIM196672 HRN196672:HSI196672 IBJ196672:ICE196672 ILF196672:IMA196672 IVB196672:IVW196672 JEX196672:JFS196672 JOT196672:JPO196672 JYP196672:JZK196672 KIL196672:KJG196672 KSH196672:KTC196672 LCD196672:LCY196672 LLZ196672:LMU196672 LVV196672:LWQ196672 MFR196672:MGM196672 MPN196672:MQI196672 MZJ196672:NAE196672 NJF196672:NKA196672 NTB196672:NTW196672 OCX196672:ODS196672 OMT196672:ONO196672 OWP196672:OXK196672 PGL196672:PHG196672 PQH196672:PRC196672 QAD196672:QAY196672 QJZ196672:QKU196672 QTV196672:QUQ196672 RDR196672:REM196672 RNN196672:ROI196672 RXJ196672:RYE196672 SHF196672:SIA196672 SRB196672:SRW196672 TAX196672:TBS196672 TKT196672:TLO196672 TUP196672:TVK196672 UEL196672:UFG196672 UOH196672:UPC196672 UYD196672:UYY196672 VHZ196672:VIU196672 VRV196672:VSQ196672 WBR196672:WCM196672 WLN196672:WMI196672 WVJ196672:WWE196672 B262208:W262208 IX262208:JS262208 ST262208:TO262208 ACP262208:ADK262208 AML262208:ANG262208 AWH262208:AXC262208 BGD262208:BGY262208 BPZ262208:BQU262208 BZV262208:CAQ262208 CJR262208:CKM262208 CTN262208:CUI262208 DDJ262208:DEE262208 DNF262208:DOA262208 DXB262208:DXW262208 EGX262208:EHS262208 EQT262208:ERO262208 FAP262208:FBK262208 FKL262208:FLG262208 FUH262208:FVC262208 GED262208:GEY262208 GNZ262208:GOU262208 GXV262208:GYQ262208 HHR262208:HIM262208 HRN262208:HSI262208 IBJ262208:ICE262208 ILF262208:IMA262208 IVB262208:IVW262208 JEX262208:JFS262208 JOT262208:JPO262208 JYP262208:JZK262208 KIL262208:KJG262208 KSH262208:KTC262208 LCD262208:LCY262208 LLZ262208:LMU262208 LVV262208:LWQ262208 MFR262208:MGM262208 MPN262208:MQI262208 MZJ262208:NAE262208 NJF262208:NKA262208 NTB262208:NTW262208 OCX262208:ODS262208 OMT262208:ONO262208 OWP262208:OXK262208 PGL262208:PHG262208 PQH262208:PRC262208 QAD262208:QAY262208 QJZ262208:QKU262208 QTV262208:QUQ262208 RDR262208:REM262208 RNN262208:ROI262208 RXJ262208:RYE262208 SHF262208:SIA262208 SRB262208:SRW262208 TAX262208:TBS262208 TKT262208:TLO262208 TUP262208:TVK262208 UEL262208:UFG262208 UOH262208:UPC262208 UYD262208:UYY262208 VHZ262208:VIU262208 VRV262208:VSQ262208 WBR262208:WCM262208 WLN262208:WMI262208 WVJ262208:WWE262208 B327744:W327744 IX327744:JS327744 ST327744:TO327744 ACP327744:ADK327744 AML327744:ANG327744 AWH327744:AXC327744 BGD327744:BGY327744 BPZ327744:BQU327744 BZV327744:CAQ327744 CJR327744:CKM327744 CTN327744:CUI327744 DDJ327744:DEE327744 DNF327744:DOA327744 DXB327744:DXW327744 EGX327744:EHS327744 EQT327744:ERO327744 FAP327744:FBK327744 FKL327744:FLG327744 FUH327744:FVC327744 GED327744:GEY327744 GNZ327744:GOU327744 GXV327744:GYQ327744 HHR327744:HIM327744 HRN327744:HSI327744 IBJ327744:ICE327744 ILF327744:IMA327744 IVB327744:IVW327744 JEX327744:JFS327744 JOT327744:JPO327744 JYP327744:JZK327744 KIL327744:KJG327744 KSH327744:KTC327744 LCD327744:LCY327744 LLZ327744:LMU327744 LVV327744:LWQ327744 MFR327744:MGM327744 MPN327744:MQI327744 MZJ327744:NAE327744 NJF327744:NKA327744 NTB327744:NTW327744 OCX327744:ODS327744 OMT327744:ONO327744 OWP327744:OXK327744 PGL327744:PHG327744 PQH327744:PRC327744 QAD327744:QAY327744 QJZ327744:QKU327744 QTV327744:QUQ327744 RDR327744:REM327744 RNN327744:ROI327744 RXJ327744:RYE327744 SHF327744:SIA327744 SRB327744:SRW327744 TAX327744:TBS327744 TKT327744:TLO327744 TUP327744:TVK327744 UEL327744:UFG327744 UOH327744:UPC327744 UYD327744:UYY327744 VHZ327744:VIU327744 VRV327744:VSQ327744 WBR327744:WCM327744 WLN327744:WMI327744 WVJ327744:WWE327744 B393280:W393280 IX393280:JS393280 ST393280:TO393280 ACP393280:ADK393280 AML393280:ANG393280 AWH393280:AXC393280 BGD393280:BGY393280 BPZ393280:BQU393280 BZV393280:CAQ393280 CJR393280:CKM393280 CTN393280:CUI393280 DDJ393280:DEE393280 DNF393280:DOA393280 DXB393280:DXW393280 EGX393280:EHS393280 EQT393280:ERO393280 FAP393280:FBK393280 FKL393280:FLG393280 FUH393280:FVC393280 GED393280:GEY393280 GNZ393280:GOU393280 GXV393280:GYQ393280 HHR393280:HIM393280 HRN393280:HSI393280 IBJ393280:ICE393280 ILF393280:IMA393280 IVB393280:IVW393280 JEX393280:JFS393280 JOT393280:JPO393280 JYP393280:JZK393280 KIL393280:KJG393280 KSH393280:KTC393280 LCD393280:LCY393280 LLZ393280:LMU393280 LVV393280:LWQ393280 MFR393280:MGM393280 MPN393280:MQI393280 MZJ393280:NAE393280 NJF393280:NKA393280 NTB393280:NTW393280 OCX393280:ODS393280 OMT393280:ONO393280 OWP393280:OXK393280 PGL393280:PHG393280 PQH393280:PRC393280 QAD393280:QAY393280 QJZ393280:QKU393280 QTV393280:QUQ393280 RDR393280:REM393280 RNN393280:ROI393280 RXJ393280:RYE393280 SHF393280:SIA393280 SRB393280:SRW393280 TAX393280:TBS393280 TKT393280:TLO393280 TUP393280:TVK393280 UEL393280:UFG393280 UOH393280:UPC393280 UYD393280:UYY393280 VHZ393280:VIU393280 VRV393280:VSQ393280 WBR393280:WCM393280 WLN393280:WMI393280 WVJ393280:WWE393280 B458816:W458816 IX458816:JS458816 ST458816:TO458816 ACP458816:ADK458816 AML458816:ANG458816 AWH458816:AXC458816 BGD458816:BGY458816 BPZ458816:BQU458816 BZV458816:CAQ458816 CJR458816:CKM458816 CTN458816:CUI458816 DDJ458816:DEE458816 DNF458816:DOA458816 DXB458816:DXW458816 EGX458816:EHS458816 EQT458816:ERO458816 FAP458816:FBK458816 FKL458816:FLG458816 FUH458816:FVC458816 GED458816:GEY458816 GNZ458816:GOU458816 GXV458816:GYQ458816 HHR458816:HIM458816 HRN458816:HSI458816 IBJ458816:ICE458816 ILF458816:IMA458816 IVB458816:IVW458816 JEX458816:JFS458816 JOT458816:JPO458816 JYP458816:JZK458816 KIL458816:KJG458816 KSH458816:KTC458816 LCD458816:LCY458816 LLZ458816:LMU458816 LVV458816:LWQ458816 MFR458816:MGM458816 MPN458816:MQI458816 MZJ458816:NAE458816 NJF458816:NKA458816 NTB458816:NTW458816 OCX458816:ODS458816 OMT458816:ONO458816 OWP458816:OXK458816 PGL458816:PHG458816 PQH458816:PRC458816 QAD458816:QAY458816 QJZ458816:QKU458816 QTV458816:QUQ458816 RDR458816:REM458816 RNN458816:ROI458816 RXJ458816:RYE458816 SHF458816:SIA458816 SRB458816:SRW458816 TAX458816:TBS458816 TKT458816:TLO458816 TUP458816:TVK458816 UEL458816:UFG458816 UOH458816:UPC458816 UYD458816:UYY458816 VHZ458816:VIU458816 VRV458816:VSQ458816 WBR458816:WCM458816 WLN458816:WMI458816 WVJ458816:WWE458816 B524352:W524352 IX524352:JS524352 ST524352:TO524352 ACP524352:ADK524352 AML524352:ANG524352 AWH524352:AXC524352 BGD524352:BGY524352 BPZ524352:BQU524352 BZV524352:CAQ524352 CJR524352:CKM524352 CTN524352:CUI524352 DDJ524352:DEE524352 DNF524352:DOA524352 DXB524352:DXW524352 EGX524352:EHS524352 EQT524352:ERO524352 FAP524352:FBK524352 FKL524352:FLG524352 FUH524352:FVC524352 GED524352:GEY524352 GNZ524352:GOU524352 GXV524352:GYQ524352 HHR524352:HIM524352 HRN524352:HSI524352 IBJ524352:ICE524352 ILF524352:IMA524352 IVB524352:IVW524352 JEX524352:JFS524352 JOT524352:JPO524352 JYP524352:JZK524352 KIL524352:KJG524352 KSH524352:KTC524352 LCD524352:LCY524352 LLZ524352:LMU524352 LVV524352:LWQ524352 MFR524352:MGM524352 MPN524352:MQI524352 MZJ524352:NAE524352 NJF524352:NKA524352 NTB524352:NTW524352 OCX524352:ODS524352 OMT524352:ONO524352 OWP524352:OXK524352 PGL524352:PHG524352 PQH524352:PRC524352 QAD524352:QAY524352 QJZ524352:QKU524352 QTV524352:QUQ524352 RDR524352:REM524352 RNN524352:ROI524352 RXJ524352:RYE524352 SHF524352:SIA524352 SRB524352:SRW524352 TAX524352:TBS524352 TKT524352:TLO524352 TUP524352:TVK524352 UEL524352:UFG524352 UOH524352:UPC524352 UYD524352:UYY524352 VHZ524352:VIU524352 VRV524352:VSQ524352 WBR524352:WCM524352 WLN524352:WMI524352 WVJ524352:WWE524352 B589888:W589888 IX589888:JS589888 ST589888:TO589888 ACP589888:ADK589888 AML589888:ANG589888 AWH589888:AXC589888 BGD589888:BGY589888 BPZ589888:BQU589888 BZV589888:CAQ589888 CJR589888:CKM589888 CTN589888:CUI589888 DDJ589888:DEE589888 DNF589888:DOA589888 DXB589888:DXW589888 EGX589888:EHS589888 EQT589888:ERO589888 FAP589888:FBK589888 FKL589888:FLG589888 FUH589888:FVC589888 GED589888:GEY589888 GNZ589888:GOU589888 GXV589888:GYQ589888 HHR589888:HIM589888 HRN589888:HSI589888 IBJ589888:ICE589888 ILF589888:IMA589888 IVB589888:IVW589888 JEX589888:JFS589888 JOT589888:JPO589888 JYP589888:JZK589888 KIL589888:KJG589888 KSH589888:KTC589888 LCD589888:LCY589888 LLZ589888:LMU589888 LVV589888:LWQ589888 MFR589888:MGM589888 MPN589888:MQI589888 MZJ589888:NAE589888 NJF589888:NKA589888 NTB589888:NTW589888 OCX589888:ODS589888 OMT589888:ONO589888 OWP589888:OXK589888 PGL589888:PHG589888 PQH589888:PRC589888 QAD589888:QAY589888 QJZ589888:QKU589888 QTV589888:QUQ589888 RDR589888:REM589888 RNN589888:ROI589888 RXJ589888:RYE589888 SHF589888:SIA589888 SRB589888:SRW589888 TAX589888:TBS589888 TKT589888:TLO589888 TUP589888:TVK589888 UEL589888:UFG589888 UOH589888:UPC589888 UYD589888:UYY589888 VHZ589888:VIU589888 VRV589888:VSQ589888 WBR589888:WCM589888 WLN589888:WMI589888 WVJ589888:WWE589888 B655424:W655424 IX655424:JS655424 ST655424:TO655424 ACP655424:ADK655424 AML655424:ANG655424 AWH655424:AXC655424 BGD655424:BGY655424 BPZ655424:BQU655424 BZV655424:CAQ655424 CJR655424:CKM655424 CTN655424:CUI655424 DDJ655424:DEE655424 DNF655424:DOA655424 DXB655424:DXW655424 EGX655424:EHS655424 EQT655424:ERO655424 FAP655424:FBK655424 FKL655424:FLG655424 FUH655424:FVC655424 GED655424:GEY655424 GNZ655424:GOU655424 GXV655424:GYQ655424 HHR655424:HIM655424 HRN655424:HSI655424 IBJ655424:ICE655424 ILF655424:IMA655424 IVB655424:IVW655424 JEX655424:JFS655424 JOT655424:JPO655424 JYP655424:JZK655424 KIL655424:KJG655424 KSH655424:KTC655424 LCD655424:LCY655424 LLZ655424:LMU655424 LVV655424:LWQ655424 MFR655424:MGM655424 MPN655424:MQI655424 MZJ655424:NAE655424 NJF655424:NKA655424 NTB655424:NTW655424 OCX655424:ODS655424 OMT655424:ONO655424 OWP655424:OXK655424 PGL655424:PHG655424 PQH655424:PRC655424 QAD655424:QAY655424 QJZ655424:QKU655424 QTV655424:QUQ655424 RDR655424:REM655424 RNN655424:ROI655424 RXJ655424:RYE655424 SHF655424:SIA655424 SRB655424:SRW655424 TAX655424:TBS655424 TKT655424:TLO655424 TUP655424:TVK655424 UEL655424:UFG655424 UOH655424:UPC655424 UYD655424:UYY655424 VHZ655424:VIU655424 VRV655424:VSQ655424 WBR655424:WCM655424 WLN655424:WMI655424 WVJ655424:WWE655424 B720960:W720960 IX720960:JS720960 ST720960:TO720960 ACP720960:ADK720960 AML720960:ANG720960 AWH720960:AXC720960 BGD720960:BGY720960 BPZ720960:BQU720960 BZV720960:CAQ720960 CJR720960:CKM720960 CTN720960:CUI720960 DDJ720960:DEE720960 DNF720960:DOA720960 DXB720960:DXW720960 EGX720960:EHS720960 EQT720960:ERO720960 FAP720960:FBK720960 FKL720960:FLG720960 FUH720960:FVC720960 GED720960:GEY720960 GNZ720960:GOU720960 GXV720960:GYQ720960 HHR720960:HIM720960 HRN720960:HSI720960 IBJ720960:ICE720960 ILF720960:IMA720960 IVB720960:IVW720960 JEX720960:JFS720960 JOT720960:JPO720960 JYP720960:JZK720960 KIL720960:KJG720960 KSH720960:KTC720960 LCD720960:LCY720960 LLZ720960:LMU720960 LVV720960:LWQ720960 MFR720960:MGM720960 MPN720960:MQI720960 MZJ720960:NAE720960 NJF720960:NKA720960 NTB720960:NTW720960 OCX720960:ODS720960 OMT720960:ONO720960 OWP720960:OXK720960 PGL720960:PHG720960 PQH720960:PRC720960 QAD720960:QAY720960 QJZ720960:QKU720960 QTV720960:QUQ720960 RDR720960:REM720960 RNN720960:ROI720960 RXJ720960:RYE720960 SHF720960:SIA720960 SRB720960:SRW720960 TAX720960:TBS720960 TKT720960:TLO720960 TUP720960:TVK720960 UEL720960:UFG720960 UOH720960:UPC720960 UYD720960:UYY720960 VHZ720960:VIU720960 VRV720960:VSQ720960 WBR720960:WCM720960 WLN720960:WMI720960 WVJ720960:WWE720960 B786496:W786496 IX786496:JS786496 ST786496:TO786496 ACP786496:ADK786496 AML786496:ANG786496 AWH786496:AXC786496 BGD786496:BGY786496 BPZ786496:BQU786496 BZV786496:CAQ786496 CJR786496:CKM786496 CTN786496:CUI786496 DDJ786496:DEE786496 DNF786496:DOA786496 DXB786496:DXW786496 EGX786496:EHS786496 EQT786496:ERO786496 FAP786496:FBK786496 FKL786496:FLG786496 FUH786496:FVC786496 GED786496:GEY786496 GNZ786496:GOU786496 GXV786496:GYQ786496 HHR786496:HIM786496 HRN786496:HSI786496 IBJ786496:ICE786496 ILF786496:IMA786496 IVB786496:IVW786496 JEX786496:JFS786496 JOT786496:JPO786496 JYP786496:JZK786496 KIL786496:KJG786496 KSH786496:KTC786496 LCD786496:LCY786496 LLZ786496:LMU786496 LVV786496:LWQ786496 MFR786496:MGM786496 MPN786496:MQI786496 MZJ786496:NAE786496 NJF786496:NKA786496 NTB786496:NTW786496 OCX786496:ODS786496 OMT786496:ONO786496 OWP786496:OXK786496 PGL786496:PHG786496 PQH786496:PRC786496 QAD786496:QAY786496 QJZ786496:QKU786496 QTV786496:QUQ786496 RDR786496:REM786496 RNN786496:ROI786496 RXJ786496:RYE786496 SHF786496:SIA786496 SRB786496:SRW786496 TAX786496:TBS786496 TKT786496:TLO786496 TUP786496:TVK786496 UEL786496:UFG786496 UOH786496:UPC786496 UYD786496:UYY786496 VHZ786496:VIU786496 VRV786496:VSQ786496 WBR786496:WCM786496 WLN786496:WMI786496 WVJ786496:WWE786496 B852032:W852032 IX852032:JS852032 ST852032:TO852032 ACP852032:ADK852032 AML852032:ANG852032 AWH852032:AXC852032 BGD852032:BGY852032 BPZ852032:BQU852032 BZV852032:CAQ852032 CJR852032:CKM852032 CTN852032:CUI852032 DDJ852032:DEE852032 DNF852032:DOA852032 DXB852032:DXW852032 EGX852032:EHS852032 EQT852032:ERO852032 FAP852032:FBK852032 FKL852032:FLG852032 FUH852032:FVC852032 GED852032:GEY852032 GNZ852032:GOU852032 GXV852032:GYQ852032 HHR852032:HIM852032 HRN852032:HSI852032 IBJ852032:ICE852032 ILF852032:IMA852032 IVB852032:IVW852032 JEX852032:JFS852032 JOT852032:JPO852032 JYP852032:JZK852032 KIL852032:KJG852032 KSH852032:KTC852032 LCD852032:LCY852032 LLZ852032:LMU852032 LVV852032:LWQ852032 MFR852032:MGM852032 MPN852032:MQI852032 MZJ852032:NAE852032 NJF852032:NKA852032 NTB852032:NTW852032 OCX852032:ODS852032 OMT852032:ONO852032 OWP852032:OXK852032 PGL852032:PHG852032 PQH852032:PRC852032 QAD852032:QAY852032 QJZ852032:QKU852032 QTV852032:QUQ852032 RDR852032:REM852032 RNN852032:ROI852032 RXJ852032:RYE852032 SHF852032:SIA852032 SRB852032:SRW852032 TAX852032:TBS852032 TKT852032:TLO852032 TUP852032:TVK852032 UEL852032:UFG852032 UOH852032:UPC852032 UYD852032:UYY852032 VHZ852032:VIU852032 VRV852032:VSQ852032 WBR852032:WCM852032 WLN852032:WMI852032 WVJ852032:WWE852032 B917568:W917568 IX917568:JS917568 ST917568:TO917568 ACP917568:ADK917568 AML917568:ANG917568 AWH917568:AXC917568 BGD917568:BGY917568 BPZ917568:BQU917568 BZV917568:CAQ917568 CJR917568:CKM917568 CTN917568:CUI917568 DDJ917568:DEE917568 DNF917568:DOA917568 DXB917568:DXW917568 EGX917568:EHS917568 EQT917568:ERO917568 FAP917568:FBK917568 FKL917568:FLG917568 FUH917568:FVC917568 GED917568:GEY917568 GNZ917568:GOU917568 GXV917568:GYQ917568 HHR917568:HIM917568 HRN917568:HSI917568 IBJ917568:ICE917568 ILF917568:IMA917568 IVB917568:IVW917568 JEX917568:JFS917568 JOT917568:JPO917568 JYP917568:JZK917568 KIL917568:KJG917568 KSH917568:KTC917568 LCD917568:LCY917568 LLZ917568:LMU917568 LVV917568:LWQ917568 MFR917568:MGM917568 MPN917568:MQI917568 MZJ917568:NAE917568 NJF917568:NKA917568 NTB917568:NTW917568 OCX917568:ODS917568 OMT917568:ONO917568 OWP917568:OXK917568 PGL917568:PHG917568 PQH917568:PRC917568 QAD917568:QAY917568 QJZ917568:QKU917568 QTV917568:QUQ917568 RDR917568:REM917568 RNN917568:ROI917568 RXJ917568:RYE917568 SHF917568:SIA917568 SRB917568:SRW917568 TAX917568:TBS917568 TKT917568:TLO917568 TUP917568:TVK917568 UEL917568:UFG917568 UOH917568:UPC917568 UYD917568:UYY917568 VHZ917568:VIU917568 VRV917568:VSQ917568 WBR917568:WCM917568 WLN917568:WMI917568 WVJ917568:WWE917568 B983104:W983104 IX983104:JS983104 ST983104:TO983104 ACP983104:ADK983104 AML983104:ANG983104 AWH983104:AXC983104 BGD983104:BGY983104 BPZ983104:BQU983104 BZV983104:CAQ983104 CJR983104:CKM983104 CTN983104:CUI983104 DDJ983104:DEE983104 DNF983104:DOA983104 DXB983104:DXW983104 EGX983104:EHS983104 EQT983104:ERO983104 FAP983104:FBK983104 FKL983104:FLG983104 FUH983104:FVC983104 GED983104:GEY983104 GNZ983104:GOU983104 GXV983104:GYQ983104 HHR983104:HIM983104 HRN983104:HSI983104 IBJ983104:ICE983104 ILF983104:IMA983104 IVB983104:IVW983104 JEX983104:JFS983104 JOT983104:JPO983104 JYP983104:JZK983104 KIL983104:KJG983104 KSH983104:KTC983104 LCD983104:LCY983104 LLZ983104:LMU983104 LVV983104:LWQ983104 MFR983104:MGM983104 MPN983104:MQI983104 MZJ983104:NAE983104 NJF983104:NKA983104 NTB983104:NTW983104 OCX983104:ODS983104 OMT983104:ONO983104 OWP983104:OXK983104 PGL983104:PHG983104 PQH983104:PRC983104 QAD983104:QAY983104 QJZ983104:QKU983104 QTV983104:QUQ983104 RDR983104:REM983104 RNN983104:ROI983104 RXJ983104:RYE983104 SHF983104:SIA983104 SRB983104:SRW983104 TAX983104:TBS983104 TKT983104:TLO983104 TUP983104:TVK983104 UEL983104:UFG983104 UOH983104:UPC983104 UYD983104:UYY983104 VHZ983104:VIU983104 VRV983104:VSQ983104 WBR983104:WCM983104 WLN983104:WMI983104 WVJ983104:WWE983104 B62:M63 IX62:JI63 ST62:TE63 ACP62:ADA63 AML62:AMW63 AWH62:AWS63 BGD62:BGO63 BPZ62:BQK63 BZV62:CAG63 CJR62:CKC63 CTN62:CTY63 DDJ62:DDU63 DNF62:DNQ63 DXB62:DXM63 EGX62:EHI63 EQT62:ERE63 FAP62:FBA63 FKL62:FKW63 FUH62:FUS63 GED62:GEO63 GNZ62:GOK63 GXV62:GYG63 HHR62:HIC63 HRN62:HRY63 IBJ62:IBU63 ILF62:ILQ63 IVB62:IVM63 JEX62:JFI63 JOT62:JPE63 JYP62:JZA63 KIL62:KIW63 KSH62:KSS63 LCD62:LCO63 LLZ62:LMK63 LVV62:LWG63 MFR62:MGC63 MPN62:MPY63 MZJ62:MZU63 NJF62:NJQ63 NTB62:NTM63 OCX62:ODI63 OMT62:ONE63 OWP62:OXA63 PGL62:PGW63 PQH62:PQS63 QAD62:QAO63 QJZ62:QKK63 QTV62:QUG63 RDR62:REC63 RNN62:RNY63 RXJ62:RXU63 SHF62:SHQ63 SRB62:SRM63 TAX62:TBI63 TKT62:TLE63 TUP62:TVA63 UEL62:UEW63 UOH62:UOS63 UYD62:UYO63 VHZ62:VIK63 VRV62:VSG63 WBR62:WCC63 WLN62:WLY63 WVJ62:WVU63 B65598:M65599 IX65598:JI65599 ST65598:TE65599 ACP65598:ADA65599 AML65598:AMW65599 AWH65598:AWS65599 BGD65598:BGO65599 BPZ65598:BQK65599 BZV65598:CAG65599 CJR65598:CKC65599 CTN65598:CTY65599 DDJ65598:DDU65599 DNF65598:DNQ65599 DXB65598:DXM65599 EGX65598:EHI65599 EQT65598:ERE65599 FAP65598:FBA65599 FKL65598:FKW65599 FUH65598:FUS65599 GED65598:GEO65599 GNZ65598:GOK65599 GXV65598:GYG65599 HHR65598:HIC65599 HRN65598:HRY65599 IBJ65598:IBU65599 ILF65598:ILQ65599 IVB65598:IVM65599 JEX65598:JFI65599 JOT65598:JPE65599 JYP65598:JZA65599 KIL65598:KIW65599 KSH65598:KSS65599 LCD65598:LCO65599 LLZ65598:LMK65599 LVV65598:LWG65599 MFR65598:MGC65599 MPN65598:MPY65599 MZJ65598:MZU65599 NJF65598:NJQ65599 NTB65598:NTM65599 OCX65598:ODI65599 OMT65598:ONE65599 OWP65598:OXA65599 PGL65598:PGW65599 PQH65598:PQS65599 QAD65598:QAO65599 QJZ65598:QKK65599 QTV65598:QUG65599 RDR65598:REC65599 RNN65598:RNY65599 RXJ65598:RXU65599 SHF65598:SHQ65599 SRB65598:SRM65599 TAX65598:TBI65599 TKT65598:TLE65599 TUP65598:TVA65599 UEL65598:UEW65599 UOH65598:UOS65599 UYD65598:UYO65599 VHZ65598:VIK65599 VRV65598:VSG65599 WBR65598:WCC65599 WLN65598:WLY65599 WVJ65598:WVU65599 B131134:M131135 IX131134:JI131135 ST131134:TE131135 ACP131134:ADA131135 AML131134:AMW131135 AWH131134:AWS131135 BGD131134:BGO131135 BPZ131134:BQK131135 BZV131134:CAG131135 CJR131134:CKC131135 CTN131134:CTY131135 DDJ131134:DDU131135 DNF131134:DNQ131135 DXB131134:DXM131135 EGX131134:EHI131135 EQT131134:ERE131135 FAP131134:FBA131135 FKL131134:FKW131135 FUH131134:FUS131135 GED131134:GEO131135 GNZ131134:GOK131135 GXV131134:GYG131135 HHR131134:HIC131135 HRN131134:HRY131135 IBJ131134:IBU131135 ILF131134:ILQ131135 IVB131134:IVM131135 JEX131134:JFI131135 JOT131134:JPE131135 JYP131134:JZA131135 KIL131134:KIW131135 KSH131134:KSS131135 LCD131134:LCO131135 LLZ131134:LMK131135 LVV131134:LWG131135 MFR131134:MGC131135 MPN131134:MPY131135 MZJ131134:MZU131135 NJF131134:NJQ131135 NTB131134:NTM131135 OCX131134:ODI131135 OMT131134:ONE131135 OWP131134:OXA131135 PGL131134:PGW131135 PQH131134:PQS131135 QAD131134:QAO131135 QJZ131134:QKK131135 QTV131134:QUG131135 RDR131134:REC131135 RNN131134:RNY131135 RXJ131134:RXU131135 SHF131134:SHQ131135 SRB131134:SRM131135 TAX131134:TBI131135 TKT131134:TLE131135 TUP131134:TVA131135 UEL131134:UEW131135 UOH131134:UOS131135 UYD131134:UYO131135 VHZ131134:VIK131135 VRV131134:VSG131135 WBR131134:WCC131135 WLN131134:WLY131135 WVJ131134:WVU131135 B196670:M196671 IX196670:JI196671 ST196670:TE196671 ACP196670:ADA196671 AML196670:AMW196671 AWH196670:AWS196671 BGD196670:BGO196671 BPZ196670:BQK196671 BZV196670:CAG196671 CJR196670:CKC196671 CTN196670:CTY196671 DDJ196670:DDU196671 DNF196670:DNQ196671 DXB196670:DXM196671 EGX196670:EHI196671 EQT196670:ERE196671 FAP196670:FBA196671 FKL196670:FKW196671 FUH196670:FUS196671 GED196670:GEO196671 GNZ196670:GOK196671 GXV196670:GYG196671 HHR196670:HIC196671 HRN196670:HRY196671 IBJ196670:IBU196671 ILF196670:ILQ196671 IVB196670:IVM196671 JEX196670:JFI196671 JOT196670:JPE196671 JYP196670:JZA196671 KIL196670:KIW196671 KSH196670:KSS196671 LCD196670:LCO196671 LLZ196670:LMK196671 LVV196670:LWG196671 MFR196670:MGC196671 MPN196670:MPY196671 MZJ196670:MZU196671 NJF196670:NJQ196671 NTB196670:NTM196671 OCX196670:ODI196671 OMT196670:ONE196671 OWP196670:OXA196671 PGL196670:PGW196671 PQH196670:PQS196671 QAD196670:QAO196671 QJZ196670:QKK196671 QTV196670:QUG196671 RDR196670:REC196671 RNN196670:RNY196671 RXJ196670:RXU196671 SHF196670:SHQ196671 SRB196670:SRM196671 TAX196670:TBI196671 TKT196670:TLE196671 TUP196670:TVA196671 UEL196670:UEW196671 UOH196670:UOS196671 UYD196670:UYO196671 VHZ196670:VIK196671 VRV196670:VSG196671 WBR196670:WCC196671 WLN196670:WLY196671 WVJ196670:WVU196671 B262206:M262207 IX262206:JI262207 ST262206:TE262207 ACP262206:ADA262207 AML262206:AMW262207 AWH262206:AWS262207 BGD262206:BGO262207 BPZ262206:BQK262207 BZV262206:CAG262207 CJR262206:CKC262207 CTN262206:CTY262207 DDJ262206:DDU262207 DNF262206:DNQ262207 DXB262206:DXM262207 EGX262206:EHI262207 EQT262206:ERE262207 FAP262206:FBA262207 FKL262206:FKW262207 FUH262206:FUS262207 GED262206:GEO262207 GNZ262206:GOK262207 GXV262206:GYG262207 HHR262206:HIC262207 HRN262206:HRY262207 IBJ262206:IBU262207 ILF262206:ILQ262207 IVB262206:IVM262207 JEX262206:JFI262207 JOT262206:JPE262207 JYP262206:JZA262207 KIL262206:KIW262207 KSH262206:KSS262207 LCD262206:LCO262207 LLZ262206:LMK262207 LVV262206:LWG262207 MFR262206:MGC262207 MPN262206:MPY262207 MZJ262206:MZU262207 NJF262206:NJQ262207 NTB262206:NTM262207 OCX262206:ODI262207 OMT262206:ONE262207 OWP262206:OXA262207 PGL262206:PGW262207 PQH262206:PQS262207 QAD262206:QAO262207 QJZ262206:QKK262207 QTV262206:QUG262207 RDR262206:REC262207 RNN262206:RNY262207 RXJ262206:RXU262207 SHF262206:SHQ262207 SRB262206:SRM262207 TAX262206:TBI262207 TKT262206:TLE262207 TUP262206:TVA262207 UEL262206:UEW262207 UOH262206:UOS262207 UYD262206:UYO262207 VHZ262206:VIK262207 VRV262206:VSG262207 WBR262206:WCC262207 WLN262206:WLY262207 WVJ262206:WVU262207 B327742:M327743 IX327742:JI327743 ST327742:TE327743 ACP327742:ADA327743 AML327742:AMW327743 AWH327742:AWS327743 BGD327742:BGO327743 BPZ327742:BQK327743 BZV327742:CAG327743 CJR327742:CKC327743 CTN327742:CTY327743 DDJ327742:DDU327743 DNF327742:DNQ327743 DXB327742:DXM327743 EGX327742:EHI327743 EQT327742:ERE327743 FAP327742:FBA327743 FKL327742:FKW327743 FUH327742:FUS327743 GED327742:GEO327743 GNZ327742:GOK327743 GXV327742:GYG327743 HHR327742:HIC327743 HRN327742:HRY327743 IBJ327742:IBU327743 ILF327742:ILQ327743 IVB327742:IVM327743 JEX327742:JFI327743 JOT327742:JPE327743 JYP327742:JZA327743 KIL327742:KIW327743 KSH327742:KSS327743 LCD327742:LCO327743 LLZ327742:LMK327743 LVV327742:LWG327743 MFR327742:MGC327743 MPN327742:MPY327743 MZJ327742:MZU327743 NJF327742:NJQ327743 NTB327742:NTM327743 OCX327742:ODI327743 OMT327742:ONE327743 OWP327742:OXA327743 PGL327742:PGW327743 PQH327742:PQS327743 QAD327742:QAO327743 QJZ327742:QKK327743 QTV327742:QUG327743 RDR327742:REC327743 RNN327742:RNY327743 RXJ327742:RXU327743 SHF327742:SHQ327743 SRB327742:SRM327743 TAX327742:TBI327743 TKT327742:TLE327743 TUP327742:TVA327743 UEL327742:UEW327743 UOH327742:UOS327743 UYD327742:UYO327743 VHZ327742:VIK327743 VRV327742:VSG327743 WBR327742:WCC327743 WLN327742:WLY327743 WVJ327742:WVU327743 B393278:M393279 IX393278:JI393279 ST393278:TE393279 ACP393278:ADA393279 AML393278:AMW393279 AWH393278:AWS393279 BGD393278:BGO393279 BPZ393278:BQK393279 BZV393278:CAG393279 CJR393278:CKC393279 CTN393278:CTY393279 DDJ393278:DDU393279 DNF393278:DNQ393279 DXB393278:DXM393279 EGX393278:EHI393279 EQT393278:ERE393279 FAP393278:FBA393279 FKL393278:FKW393279 FUH393278:FUS393279 GED393278:GEO393279 GNZ393278:GOK393279 GXV393278:GYG393279 HHR393278:HIC393279 HRN393278:HRY393279 IBJ393278:IBU393279 ILF393278:ILQ393279 IVB393278:IVM393279 JEX393278:JFI393279 JOT393278:JPE393279 JYP393278:JZA393279 KIL393278:KIW393279 KSH393278:KSS393279 LCD393278:LCO393279 LLZ393278:LMK393279 LVV393278:LWG393279 MFR393278:MGC393279 MPN393278:MPY393279 MZJ393278:MZU393279 NJF393278:NJQ393279 NTB393278:NTM393279 OCX393278:ODI393279 OMT393278:ONE393279 OWP393278:OXA393279 PGL393278:PGW393279 PQH393278:PQS393279 QAD393278:QAO393279 QJZ393278:QKK393279 QTV393278:QUG393279 RDR393278:REC393279 RNN393278:RNY393279 RXJ393278:RXU393279 SHF393278:SHQ393279 SRB393278:SRM393279 TAX393278:TBI393279 TKT393278:TLE393279 TUP393278:TVA393279 UEL393278:UEW393279 UOH393278:UOS393279 UYD393278:UYO393279 VHZ393278:VIK393279 VRV393278:VSG393279 WBR393278:WCC393279 WLN393278:WLY393279 WVJ393278:WVU393279 B458814:M458815 IX458814:JI458815 ST458814:TE458815 ACP458814:ADA458815 AML458814:AMW458815 AWH458814:AWS458815 BGD458814:BGO458815 BPZ458814:BQK458815 BZV458814:CAG458815 CJR458814:CKC458815 CTN458814:CTY458815 DDJ458814:DDU458815 DNF458814:DNQ458815 DXB458814:DXM458815 EGX458814:EHI458815 EQT458814:ERE458815 FAP458814:FBA458815 FKL458814:FKW458815 FUH458814:FUS458815 GED458814:GEO458815 GNZ458814:GOK458815 GXV458814:GYG458815 HHR458814:HIC458815 HRN458814:HRY458815 IBJ458814:IBU458815 ILF458814:ILQ458815 IVB458814:IVM458815 JEX458814:JFI458815 JOT458814:JPE458815 JYP458814:JZA458815 KIL458814:KIW458815 KSH458814:KSS458815 LCD458814:LCO458815 LLZ458814:LMK458815 LVV458814:LWG458815 MFR458814:MGC458815 MPN458814:MPY458815 MZJ458814:MZU458815 NJF458814:NJQ458815 NTB458814:NTM458815 OCX458814:ODI458815 OMT458814:ONE458815 OWP458814:OXA458815 PGL458814:PGW458815 PQH458814:PQS458815 QAD458814:QAO458815 QJZ458814:QKK458815 QTV458814:QUG458815 RDR458814:REC458815 RNN458814:RNY458815 RXJ458814:RXU458815 SHF458814:SHQ458815 SRB458814:SRM458815 TAX458814:TBI458815 TKT458814:TLE458815 TUP458814:TVA458815 UEL458814:UEW458815 UOH458814:UOS458815 UYD458814:UYO458815 VHZ458814:VIK458815 VRV458814:VSG458815 WBR458814:WCC458815 WLN458814:WLY458815 WVJ458814:WVU458815 B524350:M524351 IX524350:JI524351 ST524350:TE524351 ACP524350:ADA524351 AML524350:AMW524351 AWH524350:AWS524351 BGD524350:BGO524351 BPZ524350:BQK524351 BZV524350:CAG524351 CJR524350:CKC524351 CTN524350:CTY524351 DDJ524350:DDU524351 DNF524350:DNQ524351 DXB524350:DXM524351 EGX524350:EHI524351 EQT524350:ERE524351 FAP524350:FBA524351 FKL524350:FKW524351 FUH524350:FUS524351 GED524350:GEO524351 GNZ524350:GOK524351 GXV524350:GYG524351 HHR524350:HIC524351 HRN524350:HRY524351 IBJ524350:IBU524351 ILF524350:ILQ524351 IVB524350:IVM524351 JEX524350:JFI524351 JOT524350:JPE524351 JYP524350:JZA524351 KIL524350:KIW524351 KSH524350:KSS524351 LCD524350:LCO524351 LLZ524350:LMK524351 LVV524350:LWG524351 MFR524350:MGC524351 MPN524350:MPY524351 MZJ524350:MZU524351 NJF524350:NJQ524351 NTB524350:NTM524351 OCX524350:ODI524351 OMT524350:ONE524351 OWP524350:OXA524351 PGL524350:PGW524351 PQH524350:PQS524351 QAD524350:QAO524351 QJZ524350:QKK524351 QTV524350:QUG524351 RDR524350:REC524351 RNN524350:RNY524351 RXJ524350:RXU524351 SHF524350:SHQ524351 SRB524350:SRM524351 TAX524350:TBI524351 TKT524350:TLE524351 TUP524350:TVA524351 UEL524350:UEW524351 UOH524350:UOS524351 UYD524350:UYO524351 VHZ524350:VIK524351 VRV524350:VSG524351 WBR524350:WCC524351 WLN524350:WLY524351 WVJ524350:WVU524351 B589886:M589887 IX589886:JI589887 ST589886:TE589887 ACP589886:ADA589887 AML589886:AMW589887 AWH589886:AWS589887 BGD589886:BGO589887 BPZ589886:BQK589887 BZV589886:CAG589887 CJR589886:CKC589887 CTN589886:CTY589887 DDJ589886:DDU589887 DNF589886:DNQ589887 DXB589886:DXM589887 EGX589886:EHI589887 EQT589886:ERE589887 FAP589886:FBA589887 FKL589886:FKW589887 FUH589886:FUS589887 GED589886:GEO589887 GNZ589886:GOK589887 GXV589886:GYG589887 HHR589886:HIC589887 HRN589886:HRY589887 IBJ589886:IBU589887 ILF589886:ILQ589887 IVB589886:IVM589887 JEX589886:JFI589887 JOT589886:JPE589887 JYP589886:JZA589887 KIL589886:KIW589887 KSH589886:KSS589887 LCD589886:LCO589887 LLZ589886:LMK589887 LVV589886:LWG589887 MFR589886:MGC589887 MPN589886:MPY589887 MZJ589886:MZU589887 NJF589886:NJQ589887 NTB589886:NTM589887 OCX589886:ODI589887 OMT589886:ONE589887 OWP589886:OXA589887 PGL589886:PGW589887 PQH589886:PQS589887 QAD589886:QAO589887 QJZ589886:QKK589887 QTV589886:QUG589887 RDR589886:REC589887 RNN589886:RNY589887 RXJ589886:RXU589887 SHF589886:SHQ589887 SRB589886:SRM589887 TAX589886:TBI589887 TKT589886:TLE589887 TUP589886:TVA589887 UEL589886:UEW589887 UOH589886:UOS589887 UYD589886:UYO589887 VHZ589886:VIK589887 VRV589886:VSG589887 WBR589886:WCC589887 WLN589886:WLY589887 WVJ589886:WVU589887 B655422:M655423 IX655422:JI655423 ST655422:TE655423 ACP655422:ADA655423 AML655422:AMW655423 AWH655422:AWS655423 BGD655422:BGO655423 BPZ655422:BQK655423 BZV655422:CAG655423 CJR655422:CKC655423 CTN655422:CTY655423 DDJ655422:DDU655423 DNF655422:DNQ655423 DXB655422:DXM655423 EGX655422:EHI655423 EQT655422:ERE655423 FAP655422:FBA655423 FKL655422:FKW655423 FUH655422:FUS655423 GED655422:GEO655423 GNZ655422:GOK655423 GXV655422:GYG655423 HHR655422:HIC655423 HRN655422:HRY655423 IBJ655422:IBU655423 ILF655422:ILQ655423 IVB655422:IVM655423 JEX655422:JFI655423 JOT655422:JPE655423 JYP655422:JZA655423 KIL655422:KIW655423 KSH655422:KSS655423 LCD655422:LCO655423 LLZ655422:LMK655423 LVV655422:LWG655423 MFR655422:MGC655423 MPN655422:MPY655423 MZJ655422:MZU655423 NJF655422:NJQ655423 NTB655422:NTM655423 OCX655422:ODI655423 OMT655422:ONE655423 OWP655422:OXA655423 PGL655422:PGW655423 PQH655422:PQS655423 QAD655422:QAO655423 QJZ655422:QKK655423 QTV655422:QUG655423 RDR655422:REC655423 RNN655422:RNY655423 RXJ655422:RXU655423 SHF655422:SHQ655423 SRB655422:SRM655423 TAX655422:TBI655423 TKT655422:TLE655423 TUP655422:TVA655423 UEL655422:UEW655423 UOH655422:UOS655423 UYD655422:UYO655423 VHZ655422:VIK655423 VRV655422:VSG655423 WBR655422:WCC655423 WLN655422:WLY655423 WVJ655422:WVU655423 B720958:M720959 IX720958:JI720959 ST720958:TE720959 ACP720958:ADA720959 AML720958:AMW720959 AWH720958:AWS720959 BGD720958:BGO720959 BPZ720958:BQK720959 BZV720958:CAG720959 CJR720958:CKC720959 CTN720958:CTY720959 DDJ720958:DDU720959 DNF720958:DNQ720959 DXB720958:DXM720959 EGX720958:EHI720959 EQT720958:ERE720959 FAP720958:FBA720959 FKL720958:FKW720959 FUH720958:FUS720959 GED720958:GEO720959 GNZ720958:GOK720959 GXV720958:GYG720959 HHR720958:HIC720959 HRN720958:HRY720959 IBJ720958:IBU720959 ILF720958:ILQ720959 IVB720958:IVM720959 JEX720958:JFI720959 JOT720958:JPE720959 JYP720958:JZA720959 KIL720958:KIW720959 KSH720958:KSS720959 LCD720958:LCO720959 LLZ720958:LMK720959 LVV720958:LWG720959 MFR720958:MGC720959 MPN720958:MPY720959 MZJ720958:MZU720959 NJF720958:NJQ720959 NTB720958:NTM720959 OCX720958:ODI720959 OMT720958:ONE720959 OWP720958:OXA720959 PGL720958:PGW720959 PQH720958:PQS720959 QAD720958:QAO720959 QJZ720958:QKK720959 QTV720958:QUG720959 RDR720958:REC720959 RNN720958:RNY720959 RXJ720958:RXU720959 SHF720958:SHQ720959 SRB720958:SRM720959 TAX720958:TBI720959 TKT720958:TLE720959 TUP720958:TVA720959 UEL720958:UEW720959 UOH720958:UOS720959 UYD720958:UYO720959 VHZ720958:VIK720959 VRV720958:VSG720959 WBR720958:WCC720959 WLN720958:WLY720959 WVJ720958:WVU720959 B786494:M786495 IX786494:JI786495 ST786494:TE786495 ACP786494:ADA786495 AML786494:AMW786495 AWH786494:AWS786495 BGD786494:BGO786495 BPZ786494:BQK786495 BZV786494:CAG786495 CJR786494:CKC786495 CTN786494:CTY786495 DDJ786494:DDU786495 DNF786494:DNQ786495 DXB786494:DXM786495 EGX786494:EHI786495 EQT786494:ERE786495 FAP786494:FBA786495 FKL786494:FKW786495 FUH786494:FUS786495 GED786494:GEO786495 GNZ786494:GOK786495 GXV786494:GYG786495 HHR786494:HIC786495 HRN786494:HRY786495 IBJ786494:IBU786495 ILF786494:ILQ786495 IVB786494:IVM786495 JEX786494:JFI786495 JOT786494:JPE786495 JYP786494:JZA786495 KIL786494:KIW786495 KSH786494:KSS786495 LCD786494:LCO786495 LLZ786494:LMK786495 LVV786494:LWG786495 MFR786494:MGC786495 MPN786494:MPY786495 MZJ786494:MZU786495 NJF786494:NJQ786495 NTB786494:NTM786495 OCX786494:ODI786495 OMT786494:ONE786495 OWP786494:OXA786495 PGL786494:PGW786495 PQH786494:PQS786495 QAD786494:QAO786495 QJZ786494:QKK786495 QTV786494:QUG786495 RDR786494:REC786495 RNN786494:RNY786495 RXJ786494:RXU786495 SHF786494:SHQ786495 SRB786494:SRM786495 TAX786494:TBI786495 TKT786494:TLE786495 TUP786494:TVA786495 UEL786494:UEW786495 UOH786494:UOS786495 UYD786494:UYO786495 VHZ786494:VIK786495 VRV786494:VSG786495 WBR786494:WCC786495 WLN786494:WLY786495 WVJ786494:WVU786495 B852030:M852031 IX852030:JI852031 ST852030:TE852031 ACP852030:ADA852031 AML852030:AMW852031 AWH852030:AWS852031 BGD852030:BGO852031 BPZ852030:BQK852031 BZV852030:CAG852031 CJR852030:CKC852031 CTN852030:CTY852031 DDJ852030:DDU852031 DNF852030:DNQ852031 DXB852030:DXM852031 EGX852030:EHI852031 EQT852030:ERE852031 FAP852030:FBA852031 FKL852030:FKW852031 FUH852030:FUS852031 GED852030:GEO852031 GNZ852030:GOK852031 GXV852030:GYG852031 HHR852030:HIC852031 HRN852030:HRY852031 IBJ852030:IBU852031 ILF852030:ILQ852031 IVB852030:IVM852031 JEX852030:JFI852031 JOT852030:JPE852031 JYP852030:JZA852031 KIL852030:KIW852031 KSH852030:KSS852031 LCD852030:LCO852031 LLZ852030:LMK852031 LVV852030:LWG852031 MFR852030:MGC852031 MPN852030:MPY852031 MZJ852030:MZU852031 NJF852030:NJQ852031 NTB852030:NTM852031 OCX852030:ODI852031 OMT852030:ONE852031 OWP852030:OXA852031 PGL852030:PGW852031 PQH852030:PQS852031 QAD852030:QAO852031 QJZ852030:QKK852031 QTV852030:QUG852031 RDR852030:REC852031 RNN852030:RNY852031 RXJ852030:RXU852031 SHF852030:SHQ852031 SRB852030:SRM852031 TAX852030:TBI852031 TKT852030:TLE852031 TUP852030:TVA852031 UEL852030:UEW852031 UOH852030:UOS852031 UYD852030:UYO852031 VHZ852030:VIK852031 VRV852030:VSG852031 WBR852030:WCC852031 WLN852030:WLY852031 WVJ852030:WVU852031 B917566:M917567 IX917566:JI917567 ST917566:TE917567 ACP917566:ADA917567 AML917566:AMW917567 AWH917566:AWS917567 BGD917566:BGO917567 BPZ917566:BQK917567 BZV917566:CAG917567 CJR917566:CKC917567 CTN917566:CTY917567 DDJ917566:DDU917567 DNF917566:DNQ917567 DXB917566:DXM917567 EGX917566:EHI917567 EQT917566:ERE917567 FAP917566:FBA917567 FKL917566:FKW917567 FUH917566:FUS917567 GED917566:GEO917567 GNZ917566:GOK917567 GXV917566:GYG917567 HHR917566:HIC917567 HRN917566:HRY917567 IBJ917566:IBU917567 ILF917566:ILQ917567 IVB917566:IVM917567 JEX917566:JFI917567 JOT917566:JPE917567 JYP917566:JZA917567 KIL917566:KIW917567 KSH917566:KSS917567 LCD917566:LCO917567 LLZ917566:LMK917567 LVV917566:LWG917567 MFR917566:MGC917567 MPN917566:MPY917567 MZJ917566:MZU917567 NJF917566:NJQ917567 NTB917566:NTM917567 OCX917566:ODI917567 OMT917566:ONE917567 OWP917566:OXA917567 PGL917566:PGW917567 PQH917566:PQS917567 QAD917566:QAO917567 QJZ917566:QKK917567 QTV917566:QUG917567 RDR917566:REC917567 RNN917566:RNY917567 RXJ917566:RXU917567 SHF917566:SHQ917567 SRB917566:SRM917567 TAX917566:TBI917567 TKT917566:TLE917567 TUP917566:TVA917567 UEL917566:UEW917567 UOH917566:UOS917567 UYD917566:UYO917567 VHZ917566:VIK917567 VRV917566:VSG917567 WBR917566:WCC917567 WLN917566:WLY917567 WVJ917566:WVU917567 B983102:M983103 IX983102:JI983103 ST983102:TE983103 ACP983102:ADA983103 AML983102:AMW983103 AWH983102:AWS983103 BGD983102:BGO983103 BPZ983102:BQK983103 BZV983102:CAG983103 CJR983102:CKC983103 CTN983102:CTY983103 DDJ983102:DDU983103 DNF983102:DNQ983103 DXB983102:DXM983103 EGX983102:EHI983103 EQT983102:ERE983103 FAP983102:FBA983103 FKL983102:FKW983103 FUH983102:FUS983103 GED983102:GEO983103 GNZ983102:GOK983103 GXV983102:GYG983103 HHR983102:HIC983103 HRN983102:HRY983103 IBJ983102:IBU983103 ILF983102:ILQ983103 IVB983102:IVM983103 JEX983102:JFI983103 JOT983102:JPE983103 JYP983102:JZA983103 KIL983102:KIW983103 KSH983102:KSS983103 LCD983102:LCO983103 LLZ983102:LMK983103 LVV983102:LWG983103 MFR983102:MGC983103 MPN983102:MPY983103 MZJ983102:MZU983103 NJF983102:NJQ983103 NTB983102:NTM983103 OCX983102:ODI983103 OMT983102:ONE983103 OWP983102:OXA983103 PGL983102:PGW983103 PQH983102:PQS983103 QAD983102:QAO983103 QJZ983102:QKK983103 QTV983102:QUG983103 RDR983102:REC983103 RNN983102:RNY983103 RXJ983102:RXU983103 SHF983102:SHQ983103 SRB983102:SRM983103 TAX983102:TBI983103 TKT983102:TLE983103 TUP983102:TVA983103 UEL983102:UEW983103 UOH983102:UOS983103 UYD983102:UYO983103 VHZ983102:VIK983103 VRV983102:VSG983103 WBR983102:WCC983103 WLN983102:WLY983103 WVJ983102:WVU983103 B56:S57 IX56:JO57 ST56:TK57 ACP56:ADG57 AML56:ANC57 AWH56:AWY57 BGD56:BGU57 BPZ56:BQQ57 BZV56:CAM57 CJR56:CKI57 CTN56:CUE57 DDJ56:DEA57 DNF56:DNW57 DXB56:DXS57 EGX56:EHO57 EQT56:ERK57 FAP56:FBG57 FKL56:FLC57 FUH56:FUY57 GED56:GEU57 GNZ56:GOQ57 GXV56:GYM57 HHR56:HII57 HRN56:HSE57 IBJ56:ICA57 ILF56:ILW57 IVB56:IVS57 JEX56:JFO57 JOT56:JPK57 JYP56:JZG57 KIL56:KJC57 KSH56:KSY57 LCD56:LCU57 LLZ56:LMQ57 LVV56:LWM57 MFR56:MGI57 MPN56:MQE57 MZJ56:NAA57 NJF56:NJW57 NTB56:NTS57 OCX56:ODO57 OMT56:ONK57 OWP56:OXG57 PGL56:PHC57 PQH56:PQY57 QAD56:QAU57 QJZ56:QKQ57 QTV56:QUM57 RDR56:REI57 RNN56:ROE57 RXJ56:RYA57 SHF56:SHW57 SRB56:SRS57 TAX56:TBO57 TKT56:TLK57 TUP56:TVG57 UEL56:UFC57 UOH56:UOY57 UYD56:UYU57 VHZ56:VIQ57 VRV56:VSM57 WBR56:WCI57 WLN56:WME57 WVJ56:WWA57 B65592:S65593 IX65592:JO65593 ST65592:TK65593 ACP65592:ADG65593 AML65592:ANC65593 AWH65592:AWY65593 BGD65592:BGU65593 BPZ65592:BQQ65593 BZV65592:CAM65593 CJR65592:CKI65593 CTN65592:CUE65593 DDJ65592:DEA65593 DNF65592:DNW65593 DXB65592:DXS65593 EGX65592:EHO65593 EQT65592:ERK65593 FAP65592:FBG65593 FKL65592:FLC65593 FUH65592:FUY65593 GED65592:GEU65593 GNZ65592:GOQ65593 GXV65592:GYM65593 HHR65592:HII65593 HRN65592:HSE65593 IBJ65592:ICA65593 ILF65592:ILW65593 IVB65592:IVS65593 JEX65592:JFO65593 JOT65592:JPK65593 JYP65592:JZG65593 KIL65592:KJC65593 KSH65592:KSY65593 LCD65592:LCU65593 LLZ65592:LMQ65593 LVV65592:LWM65593 MFR65592:MGI65593 MPN65592:MQE65593 MZJ65592:NAA65593 NJF65592:NJW65593 NTB65592:NTS65593 OCX65592:ODO65593 OMT65592:ONK65593 OWP65592:OXG65593 PGL65592:PHC65593 PQH65592:PQY65593 QAD65592:QAU65593 QJZ65592:QKQ65593 QTV65592:QUM65593 RDR65592:REI65593 RNN65592:ROE65593 RXJ65592:RYA65593 SHF65592:SHW65593 SRB65592:SRS65593 TAX65592:TBO65593 TKT65592:TLK65593 TUP65592:TVG65593 UEL65592:UFC65593 UOH65592:UOY65593 UYD65592:UYU65593 VHZ65592:VIQ65593 VRV65592:VSM65593 WBR65592:WCI65593 WLN65592:WME65593 WVJ65592:WWA65593 B131128:S131129 IX131128:JO131129 ST131128:TK131129 ACP131128:ADG131129 AML131128:ANC131129 AWH131128:AWY131129 BGD131128:BGU131129 BPZ131128:BQQ131129 BZV131128:CAM131129 CJR131128:CKI131129 CTN131128:CUE131129 DDJ131128:DEA131129 DNF131128:DNW131129 DXB131128:DXS131129 EGX131128:EHO131129 EQT131128:ERK131129 FAP131128:FBG131129 FKL131128:FLC131129 FUH131128:FUY131129 GED131128:GEU131129 GNZ131128:GOQ131129 GXV131128:GYM131129 HHR131128:HII131129 HRN131128:HSE131129 IBJ131128:ICA131129 ILF131128:ILW131129 IVB131128:IVS131129 JEX131128:JFO131129 JOT131128:JPK131129 JYP131128:JZG131129 KIL131128:KJC131129 KSH131128:KSY131129 LCD131128:LCU131129 LLZ131128:LMQ131129 LVV131128:LWM131129 MFR131128:MGI131129 MPN131128:MQE131129 MZJ131128:NAA131129 NJF131128:NJW131129 NTB131128:NTS131129 OCX131128:ODO131129 OMT131128:ONK131129 OWP131128:OXG131129 PGL131128:PHC131129 PQH131128:PQY131129 QAD131128:QAU131129 QJZ131128:QKQ131129 QTV131128:QUM131129 RDR131128:REI131129 RNN131128:ROE131129 RXJ131128:RYA131129 SHF131128:SHW131129 SRB131128:SRS131129 TAX131128:TBO131129 TKT131128:TLK131129 TUP131128:TVG131129 UEL131128:UFC131129 UOH131128:UOY131129 UYD131128:UYU131129 VHZ131128:VIQ131129 VRV131128:VSM131129 WBR131128:WCI131129 WLN131128:WME131129 WVJ131128:WWA131129 B196664:S196665 IX196664:JO196665 ST196664:TK196665 ACP196664:ADG196665 AML196664:ANC196665 AWH196664:AWY196665 BGD196664:BGU196665 BPZ196664:BQQ196665 BZV196664:CAM196665 CJR196664:CKI196665 CTN196664:CUE196665 DDJ196664:DEA196665 DNF196664:DNW196665 DXB196664:DXS196665 EGX196664:EHO196665 EQT196664:ERK196665 FAP196664:FBG196665 FKL196664:FLC196665 FUH196664:FUY196665 GED196664:GEU196665 GNZ196664:GOQ196665 GXV196664:GYM196665 HHR196664:HII196665 HRN196664:HSE196665 IBJ196664:ICA196665 ILF196664:ILW196665 IVB196664:IVS196665 JEX196664:JFO196665 JOT196664:JPK196665 JYP196664:JZG196665 KIL196664:KJC196665 KSH196664:KSY196665 LCD196664:LCU196665 LLZ196664:LMQ196665 LVV196664:LWM196665 MFR196664:MGI196665 MPN196664:MQE196665 MZJ196664:NAA196665 NJF196664:NJW196665 NTB196664:NTS196665 OCX196664:ODO196665 OMT196664:ONK196665 OWP196664:OXG196665 PGL196664:PHC196665 PQH196664:PQY196665 QAD196664:QAU196665 QJZ196664:QKQ196665 QTV196664:QUM196665 RDR196664:REI196665 RNN196664:ROE196665 RXJ196664:RYA196665 SHF196664:SHW196665 SRB196664:SRS196665 TAX196664:TBO196665 TKT196664:TLK196665 TUP196664:TVG196665 UEL196664:UFC196665 UOH196664:UOY196665 UYD196664:UYU196665 VHZ196664:VIQ196665 VRV196664:VSM196665 WBR196664:WCI196665 WLN196664:WME196665 WVJ196664:WWA196665 B262200:S262201 IX262200:JO262201 ST262200:TK262201 ACP262200:ADG262201 AML262200:ANC262201 AWH262200:AWY262201 BGD262200:BGU262201 BPZ262200:BQQ262201 BZV262200:CAM262201 CJR262200:CKI262201 CTN262200:CUE262201 DDJ262200:DEA262201 DNF262200:DNW262201 DXB262200:DXS262201 EGX262200:EHO262201 EQT262200:ERK262201 FAP262200:FBG262201 FKL262200:FLC262201 FUH262200:FUY262201 GED262200:GEU262201 GNZ262200:GOQ262201 GXV262200:GYM262201 HHR262200:HII262201 HRN262200:HSE262201 IBJ262200:ICA262201 ILF262200:ILW262201 IVB262200:IVS262201 JEX262200:JFO262201 JOT262200:JPK262201 JYP262200:JZG262201 KIL262200:KJC262201 KSH262200:KSY262201 LCD262200:LCU262201 LLZ262200:LMQ262201 LVV262200:LWM262201 MFR262200:MGI262201 MPN262200:MQE262201 MZJ262200:NAA262201 NJF262200:NJW262201 NTB262200:NTS262201 OCX262200:ODO262201 OMT262200:ONK262201 OWP262200:OXG262201 PGL262200:PHC262201 PQH262200:PQY262201 QAD262200:QAU262201 QJZ262200:QKQ262201 QTV262200:QUM262201 RDR262200:REI262201 RNN262200:ROE262201 RXJ262200:RYA262201 SHF262200:SHW262201 SRB262200:SRS262201 TAX262200:TBO262201 TKT262200:TLK262201 TUP262200:TVG262201 UEL262200:UFC262201 UOH262200:UOY262201 UYD262200:UYU262201 VHZ262200:VIQ262201 VRV262200:VSM262201 WBR262200:WCI262201 WLN262200:WME262201 WVJ262200:WWA262201 B327736:S327737 IX327736:JO327737 ST327736:TK327737 ACP327736:ADG327737 AML327736:ANC327737 AWH327736:AWY327737 BGD327736:BGU327737 BPZ327736:BQQ327737 BZV327736:CAM327737 CJR327736:CKI327737 CTN327736:CUE327737 DDJ327736:DEA327737 DNF327736:DNW327737 DXB327736:DXS327737 EGX327736:EHO327737 EQT327736:ERK327737 FAP327736:FBG327737 FKL327736:FLC327737 FUH327736:FUY327737 GED327736:GEU327737 GNZ327736:GOQ327737 GXV327736:GYM327737 HHR327736:HII327737 HRN327736:HSE327737 IBJ327736:ICA327737 ILF327736:ILW327737 IVB327736:IVS327737 JEX327736:JFO327737 JOT327736:JPK327737 JYP327736:JZG327737 KIL327736:KJC327737 KSH327736:KSY327737 LCD327736:LCU327737 LLZ327736:LMQ327737 LVV327736:LWM327737 MFR327736:MGI327737 MPN327736:MQE327737 MZJ327736:NAA327737 NJF327736:NJW327737 NTB327736:NTS327737 OCX327736:ODO327737 OMT327736:ONK327737 OWP327736:OXG327737 PGL327736:PHC327737 PQH327736:PQY327737 QAD327736:QAU327737 QJZ327736:QKQ327737 QTV327736:QUM327737 RDR327736:REI327737 RNN327736:ROE327737 RXJ327736:RYA327737 SHF327736:SHW327737 SRB327736:SRS327737 TAX327736:TBO327737 TKT327736:TLK327737 TUP327736:TVG327737 UEL327736:UFC327737 UOH327736:UOY327737 UYD327736:UYU327737 VHZ327736:VIQ327737 VRV327736:VSM327737 WBR327736:WCI327737 WLN327736:WME327737 WVJ327736:WWA327737 B393272:S393273 IX393272:JO393273 ST393272:TK393273 ACP393272:ADG393273 AML393272:ANC393273 AWH393272:AWY393273 BGD393272:BGU393273 BPZ393272:BQQ393273 BZV393272:CAM393273 CJR393272:CKI393273 CTN393272:CUE393273 DDJ393272:DEA393273 DNF393272:DNW393273 DXB393272:DXS393273 EGX393272:EHO393273 EQT393272:ERK393273 FAP393272:FBG393273 FKL393272:FLC393273 FUH393272:FUY393273 GED393272:GEU393273 GNZ393272:GOQ393273 GXV393272:GYM393273 HHR393272:HII393273 HRN393272:HSE393273 IBJ393272:ICA393273 ILF393272:ILW393273 IVB393272:IVS393273 JEX393272:JFO393273 JOT393272:JPK393273 JYP393272:JZG393273 KIL393272:KJC393273 KSH393272:KSY393273 LCD393272:LCU393273 LLZ393272:LMQ393273 LVV393272:LWM393273 MFR393272:MGI393273 MPN393272:MQE393273 MZJ393272:NAA393273 NJF393272:NJW393273 NTB393272:NTS393273 OCX393272:ODO393273 OMT393272:ONK393273 OWP393272:OXG393273 PGL393272:PHC393273 PQH393272:PQY393273 QAD393272:QAU393273 QJZ393272:QKQ393273 QTV393272:QUM393273 RDR393272:REI393273 RNN393272:ROE393273 RXJ393272:RYA393273 SHF393272:SHW393273 SRB393272:SRS393273 TAX393272:TBO393273 TKT393272:TLK393273 TUP393272:TVG393273 UEL393272:UFC393273 UOH393272:UOY393273 UYD393272:UYU393273 VHZ393272:VIQ393273 VRV393272:VSM393273 WBR393272:WCI393273 WLN393272:WME393273 WVJ393272:WWA393273 B458808:S458809 IX458808:JO458809 ST458808:TK458809 ACP458808:ADG458809 AML458808:ANC458809 AWH458808:AWY458809 BGD458808:BGU458809 BPZ458808:BQQ458809 BZV458808:CAM458809 CJR458808:CKI458809 CTN458808:CUE458809 DDJ458808:DEA458809 DNF458808:DNW458809 DXB458808:DXS458809 EGX458808:EHO458809 EQT458808:ERK458809 FAP458808:FBG458809 FKL458808:FLC458809 FUH458808:FUY458809 GED458808:GEU458809 GNZ458808:GOQ458809 GXV458808:GYM458809 HHR458808:HII458809 HRN458808:HSE458809 IBJ458808:ICA458809 ILF458808:ILW458809 IVB458808:IVS458809 JEX458808:JFO458809 JOT458808:JPK458809 JYP458808:JZG458809 KIL458808:KJC458809 KSH458808:KSY458809 LCD458808:LCU458809 LLZ458808:LMQ458809 LVV458808:LWM458809 MFR458808:MGI458809 MPN458808:MQE458809 MZJ458808:NAA458809 NJF458808:NJW458809 NTB458808:NTS458809 OCX458808:ODO458809 OMT458808:ONK458809 OWP458808:OXG458809 PGL458808:PHC458809 PQH458808:PQY458809 QAD458808:QAU458809 QJZ458808:QKQ458809 QTV458808:QUM458809 RDR458808:REI458809 RNN458808:ROE458809 RXJ458808:RYA458809 SHF458808:SHW458809 SRB458808:SRS458809 TAX458808:TBO458809 TKT458808:TLK458809 TUP458808:TVG458809 UEL458808:UFC458809 UOH458808:UOY458809 UYD458808:UYU458809 VHZ458808:VIQ458809 VRV458808:VSM458809 WBR458808:WCI458809 WLN458808:WME458809 WVJ458808:WWA458809 B524344:S524345 IX524344:JO524345 ST524344:TK524345 ACP524344:ADG524345 AML524344:ANC524345 AWH524344:AWY524345 BGD524344:BGU524345 BPZ524344:BQQ524345 BZV524344:CAM524345 CJR524344:CKI524345 CTN524344:CUE524345 DDJ524344:DEA524345 DNF524344:DNW524345 DXB524344:DXS524345 EGX524344:EHO524345 EQT524344:ERK524345 FAP524344:FBG524345 FKL524344:FLC524345 FUH524344:FUY524345 GED524344:GEU524345 GNZ524344:GOQ524345 GXV524344:GYM524345 HHR524344:HII524345 HRN524344:HSE524345 IBJ524344:ICA524345 ILF524344:ILW524345 IVB524344:IVS524345 JEX524344:JFO524345 JOT524344:JPK524345 JYP524344:JZG524345 KIL524344:KJC524345 KSH524344:KSY524345 LCD524344:LCU524345 LLZ524344:LMQ524345 LVV524344:LWM524345 MFR524344:MGI524345 MPN524344:MQE524345 MZJ524344:NAA524345 NJF524344:NJW524345 NTB524344:NTS524345 OCX524344:ODO524345 OMT524344:ONK524345 OWP524344:OXG524345 PGL524344:PHC524345 PQH524344:PQY524345 QAD524344:QAU524345 QJZ524344:QKQ524345 QTV524344:QUM524345 RDR524344:REI524345 RNN524344:ROE524345 RXJ524344:RYA524345 SHF524344:SHW524345 SRB524344:SRS524345 TAX524344:TBO524345 TKT524344:TLK524345 TUP524344:TVG524345 UEL524344:UFC524345 UOH524344:UOY524345 UYD524344:UYU524345 VHZ524344:VIQ524345 VRV524344:VSM524345 WBR524344:WCI524345 WLN524344:WME524345 WVJ524344:WWA524345 B589880:S589881 IX589880:JO589881 ST589880:TK589881 ACP589880:ADG589881 AML589880:ANC589881 AWH589880:AWY589881 BGD589880:BGU589881 BPZ589880:BQQ589881 BZV589880:CAM589881 CJR589880:CKI589881 CTN589880:CUE589881 DDJ589880:DEA589881 DNF589880:DNW589881 DXB589880:DXS589881 EGX589880:EHO589881 EQT589880:ERK589881 FAP589880:FBG589881 FKL589880:FLC589881 FUH589880:FUY589881 GED589880:GEU589881 GNZ589880:GOQ589881 GXV589880:GYM589881 HHR589880:HII589881 HRN589880:HSE589881 IBJ589880:ICA589881 ILF589880:ILW589881 IVB589880:IVS589881 JEX589880:JFO589881 JOT589880:JPK589881 JYP589880:JZG589881 KIL589880:KJC589881 KSH589880:KSY589881 LCD589880:LCU589881 LLZ589880:LMQ589881 LVV589880:LWM589881 MFR589880:MGI589881 MPN589880:MQE589881 MZJ589880:NAA589881 NJF589880:NJW589881 NTB589880:NTS589881 OCX589880:ODO589881 OMT589880:ONK589881 OWP589880:OXG589881 PGL589880:PHC589881 PQH589880:PQY589881 QAD589880:QAU589881 QJZ589880:QKQ589881 QTV589880:QUM589881 RDR589880:REI589881 RNN589880:ROE589881 RXJ589880:RYA589881 SHF589880:SHW589881 SRB589880:SRS589881 TAX589880:TBO589881 TKT589880:TLK589881 TUP589880:TVG589881 UEL589880:UFC589881 UOH589880:UOY589881 UYD589880:UYU589881 VHZ589880:VIQ589881 VRV589880:VSM589881 WBR589880:WCI589881 WLN589880:WME589881 WVJ589880:WWA589881 B655416:S655417 IX655416:JO655417 ST655416:TK655417 ACP655416:ADG655417 AML655416:ANC655417 AWH655416:AWY655417 BGD655416:BGU655417 BPZ655416:BQQ655417 BZV655416:CAM655417 CJR655416:CKI655417 CTN655416:CUE655417 DDJ655416:DEA655417 DNF655416:DNW655417 DXB655416:DXS655417 EGX655416:EHO655417 EQT655416:ERK655417 FAP655416:FBG655417 FKL655416:FLC655417 FUH655416:FUY655417 GED655416:GEU655417 GNZ655416:GOQ655417 GXV655416:GYM655417 HHR655416:HII655417 HRN655416:HSE655417 IBJ655416:ICA655417 ILF655416:ILW655417 IVB655416:IVS655417 JEX655416:JFO655417 JOT655416:JPK655417 JYP655416:JZG655417 KIL655416:KJC655417 KSH655416:KSY655417 LCD655416:LCU655417 LLZ655416:LMQ655417 LVV655416:LWM655417 MFR655416:MGI655417 MPN655416:MQE655417 MZJ655416:NAA655417 NJF655416:NJW655417 NTB655416:NTS655417 OCX655416:ODO655417 OMT655416:ONK655417 OWP655416:OXG655417 PGL655416:PHC655417 PQH655416:PQY655417 QAD655416:QAU655417 QJZ655416:QKQ655417 QTV655416:QUM655417 RDR655416:REI655417 RNN655416:ROE655417 RXJ655416:RYA655417 SHF655416:SHW655417 SRB655416:SRS655417 TAX655416:TBO655417 TKT655416:TLK655417 TUP655416:TVG655417 UEL655416:UFC655417 UOH655416:UOY655417 UYD655416:UYU655417 VHZ655416:VIQ655417 VRV655416:VSM655417 WBR655416:WCI655417 WLN655416:WME655417 WVJ655416:WWA655417 B720952:S720953 IX720952:JO720953 ST720952:TK720953 ACP720952:ADG720953 AML720952:ANC720953 AWH720952:AWY720953 BGD720952:BGU720953 BPZ720952:BQQ720953 BZV720952:CAM720953 CJR720952:CKI720953 CTN720952:CUE720953 DDJ720952:DEA720953 DNF720952:DNW720953 DXB720952:DXS720953 EGX720952:EHO720953 EQT720952:ERK720953 FAP720952:FBG720953 FKL720952:FLC720953 FUH720952:FUY720953 GED720952:GEU720953 GNZ720952:GOQ720953 GXV720952:GYM720953 HHR720952:HII720953 HRN720952:HSE720953 IBJ720952:ICA720953 ILF720952:ILW720953 IVB720952:IVS720953 JEX720952:JFO720953 JOT720952:JPK720953 JYP720952:JZG720953 KIL720952:KJC720953 KSH720952:KSY720953 LCD720952:LCU720953 LLZ720952:LMQ720953 LVV720952:LWM720953 MFR720952:MGI720953 MPN720952:MQE720953 MZJ720952:NAA720953 NJF720952:NJW720953 NTB720952:NTS720953 OCX720952:ODO720953 OMT720952:ONK720953 OWP720952:OXG720953 PGL720952:PHC720953 PQH720952:PQY720953 QAD720952:QAU720953 QJZ720952:QKQ720953 QTV720952:QUM720953 RDR720952:REI720953 RNN720952:ROE720953 RXJ720952:RYA720953 SHF720952:SHW720953 SRB720952:SRS720953 TAX720952:TBO720953 TKT720952:TLK720953 TUP720952:TVG720953 UEL720952:UFC720953 UOH720952:UOY720953 UYD720952:UYU720953 VHZ720952:VIQ720953 VRV720952:VSM720953 WBR720952:WCI720953 WLN720952:WME720953 WVJ720952:WWA720953 B786488:S786489 IX786488:JO786489 ST786488:TK786489 ACP786488:ADG786489 AML786488:ANC786489 AWH786488:AWY786489 BGD786488:BGU786489 BPZ786488:BQQ786489 BZV786488:CAM786489 CJR786488:CKI786489 CTN786488:CUE786489 DDJ786488:DEA786489 DNF786488:DNW786489 DXB786488:DXS786489 EGX786488:EHO786489 EQT786488:ERK786489 FAP786488:FBG786489 FKL786488:FLC786489 FUH786488:FUY786489 GED786488:GEU786489 GNZ786488:GOQ786489 GXV786488:GYM786489 HHR786488:HII786489 HRN786488:HSE786489 IBJ786488:ICA786489 ILF786488:ILW786489 IVB786488:IVS786489 JEX786488:JFO786489 JOT786488:JPK786489 JYP786488:JZG786489 KIL786488:KJC786489 KSH786488:KSY786489 LCD786488:LCU786489 LLZ786488:LMQ786489 LVV786488:LWM786489 MFR786488:MGI786489 MPN786488:MQE786489 MZJ786488:NAA786489 NJF786488:NJW786489 NTB786488:NTS786489 OCX786488:ODO786489 OMT786488:ONK786489 OWP786488:OXG786489 PGL786488:PHC786489 PQH786488:PQY786489 QAD786488:QAU786489 QJZ786488:QKQ786489 QTV786488:QUM786489 RDR786488:REI786489 RNN786488:ROE786489 RXJ786488:RYA786489 SHF786488:SHW786489 SRB786488:SRS786489 TAX786488:TBO786489 TKT786488:TLK786489 TUP786488:TVG786489 UEL786488:UFC786489 UOH786488:UOY786489 UYD786488:UYU786489 VHZ786488:VIQ786489 VRV786488:VSM786489 WBR786488:WCI786489 WLN786488:WME786489 WVJ786488:WWA786489 B852024:S852025 IX852024:JO852025 ST852024:TK852025 ACP852024:ADG852025 AML852024:ANC852025 AWH852024:AWY852025 BGD852024:BGU852025 BPZ852024:BQQ852025 BZV852024:CAM852025 CJR852024:CKI852025 CTN852024:CUE852025 DDJ852024:DEA852025 DNF852024:DNW852025 DXB852024:DXS852025 EGX852024:EHO852025 EQT852024:ERK852025 FAP852024:FBG852025 FKL852024:FLC852025 FUH852024:FUY852025 GED852024:GEU852025 GNZ852024:GOQ852025 GXV852024:GYM852025 HHR852024:HII852025 HRN852024:HSE852025 IBJ852024:ICA852025 ILF852024:ILW852025 IVB852024:IVS852025 JEX852024:JFO852025 JOT852024:JPK852025 JYP852024:JZG852025 KIL852024:KJC852025 KSH852024:KSY852025 LCD852024:LCU852025 LLZ852024:LMQ852025 LVV852024:LWM852025 MFR852024:MGI852025 MPN852024:MQE852025 MZJ852024:NAA852025 NJF852024:NJW852025 NTB852024:NTS852025 OCX852024:ODO852025 OMT852024:ONK852025 OWP852024:OXG852025 PGL852024:PHC852025 PQH852024:PQY852025 QAD852024:QAU852025 QJZ852024:QKQ852025 QTV852024:QUM852025 RDR852024:REI852025 RNN852024:ROE852025 RXJ852024:RYA852025 SHF852024:SHW852025 SRB852024:SRS852025 TAX852024:TBO852025 TKT852024:TLK852025 TUP852024:TVG852025 UEL852024:UFC852025 UOH852024:UOY852025 UYD852024:UYU852025 VHZ852024:VIQ852025 VRV852024:VSM852025 WBR852024:WCI852025 WLN852024:WME852025 WVJ852024:WWA852025 B917560:S917561 IX917560:JO917561 ST917560:TK917561 ACP917560:ADG917561 AML917560:ANC917561 AWH917560:AWY917561 BGD917560:BGU917561 BPZ917560:BQQ917561 BZV917560:CAM917561 CJR917560:CKI917561 CTN917560:CUE917561 DDJ917560:DEA917561 DNF917560:DNW917561 DXB917560:DXS917561 EGX917560:EHO917561 EQT917560:ERK917561 FAP917560:FBG917561 FKL917560:FLC917561 FUH917560:FUY917561 GED917560:GEU917561 GNZ917560:GOQ917561 GXV917560:GYM917561 HHR917560:HII917561 HRN917560:HSE917561 IBJ917560:ICA917561 ILF917560:ILW917561 IVB917560:IVS917561 JEX917560:JFO917561 JOT917560:JPK917561 JYP917560:JZG917561 KIL917560:KJC917561 KSH917560:KSY917561 LCD917560:LCU917561 LLZ917560:LMQ917561 LVV917560:LWM917561 MFR917560:MGI917561 MPN917560:MQE917561 MZJ917560:NAA917561 NJF917560:NJW917561 NTB917560:NTS917561 OCX917560:ODO917561 OMT917560:ONK917561 OWP917560:OXG917561 PGL917560:PHC917561 PQH917560:PQY917561 QAD917560:QAU917561 QJZ917560:QKQ917561 QTV917560:QUM917561 RDR917560:REI917561 RNN917560:ROE917561 RXJ917560:RYA917561 SHF917560:SHW917561 SRB917560:SRS917561 TAX917560:TBO917561 TKT917560:TLK917561 TUP917560:TVG917561 UEL917560:UFC917561 UOH917560:UOY917561 UYD917560:UYU917561 VHZ917560:VIQ917561 VRV917560:VSM917561 WBR917560:WCI917561 WLN917560:WME917561 WVJ917560:WWA917561 B983096:S983097 IX983096:JO983097 ST983096:TK983097 ACP983096:ADG983097 AML983096:ANC983097 AWH983096:AWY983097 BGD983096:BGU983097 BPZ983096:BQQ983097 BZV983096:CAM983097 CJR983096:CKI983097 CTN983096:CUE983097 DDJ983096:DEA983097 DNF983096:DNW983097 DXB983096:DXS983097 EGX983096:EHO983097 EQT983096:ERK983097 FAP983096:FBG983097 FKL983096:FLC983097 FUH983096:FUY983097 GED983096:GEU983097 GNZ983096:GOQ983097 GXV983096:GYM983097 HHR983096:HII983097 HRN983096:HSE983097 IBJ983096:ICA983097 ILF983096:ILW983097 IVB983096:IVS983097 JEX983096:JFO983097 JOT983096:JPK983097 JYP983096:JZG983097 KIL983096:KJC983097 KSH983096:KSY983097 LCD983096:LCU983097 LLZ983096:LMQ983097 LVV983096:LWM983097 MFR983096:MGI983097 MPN983096:MQE983097 MZJ983096:NAA983097 NJF983096:NJW983097 NTB983096:NTS983097 OCX983096:ODO983097 OMT983096:ONK983097 OWP983096:OXG983097 PGL983096:PHC983097 PQH983096:PQY983097 QAD983096:QAU983097 QJZ983096:QKQ983097 QTV983096:QUM983097 RDR983096:REI983097 RNN983096:ROE983097 RXJ983096:RYA983097 SHF983096:SHW983097 SRB983096:SRS983097 TAX983096:TBO983097 TKT983096:TLK983097 TUP983096:TVG983097 UEL983096:UFC983097 UOH983096:UOY983097 UYD983096:UYU983097 VHZ983096:VIQ983097 VRV983096:VSM983097 WBR983096:WCI983097 WLN983096:WME983097 WVJ983096:WWA983097 B58:W58 IX58:JS58 ST58:TO58 ACP58:ADK58 AML58:ANG58 AWH58:AXC58 BGD58:BGY58 BPZ58:BQU58 BZV58:CAQ58 CJR58:CKM58 CTN58:CUI58 DDJ58:DEE58 DNF58:DOA58 DXB58:DXW58 EGX58:EHS58 EQT58:ERO58 FAP58:FBK58 FKL58:FLG58 FUH58:FVC58 GED58:GEY58 GNZ58:GOU58 GXV58:GYQ58 HHR58:HIM58 HRN58:HSI58 IBJ58:ICE58 ILF58:IMA58 IVB58:IVW58 JEX58:JFS58 JOT58:JPO58 JYP58:JZK58 KIL58:KJG58 KSH58:KTC58 LCD58:LCY58 LLZ58:LMU58 LVV58:LWQ58 MFR58:MGM58 MPN58:MQI58 MZJ58:NAE58 NJF58:NKA58 NTB58:NTW58 OCX58:ODS58 OMT58:ONO58 OWP58:OXK58 PGL58:PHG58 PQH58:PRC58 QAD58:QAY58 QJZ58:QKU58 QTV58:QUQ58 RDR58:REM58 RNN58:ROI58 RXJ58:RYE58 SHF58:SIA58 SRB58:SRW58 TAX58:TBS58 TKT58:TLO58 TUP58:TVK58 UEL58:UFG58 UOH58:UPC58 UYD58:UYY58 VHZ58:VIU58 VRV58:VSQ58 WBR58:WCM58 WLN58:WMI58 WVJ58:WWE58 B65594:W65594 IX65594:JS65594 ST65594:TO65594 ACP65594:ADK65594 AML65594:ANG65594 AWH65594:AXC65594 BGD65594:BGY65594 BPZ65594:BQU65594 BZV65594:CAQ65594 CJR65594:CKM65594 CTN65594:CUI65594 DDJ65594:DEE65594 DNF65594:DOA65594 DXB65594:DXW65594 EGX65594:EHS65594 EQT65594:ERO65594 FAP65594:FBK65594 FKL65594:FLG65594 FUH65594:FVC65594 GED65594:GEY65594 GNZ65594:GOU65594 GXV65594:GYQ65594 HHR65594:HIM65594 HRN65594:HSI65594 IBJ65594:ICE65594 ILF65594:IMA65594 IVB65594:IVW65594 JEX65594:JFS65594 JOT65594:JPO65594 JYP65594:JZK65594 KIL65594:KJG65594 KSH65594:KTC65594 LCD65594:LCY65594 LLZ65594:LMU65594 LVV65594:LWQ65594 MFR65594:MGM65594 MPN65594:MQI65594 MZJ65594:NAE65594 NJF65594:NKA65594 NTB65594:NTW65594 OCX65594:ODS65594 OMT65594:ONO65594 OWP65594:OXK65594 PGL65594:PHG65594 PQH65594:PRC65594 QAD65594:QAY65594 QJZ65594:QKU65594 QTV65594:QUQ65594 RDR65594:REM65594 RNN65594:ROI65594 RXJ65594:RYE65594 SHF65594:SIA65594 SRB65594:SRW65594 TAX65594:TBS65594 TKT65594:TLO65594 TUP65594:TVK65594 UEL65594:UFG65594 UOH65594:UPC65594 UYD65594:UYY65594 VHZ65594:VIU65594 VRV65594:VSQ65594 WBR65594:WCM65594 WLN65594:WMI65594 WVJ65594:WWE65594 B131130:W131130 IX131130:JS131130 ST131130:TO131130 ACP131130:ADK131130 AML131130:ANG131130 AWH131130:AXC131130 BGD131130:BGY131130 BPZ131130:BQU131130 BZV131130:CAQ131130 CJR131130:CKM131130 CTN131130:CUI131130 DDJ131130:DEE131130 DNF131130:DOA131130 DXB131130:DXW131130 EGX131130:EHS131130 EQT131130:ERO131130 FAP131130:FBK131130 FKL131130:FLG131130 FUH131130:FVC131130 GED131130:GEY131130 GNZ131130:GOU131130 GXV131130:GYQ131130 HHR131130:HIM131130 HRN131130:HSI131130 IBJ131130:ICE131130 ILF131130:IMA131130 IVB131130:IVW131130 JEX131130:JFS131130 JOT131130:JPO131130 JYP131130:JZK131130 KIL131130:KJG131130 KSH131130:KTC131130 LCD131130:LCY131130 LLZ131130:LMU131130 LVV131130:LWQ131130 MFR131130:MGM131130 MPN131130:MQI131130 MZJ131130:NAE131130 NJF131130:NKA131130 NTB131130:NTW131130 OCX131130:ODS131130 OMT131130:ONO131130 OWP131130:OXK131130 PGL131130:PHG131130 PQH131130:PRC131130 QAD131130:QAY131130 QJZ131130:QKU131130 QTV131130:QUQ131130 RDR131130:REM131130 RNN131130:ROI131130 RXJ131130:RYE131130 SHF131130:SIA131130 SRB131130:SRW131130 TAX131130:TBS131130 TKT131130:TLO131130 TUP131130:TVK131130 UEL131130:UFG131130 UOH131130:UPC131130 UYD131130:UYY131130 VHZ131130:VIU131130 VRV131130:VSQ131130 WBR131130:WCM131130 WLN131130:WMI131130 WVJ131130:WWE131130 B196666:W196666 IX196666:JS196666 ST196666:TO196666 ACP196666:ADK196666 AML196666:ANG196666 AWH196666:AXC196666 BGD196666:BGY196666 BPZ196666:BQU196666 BZV196666:CAQ196666 CJR196666:CKM196666 CTN196666:CUI196666 DDJ196666:DEE196666 DNF196666:DOA196666 DXB196666:DXW196666 EGX196666:EHS196666 EQT196666:ERO196666 FAP196666:FBK196666 FKL196666:FLG196666 FUH196666:FVC196666 GED196666:GEY196666 GNZ196666:GOU196666 GXV196666:GYQ196666 HHR196666:HIM196666 HRN196666:HSI196666 IBJ196666:ICE196666 ILF196666:IMA196666 IVB196666:IVW196666 JEX196666:JFS196666 JOT196666:JPO196666 JYP196666:JZK196666 KIL196666:KJG196666 KSH196666:KTC196666 LCD196666:LCY196666 LLZ196666:LMU196666 LVV196666:LWQ196666 MFR196666:MGM196666 MPN196666:MQI196666 MZJ196666:NAE196666 NJF196666:NKA196666 NTB196666:NTW196666 OCX196666:ODS196666 OMT196666:ONO196666 OWP196666:OXK196666 PGL196666:PHG196666 PQH196666:PRC196666 QAD196666:QAY196666 QJZ196666:QKU196666 QTV196666:QUQ196666 RDR196666:REM196666 RNN196666:ROI196666 RXJ196666:RYE196666 SHF196666:SIA196666 SRB196666:SRW196666 TAX196666:TBS196666 TKT196666:TLO196666 TUP196666:TVK196666 UEL196666:UFG196666 UOH196666:UPC196666 UYD196666:UYY196666 VHZ196666:VIU196666 VRV196666:VSQ196666 WBR196666:WCM196666 WLN196666:WMI196666 WVJ196666:WWE196666 B262202:W262202 IX262202:JS262202 ST262202:TO262202 ACP262202:ADK262202 AML262202:ANG262202 AWH262202:AXC262202 BGD262202:BGY262202 BPZ262202:BQU262202 BZV262202:CAQ262202 CJR262202:CKM262202 CTN262202:CUI262202 DDJ262202:DEE262202 DNF262202:DOA262202 DXB262202:DXW262202 EGX262202:EHS262202 EQT262202:ERO262202 FAP262202:FBK262202 FKL262202:FLG262202 FUH262202:FVC262202 GED262202:GEY262202 GNZ262202:GOU262202 GXV262202:GYQ262202 HHR262202:HIM262202 HRN262202:HSI262202 IBJ262202:ICE262202 ILF262202:IMA262202 IVB262202:IVW262202 JEX262202:JFS262202 JOT262202:JPO262202 JYP262202:JZK262202 KIL262202:KJG262202 KSH262202:KTC262202 LCD262202:LCY262202 LLZ262202:LMU262202 LVV262202:LWQ262202 MFR262202:MGM262202 MPN262202:MQI262202 MZJ262202:NAE262202 NJF262202:NKA262202 NTB262202:NTW262202 OCX262202:ODS262202 OMT262202:ONO262202 OWP262202:OXK262202 PGL262202:PHG262202 PQH262202:PRC262202 QAD262202:QAY262202 QJZ262202:QKU262202 QTV262202:QUQ262202 RDR262202:REM262202 RNN262202:ROI262202 RXJ262202:RYE262202 SHF262202:SIA262202 SRB262202:SRW262202 TAX262202:TBS262202 TKT262202:TLO262202 TUP262202:TVK262202 UEL262202:UFG262202 UOH262202:UPC262202 UYD262202:UYY262202 VHZ262202:VIU262202 VRV262202:VSQ262202 WBR262202:WCM262202 WLN262202:WMI262202 WVJ262202:WWE262202 B327738:W327738 IX327738:JS327738 ST327738:TO327738 ACP327738:ADK327738 AML327738:ANG327738 AWH327738:AXC327738 BGD327738:BGY327738 BPZ327738:BQU327738 BZV327738:CAQ327738 CJR327738:CKM327738 CTN327738:CUI327738 DDJ327738:DEE327738 DNF327738:DOA327738 DXB327738:DXW327738 EGX327738:EHS327738 EQT327738:ERO327738 FAP327738:FBK327738 FKL327738:FLG327738 FUH327738:FVC327738 GED327738:GEY327738 GNZ327738:GOU327738 GXV327738:GYQ327738 HHR327738:HIM327738 HRN327738:HSI327738 IBJ327738:ICE327738 ILF327738:IMA327738 IVB327738:IVW327738 JEX327738:JFS327738 JOT327738:JPO327738 JYP327738:JZK327738 KIL327738:KJG327738 KSH327738:KTC327738 LCD327738:LCY327738 LLZ327738:LMU327738 LVV327738:LWQ327738 MFR327738:MGM327738 MPN327738:MQI327738 MZJ327738:NAE327738 NJF327738:NKA327738 NTB327738:NTW327738 OCX327738:ODS327738 OMT327738:ONO327738 OWP327738:OXK327738 PGL327738:PHG327738 PQH327738:PRC327738 QAD327738:QAY327738 QJZ327738:QKU327738 QTV327738:QUQ327738 RDR327738:REM327738 RNN327738:ROI327738 RXJ327738:RYE327738 SHF327738:SIA327738 SRB327738:SRW327738 TAX327738:TBS327738 TKT327738:TLO327738 TUP327738:TVK327738 UEL327738:UFG327738 UOH327738:UPC327738 UYD327738:UYY327738 VHZ327738:VIU327738 VRV327738:VSQ327738 WBR327738:WCM327738 WLN327738:WMI327738 WVJ327738:WWE327738 B393274:W393274 IX393274:JS393274 ST393274:TO393274 ACP393274:ADK393274 AML393274:ANG393274 AWH393274:AXC393274 BGD393274:BGY393274 BPZ393274:BQU393274 BZV393274:CAQ393274 CJR393274:CKM393274 CTN393274:CUI393274 DDJ393274:DEE393274 DNF393274:DOA393274 DXB393274:DXW393274 EGX393274:EHS393274 EQT393274:ERO393274 FAP393274:FBK393274 FKL393274:FLG393274 FUH393274:FVC393274 GED393274:GEY393274 GNZ393274:GOU393274 GXV393274:GYQ393274 HHR393274:HIM393274 HRN393274:HSI393274 IBJ393274:ICE393274 ILF393274:IMA393274 IVB393274:IVW393274 JEX393274:JFS393274 JOT393274:JPO393274 JYP393274:JZK393274 KIL393274:KJG393274 KSH393274:KTC393274 LCD393274:LCY393274 LLZ393274:LMU393274 LVV393274:LWQ393274 MFR393274:MGM393274 MPN393274:MQI393274 MZJ393274:NAE393274 NJF393274:NKA393274 NTB393274:NTW393274 OCX393274:ODS393274 OMT393274:ONO393274 OWP393274:OXK393274 PGL393274:PHG393274 PQH393274:PRC393274 QAD393274:QAY393274 QJZ393274:QKU393274 QTV393274:QUQ393274 RDR393274:REM393274 RNN393274:ROI393274 RXJ393274:RYE393274 SHF393274:SIA393274 SRB393274:SRW393274 TAX393274:TBS393274 TKT393274:TLO393274 TUP393274:TVK393274 UEL393274:UFG393274 UOH393274:UPC393274 UYD393274:UYY393274 VHZ393274:VIU393274 VRV393274:VSQ393274 WBR393274:WCM393274 WLN393274:WMI393274 WVJ393274:WWE393274 B458810:W458810 IX458810:JS458810 ST458810:TO458810 ACP458810:ADK458810 AML458810:ANG458810 AWH458810:AXC458810 BGD458810:BGY458810 BPZ458810:BQU458810 BZV458810:CAQ458810 CJR458810:CKM458810 CTN458810:CUI458810 DDJ458810:DEE458810 DNF458810:DOA458810 DXB458810:DXW458810 EGX458810:EHS458810 EQT458810:ERO458810 FAP458810:FBK458810 FKL458810:FLG458810 FUH458810:FVC458810 GED458810:GEY458810 GNZ458810:GOU458810 GXV458810:GYQ458810 HHR458810:HIM458810 HRN458810:HSI458810 IBJ458810:ICE458810 ILF458810:IMA458810 IVB458810:IVW458810 JEX458810:JFS458810 JOT458810:JPO458810 JYP458810:JZK458810 KIL458810:KJG458810 KSH458810:KTC458810 LCD458810:LCY458810 LLZ458810:LMU458810 LVV458810:LWQ458810 MFR458810:MGM458810 MPN458810:MQI458810 MZJ458810:NAE458810 NJF458810:NKA458810 NTB458810:NTW458810 OCX458810:ODS458810 OMT458810:ONO458810 OWP458810:OXK458810 PGL458810:PHG458810 PQH458810:PRC458810 QAD458810:QAY458810 QJZ458810:QKU458810 QTV458810:QUQ458810 RDR458810:REM458810 RNN458810:ROI458810 RXJ458810:RYE458810 SHF458810:SIA458810 SRB458810:SRW458810 TAX458810:TBS458810 TKT458810:TLO458810 TUP458810:TVK458810 UEL458810:UFG458810 UOH458810:UPC458810 UYD458810:UYY458810 VHZ458810:VIU458810 VRV458810:VSQ458810 WBR458810:WCM458810 WLN458810:WMI458810 WVJ458810:WWE458810 B524346:W524346 IX524346:JS524346 ST524346:TO524346 ACP524346:ADK524346 AML524346:ANG524346 AWH524346:AXC524346 BGD524346:BGY524346 BPZ524346:BQU524346 BZV524346:CAQ524346 CJR524346:CKM524346 CTN524346:CUI524346 DDJ524346:DEE524346 DNF524346:DOA524346 DXB524346:DXW524346 EGX524346:EHS524346 EQT524346:ERO524346 FAP524346:FBK524346 FKL524346:FLG524346 FUH524346:FVC524346 GED524346:GEY524346 GNZ524346:GOU524346 GXV524346:GYQ524346 HHR524346:HIM524346 HRN524346:HSI524346 IBJ524346:ICE524346 ILF524346:IMA524346 IVB524346:IVW524346 JEX524346:JFS524346 JOT524346:JPO524346 JYP524346:JZK524346 KIL524346:KJG524346 KSH524346:KTC524346 LCD524346:LCY524346 LLZ524346:LMU524346 LVV524346:LWQ524346 MFR524346:MGM524346 MPN524346:MQI524346 MZJ524346:NAE524346 NJF524346:NKA524346 NTB524346:NTW524346 OCX524346:ODS524346 OMT524346:ONO524346 OWP524346:OXK524346 PGL524346:PHG524346 PQH524346:PRC524346 QAD524346:QAY524346 QJZ524346:QKU524346 QTV524346:QUQ524346 RDR524346:REM524346 RNN524346:ROI524346 RXJ524346:RYE524346 SHF524346:SIA524346 SRB524346:SRW524346 TAX524346:TBS524346 TKT524346:TLO524346 TUP524346:TVK524346 UEL524346:UFG524346 UOH524346:UPC524346 UYD524346:UYY524346 VHZ524346:VIU524346 VRV524346:VSQ524346 WBR524346:WCM524346 WLN524346:WMI524346 WVJ524346:WWE524346 B589882:W589882 IX589882:JS589882 ST589882:TO589882 ACP589882:ADK589882 AML589882:ANG589882 AWH589882:AXC589882 BGD589882:BGY589882 BPZ589882:BQU589882 BZV589882:CAQ589882 CJR589882:CKM589882 CTN589882:CUI589882 DDJ589882:DEE589882 DNF589882:DOA589882 DXB589882:DXW589882 EGX589882:EHS589882 EQT589882:ERO589882 FAP589882:FBK589882 FKL589882:FLG589882 FUH589882:FVC589882 GED589882:GEY589882 GNZ589882:GOU589882 GXV589882:GYQ589882 HHR589882:HIM589882 HRN589882:HSI589882 IBJ589882:ICE589882 ILF589882:IMA589882 IVB589882:IVW589882 JEX589882:JFS589882 JOT589882:JPO589882 JYP589882:JZK589882 KIL589882:KJG589882 KSH589882:KTC589882 LCD589882:LCY589882 LLZ589882:LMU589882 LVV589882:LWQ589882 MFR589882:MGM589882 MPN589882:MQI589882 MZJ589882:NAE589882 NJF589882:NKA589882 NTB589882:NTW589882 OCX589882:ODS589882 OMT589882:ONO589882 OWP589882:OXK589882 PGL589882:PHG589882 PQH589882:PRC589882 QAD589882:QAY589882 QJZ589882:QKU589882 QTV589882:QUQ589882 RDR589882:REM589882 RNN589882:ROI589882 RXJ589882:RYE589882 SHF589882:SIA589882 SRB589882:SRW589882 TAX589882:TBS589882 TKT589882:TLO589882 TUP589882:TVK589882 UEL589882:UFG589882 UOH589882:UPC589882 UYD589882:UYY589882 VHZ589882:VIU589882 VRV589882:VSQ589882 WBR589882:WCM589882 WLN589882:WMI589882 WVJ589882:WWE589882 B655418:W655418 IX655418:JS655418 ST655418:TO655418 ACP655418:ADK655418 AML655418:ANG655418 AWH655418:AXC655418 BGD655418:BGY655418 BPZ655418:BQU655418 BZV655418:CAQ655418 CJR655418:CKM655418 CTN655418:CUI655418 DDJ655418:DEE655418 DNF655418:DOA655418 DXB655418:DXW655418 EGX655418:EHS655418 EQT655418:ERO655418 FAP655418:FBK655418 FKL655418:FLG655418 FUH655418:FVC655418 GED655418:GEY655418 GNZ655418:GOU655418 GXV655418:GYQ655418 HHR655418:HIM655418 HRN655418:HSI655418 IBJ655418:ICE655418 ILF655418:IMA655418 IVB655418:IVW655418 JEX655418:JFS655418 JOT655418:JPO655418 JYP655418:JZK655418 KIL655418:KJG655418 KSH655418:KTC655418 LCD655418:LCY655418 LLZ655418:LMU655418 LVV655418:LWQ655418 MFR655418:MGM655418 MPN655418:MQI655418 MZJ655418:NAE655418 NJF655418:NKA655418 NTB655418:NTW655418 OCX655418:ODS655418 OMT655418:ONO655418 OWP655418:OXK655418 PGL655418:PHG655418 PQH655418:PRC655418 QAD655418:QAY655418 QJZ655418:QKU655418 QTV655418:QUQ655418 RDR655418:REM655418 RNN655418:ROI655418 RXJ655418:RYE655418 SHF655418:SIA655418 SRB655418:SRW655418 TAX655418:TBS655418 TKT655418:TLO655418 TUP655418:TVK655418 UEL655418:UFG655418 UOH655418:UPC655418 UYD655418:UYY655418 VHZ655418:VIU655418 VRV655418:VSQ655418 WBR655418:WCM655418 WLN655418:WMI655418 WVJ655418:WWE655418 B720954:W720954 IX720954:JS720954 ST720954:TO720954 ACP720954:ADK720954 AML720954:ANG720954 AWH720954:AXC720954 BGD720954:BGY720954 BPZ720954:BQU720954 BZV720954:CAQ720954 CJR720954:CKM720954 CTN720954:CUI720954 DDJ720954:DEE720954 DNF720954:DOA720954 DXB720954:DXW720954 EGX720954:EHS720954 EQT720954:ERO720954 FAP720954:FBK720954 FKL720954:FLG720954 FUH720954:FVC720954 GED720954:GEY720954 GNZ720954:GOU720954 GXV720954:GYQ720954 HHR720954:HIM720954 HRN720954:HSI720954 IBJ720954:ICE720954 ILF720954:IMA720954 IVB720954:IVW720954 JEX720954:JFS720954 JOT720954:JPO720954 JYP720954:JZK720954 KIL720954:KJG720954 KSH720954:KTC720954 LCD720954:LCY720954 LLZ720954:LMU720954 LVV720954:LWQ720954 MFR720954:MGM720954 MPN720954:MQI720954 MZJ720954:NAE720954 NJF720954:NKA720954 NTB720954:NTW720954 OCX720954:ODS720954 OMT720954:ONO720954 OWP720954:OXK720954 PGL720954:PHG720954 PQH720954:PRC720954 QAD720954:QAY720954 QJZ720954:QKU720954 QTV720954:QUQ720954 RDR720954:REM720954 RNN720954:ROI720954 RXJ720954:RYE720954 SHF720954:SIA720954 SRB720954:SRW720954 TAX720954:TBS720954 TKT720954:TLO720954 TUP720954:TVK720954 UEL720954:UFG720954 UOH720954:UPC720954 UYD720954:UYY720954 VHZ720954:VIU720954 VRV720954:VSQ720954 WBR720954:WCM720954 WLN720954:WMI720954 WVJ720954:WWE720954 B786490:W786490 IX786490:JS786490 ST786490:TO786490 ACP786490:ADK786490 AML786490:ANG786490 AWH786490:AXC786490 BGD786490:BGY786490 BPZ786490:BQU786490 BZV786490:CAQ786490 CJR786490:CKM786490 CTN786490:CUI786490 DDJ786490:DEE786490 DNF786490:DOA786490 DXB786490:DXW786490 EGX786490:EHS786490 EQT786490:ERO786490 FAP786490:FBK786490 FKL786490:FLG786490 FUH786490:FVC786490 GED786490:GEY786490 GNZ786490:GOU786490 GXV786490:GYQ786490 HHR786490:HIM786490 HRN786490:HSI786490 IBJ786490:ICE786490 ILF786490:IMA786490 IVB786490:IVW786490 JEX786490:JFS786490 JOT786490:JPO786490 JYP786490:JZK786490 KIL786490:KJG786490 KSH786490:KTC786490 LCD786490:LCY786490 LLZ786490:LMU786490 LVV786490:LWQ786490 MFR786490:MGM786490 MPN786490:MQI786490 MZJ786490:NAE786490 NJF786490:NKA786490 NTB786490:NTW786490 OCX786490:ODS786490 OMT786490:ONO786490 OWP786490:OXK786490 PGL786490:PHG786490 PQH786490:PRC786490 QAD786490:QAY786490 QJZ786490:QKU786490 QTV786490:QUQ786490 RDR786490:REM786490 RNN786490:ROI786490 RXJ786490:RYE786490 SHF786490:SIA786490 SRB786490:SRW786490 TAX786490:TBS786490 TKT786490:TLO786490 TUP786490:TVK786490 UEL786490:UFG786490 UOH786490:UPC786490 UYD786490:UYY786490 VHZ786490:VIU786490 VRV786490:VSQ786490 WBR786490:WCM786490 WLN786490:WMI786490 WVJ786490:WWE786490 B852026:W852026 IX852026:JS852026 ST852026:TO852026 ACP852026:ADK852026 AML852026:ANG852026 AWH852026:AXC852026 BGD852026:BGY852026 BPZ852026:BQU852026 BZV852026:CAQ852026 CJR852026:CKM852026 CTN852026:CUI852026 DDJ852026:DEE852026 DNF852026:DOA852026 DXB852026:DXW852026 EGX852026:EHS852026 EQT852026:ERO852026 FAP852026:FBK852026 FKL852026:FLG852026 FUH852026:FVC852026 GED852026:GEY852026 GNZ852026:GOU852026 GXV852026:GYQ852026 HHR852026:HIM852026 HRN852026:HSI852026 IBJ852026:ICE852026 ILF852026:IMA852026 IVB852026:IVW852026 JEX852026:JFS852026 JOT852026:JPO852026 JYP852026:JZK852026 KIL852026:KJG852026 KSH852026:KTC852026 LCD852026:LCY852026 LLZ852026:LMU852026 LVV852026:LWQ852026 MFR852026:MGM852026 MPN852026:MQI852026 MZJ852026:NAE852026 NJF852026:NKA852026 NTB852026:NTW852026 OCX852026:ODS852026 OMT852026:ONO852026 OWP852026:OXK852026 PGL852026:PHG852026 PQH852026:PRC852026 QAD852026:QAY852026 QJZ852026:QKU852026 QTV852026:QUQ852026 RDR852026:REM852026 RNN852026:ROI852026 RXJ852026:RYE852026 SHF852026:SIA852026 SRB852026:SRW852026 TAX852026:TBS852026 TKT852026:TLO852026 TUP852026:TVK852026 UEL852026:UFG852026 UOH852026:UPC852026 UYD852026:UYY852026 VHZ852026:VIU852026 VRV852026:VSQ852026 WBR852026:WCM852026 WLN852026:WMI852026 WVJ852026:WWE852026 B917562:W917562 IX917562:JS917562 ST917562:TO917562 ACP917562:ADK917562 AML917562:ANG917562 AWH917562:AXC917562 BGD917562:BGY917562 BPZ917562:BQU917562 BZV917562:CAQ917562 CJR917562:CKM917562 CTN917562:CUI917562 DDJ917562:DEE917562 DNF917562:DOA917562 DXB917562:DXW917562 EGX917562:EHS917562 EQT917562:ERO917562 FAP917562:FBK917562 FKL917562:FLG917562 FUH917562:FVC917562 GED917562:GEY917562 GNZ917562:GOU917562 GXV917562:GYQ917562 HHR917562:HIM917562 HRN917562:HSI917562 IBJ917562:ICE917562 ILF917562:IMA917562 IVB917562:IVW917562 JEX917562:JFS917562 JOT917562:JPO917562 JYP917562:JZK917562 KIL917562:KJG917562 KSH917562:KTC917562 LCD917562:LCY917562 LLZ917562:LMU917562 LVV917562:LWQ917562 MFR917562:MGM917562 MPN917562:MQI917562 MZJ917562:NAE917562 NJF917562:NKA917562 NTB917562:NTW917562 OCX917562:ODS917562 OMT917562:ONO917562 OWP917562:OXK917562 PGL917562:PHG917562 PQH917562:PRC917562 QAD917562:QAY917562 QJZ917562:QKU917562 QTV917562:QUQ917562 RDR917562:REM917562 RNN917562:ROI917562 RXJ917562:RYE917562 SHF917562:SIA917562 SRB917562:SRW917562 TAX917562:TBS917562 TKT917562:TLO917562 TUP917562:TVK917562 UEL917562:UFG917562 UOH917562:UPC917562 UYD917562:UYY917562 VHZ917562:VIU917562 VRV917562:VSQ917562 WBR917562:WCM917562 WLN917562:WMI917562 WVJ917562:WWE917562 B983098:W983098 IX983098:JS983098 ST983098:TO983098 ACP983098:ADK983098 AML983098:ANG983098 AWH983098:AXC983098 BGD983098:BGY983098 BPZ983098:BQU983098 BZV983098:CAQ983098 CJR983098:CKM983098 CTN983098:CUI983098 DDJ983098:DEE983098 DNF983098:DOA983098 DXB983098:DXW983098 EGX983098:EHS983098 EQT983098:ERO983098 FAP983098:FBK983098 FKL983098:FLG983098 FUH983098:FVC983098 GED983098:GEY983098 GNZ983098:GOU983098 GXV983098:GYQ983098 HHR983098:HIM983098 HRN983098:HSI983098 IBJ983098:ICE983098 ILF983098:IMA983098 IVB983098:IVW983098 JEX983098:JFS983098 JOT983098:JPO983098 JYP983098:JZK983098 KIL983098:KJG983098 KSH983098:KTC983098 LCD983098:LCY983098 LLZ983098:LMU983098 LVV983098:LWQ983098 MFR983098:MGM983098 MPN983098:MQI983098 MZJ983098:NAE983098 NJF983098:NKA983098 NTB983098:NTW983098 OCX983098:ODS983098 OMT983098:ONO983098 OWP983098:OXK983098 PGL983098:PHG983098 PQH983098:PRC983098 QAD983098:QAY983098 QJZ983098:QKU983098 QTV983098:QUQ983098 RDR983098:REM983098 RNN983098:ROI983098 RXJ983098:RYE983098 SHF983098:SIA983098 SRB983098:SRW983098 TAX983098:TBS983098 TKT983098:TLO983098 TUP983098:TVK983098 UEL983098:UFG983098 UOH983098:UPC983098 UYD983098:UYY983098 VHZ983098:VIU983098 VRV983098:VSQ983098 WBR983098:WCM983098 WLN983098:WMI983098 WVJ983098:WWE983098 B50:M51 IX50:JI51 ST50:TE51 ACP50:ADA51 AML50:AMW51 AWH50:AWS51 BGD50:BGO51 BPZ50:BQK51 BZV50:CAG51 CJR50:CKC51 CTN50:CTY51 DDJ50:DDU51 DNF50:DNQ51 DXB50:DXM51 EGX50:EHI51 EQT50:ERE51 FAP50:FBA51 FKL50:FKW51 FUH50:FUS51 GED50:GEO51 GNZ50:GOK51 GXV50:GYG51 HHR50:HIC51 HRN50:HRY51 IBJ50:IBU51 ILF50:ILQ51 IVB50:IVM51 JEX50:JFI51 JOT50:JPE51 JYP50:JZA51 KIL50:KIW51 KSH50:KSS51 LCD50:LCO51 LLZ50:LMK51 LVV50:LWG51 MFR50:MGC51 MPN50:MPY51 MZJ50:MZU51 NJF50:NJQ51 NTB50:NTM51 OCX50:ODI51 OMT50:ONE51 OWP50:OXA51 PGL50:PGW51 PQH50:PQS51 QAD50:QAO51 QJZ50:QKK51 QTV50:QUG51 RDR50:REC51 RNN50:RNY51 RXJ50:RXU51 SHF50:SHQ51 SRB50:SRM51 TAX50:TBI51 TKT50:TLE51 TUP50:TVA51 UEL50:UEW51 UOH50:UOS51 UYD50:UYO51 VHZ50:VIK51 VRV50:VSG51 WBR50:WCC51 WLN50:WLY51 WVJ50:WVU51 B65586:M65587 IX65586:JI65587 ST65586:TE65587 ACP65586:ADA65587 AML65586:AMW65587 AWH65586:AWS65587 BGD65586:BGO65587 BPZ65586:BQK65587 BZV65586:CAG65587 CJR65586:CKC65587 CTN65586:CTY65587 DDJ65586:DDU65587 DNF65586:DNQ65587 DXB65586:DXM65587 EGX65586:EHI65587 EQT65586:ERE65587 FAP65586:FBA65587 FKL65586:FKW65587 FUH65586:FUS65587 GED65586:GEO65587 GNZ65586:GOK65587 GXV65586:GYG65587 HHR65586:HIC65587 HRN65586:HRY65587 IBJ65586:IBU65587 ILF65586:ILQ65587 IVB65586:IVM65587 JEX65586:JFI65587 JOT65586:JPE65587 JYP65586:JZA65587 KIL65586:KIW65587 KSH65586:KSS65587 LCD65586:LCO65587 LLZ65586:LMK65587 LVV65586:LWG65587 MFR65586:MGC65587 MPN65586:MPY65587 MZJ65586:MZU65587 NJF65586:NJQ65587 NTB65586:NTM65587 OCX65586:ODI65587 OMT65586:ONE65587 OWP65586:OXA65587 PGL65586:PGW65587 PQH65586:PQS65587 QAD65586:QAO65587 QJZ65586:QKK65587 QTV65586:QUG65587 RDR65586:REC65587 RNN65586:RNY65587 RXJ65586:RXU65587 SHF65586:SHQ65587 SRB65586:SRM65587 TAX65586:TBI65587 TKT65586:TLE65587 TUP65586:TVA65587 UEL65586:UEW65587 UOH65586:UOS65587 UYD65586:UYO65587 VHZ65586:VIK65587 VRV65586:VSG65587 WBR65586:WCC65587 WLN65586:WLY65587 WVJ65586:WVU65587 B131122:M131123 IX131122:JI131123 ST131122:TE131123 ACP131122:ADA131123 AML131122:AMW131123 AWH131122:AWS131123 BGD131122:BGO131123 BPZ131122:BQK131123 BZV131122:CAG131123 CJR131122:CKC131123 CTN131122:CTY131123 DDJ131122:DDU131123 DNF131122:DNQ131123 DXB131122:DXM131123 EGX131122:EHI131123 EQT131122:ERE131123 FAP131122:FBA131123 FKL131122:FKW131123 FUH131122:FUS131123 GED131122:GEO131123 GNZ131122:GOK131123 GXV131122:GYG131123 HHR131122:HIC131123 HRN131122:HRY131123 IBJ131122:IBU131123 ILF131122:ILQ131123 IVB131122:IVM131123 JEX131122:JFI131123 JOT131122:JPE131123 JYP131122:JZA131123 KIL131122:KIW131123 KSH131122:KSS131123 LCD131122:LCO131123 LLZ131122:LMK131123 LVV131122:LWG131123 MFR131122:MGC131123 MPN131122:MPY131123 MZJ131122:MZU131123 NJF131122:NJQ131123 NTB131122:NTM131123 OCX131122:ODI131123 OMT131122:ONE131123 OWP131122:OXA131123 PGL131122:PGW131123 PQH131122:PQS131123 QAD131122:QAO131123 QJZ131122:QKK131123 QTV131122:QUG131123 RDR131122:REC131123 RNN131122:RNY131123 RXJ131122:RXU131123 SHF131122:SHQ131123 SRB131122:SRM131123 TAX131122:TBI131123 TKT131122:TLE131123 TUP131122:TVA131123 UEL131122:UEW131123 UOH131122:UOS131123 UYD131122:UYO131123 VHZ131122:VIK131123 VRV131122:VSG131123 WBR131122:WCC131123 WLN131122:WLY131123 WVJ131122:WVU131123 B196658:M196659 IX196658:JI196659 ST196658:TE196659 ACP196658:ADA196659 AML196658:AMW196659 AWH196658:AWS196659 BGD196658:BGO196659 BPZ196658:BQK196659 BZV196658:CAG196659 CJR196658:CKC196659 CTN196658:CTY196659 DDJ196658:DDU196659 DNF196658:DNQ196659 DXB196658:DXM196659 EGX196658:EHI196659 EQT196658:ERE196659 FAP196658:FBA196659 FKL196658:FKW196659 FUH196658:FUS196659 GED196658:GEO196659 GNZ196658:GOK196659 GXV196658:GYG196659 HHR196658:HIC196659 HRN196658:HRY196659 IBJ196658:IBU196659 ILF196658:ILQ196659 IVB196658:IVM196659 JEX196658:JFI196659 JOT196658:JPE196659 JYP196658:JZA196659 KIL196658:KIW196659 KSH196658:KSS196659 LCD196658:LCO196659 LLZ196658:LMK196659 LVV196658:LWG196659 MFR196658:MGC196659 MPN196658:MPY196659 MZJ196658:MZU196659 NJF196658:NJQ196659 NTB196658:NTM196659 OCX196658:ODI196659 OMT196658:ONE196659 OWP196658:OXA196659 PGL196658:PGW196659 PQH196658:PQS196659 QAD196658:QAO196659 QJZ196658:QKK196659 QTV196658:QUG196659 RDR196658:REC196659 RNN196658:RNY196659 RXJ196658:RXU196659 SHF196658:SHQ196659 SRB196658:SRM196659 TAX196658:TBI196659 TKT196658:TLE196659 TUP196658:TVA196659 UEL196658:UEW196659 UOH196658:UOS196659 UYD196658:UYO196659 VHZ196658:VIK196659 VRV196658:VSG196659 WBR196658:WCC196659 WLN196658:WLY196659 WVJ196658:WVU196659 B262194:M262195 IX262194:JI262195 ST262194:TE262195 ACP262194:ADA262195 AML262194:AMW262195 AWH262194:AWS262195 BGD262194:BGO262195 BPZ262194:BQK262195 BZV262194:CAG262195 CJR262194:CKC262195 CTN262194:CTY262195 DDJ262194:DDU262195 DNF262194:DNQ262195 DXB262194:DXM262195 EGX262194:EHI262195 EQT262194:ERE262195 FAP262194:FBA262195 FKL262194:FKW262195 FUH262194:FUS262195 GED262194:GEO262195 GNZ262194:GOK262195 GXV262194:GYG262195 HHR262194:HIC262195 HRN262194:HRY262195 IBJ262194:IBU262195 ILF262194:ILQ262195 IVB262194:IVM262195 JEX262194:JFI262195 JOT262194:JPE262195 JYP262194:JZA262195 KIL262194:KIW262195 KSH262194:KSS262195 LCD262194:LCO262195 LLZ262194:LMK262195 LVV262194:LWG262195 MFR262194:MGC262195 MPN262194:MPY262195 MZJ262194:MZU262195 NJF262194:NJQ262195 NTB262194:NTM262195 OCX262194:ODI262195 OMT262194:ONE262195 OWP262194:OXA262195 PGL262194:PGW262195 PQH262194:PQS262195 QAD262194:QAO262195 QJZ262194:QKK262195 QTV262194:QUG262195 RDR262194:REC262195 RNN262194:RNY262195 RXJ262194:RXU262195 SHF262194:SHQ262195 SRB262194:SRM262195 TAX262194:TBI262195 TKT262194:TLE262195 TUP262194:TVA262195 UEL262194:UEW262195 UOH262194:UOS262195 UYD262194:UYO262195 VHZ262194:VIK262195 VRV262194:VSG262195 WBR262194:WCC262195 WLN262194:WLY262195 WVJ262194:WVU262195 B327730:M327731 IX327730:JI327731 ST327730:TE327731 ACP327730:ADA327731 AML327730:AMW327731 AWH327730:AWS327731 BGD327730:BGO327731 BPZ327730:BQK327731 BZV327730:CAG327731 CJR327730:CKC327731 CTN327730:CTY327731 DDJ327730:DDU327731 DNF327730:DNQ327731 DXB327730:DXM327731 EGX327730:EHI327731 EQT327730:ERE327731 FAP327730:FBA327731 FKL327730:FKW327731 FUH327730:FUS327731 GED327730:GEO327731 GNZ327730:GOK327731 GXV327730:GYG327731 HHR327730:HIC327731 HRN327730:HRY327731 IBJ327730:IBU327731 ILF327730:ILQ327731 IVB327730:IVM327731 JEX327730:JFI327731 JOT327730:JPE327731 JYP327730:JZA327731 KIL327730:KIW327731 KSH327730:KSS327731 LCD327730:LCO327731 LLZ327730:LMK327731 LVV327730:LWG327731 MFR327730:MGC327731 MPN327730:MPY327731 MZJ327730:MZU327731 NJF327730:NJQ327731 NTB327730:NTM327731 OCX327730:ODI327731 OMT327730:ONE327731 OWP327730:OXA327731 PGL327730:PGW327731 PQH327730:PQS327731 QAD327730:QAO327731 QJZ327730:QKK327731 QTV327730:QUG327731 RDR327730:REC327731 RNN327730:RNY327731 RXJ327730:RXU327731 SHF327730:SHQ327731 SRB327730:SRM327731 TAX327730:TBI327731 TKT327730:TLE327731 TUP327730:TVA327731 UEL327730:UEW327731 UOH327730:UOS327731 UYD327730:UYO327731 VHZ327730:VIK327731 VRV327730:VSG327731 WBR327730:WCC327731 WLN327730:WLY327731 WVJ327730:WVU327731 B393266:M393267 IX393266:JI393267 ST393266:TE393267 ACP393266:ADA393267 AML393266:AMW393267 AWH393266:AWS393267 BGD393266:BGO393267 BPZ393266:BQK393267 BZV393266:CAG393267 CJR393266:CKC393267 CTN393266:CTY393267 DDJ393266:DDU393267 DNF393266:DNQ393267 DXB393266:DXM393267 EGX393266:EHI393267 EQT393266:ERE393267 FAP393266:FBA393267 FKL393266:FKW393267 FUH393266:FUS393267 GED393266:GEO393267 GNZ393266:GOK393267 GXV393266:GYG393267 HHR393266:HIC393267 HRN393266:HRY393267 IBJ393266:IBU393267 ILF393266:ILQ393267 IVB393266:IVM393267 JEX393266:JFI393267 JOT393266:JPE393267 JYP393266:JZA393267 KIL393266:KIW393267 KSH393266:KSS393267 LCD393266:LCO393267 LLZ393266:LMK393267 LVV393266:LWG393267 MFR393266:MGC393267 MPN393266:MPY393267 MZJ393266:MZU393267 NJF393266:NJQ393267 NTB393266:NTM393267 OCX393266:ODI393267 OMT393266:ONE393267 OWP393266:OXA393267 PGL393266:PGW393267 PQH393266:PQS393267 QAD393266:QAO393267 QJZ393266:QKK393267 QTV393266:QUG393267 RDR393266:REC393267 RNN393266:RNY393267 RXJ393266:RXU393267 SHF393266:SHQ393267 SRB393266:SRM393267 TAX393266:TBI393267 TKT393266:TLE393267 TUP393266:TVA393267 UEL393266:UEW393267 UOH393266:UOS393267 UYD393266:UYO393267 VHZ393266:VIK393267 VRV393266:VSG393267 WBR393266:WCC393267 WLN393266:WLY393267 WVJ393266:WVU393267 B458802:M458803 IX458802:JI458803 ST458802:TE458803 ACP458802:ADA458803 AML458802:AMW458803 AWH458802:AWS458803 BGD458802:BGO458803 BPZ458802:BQK458803 BZV458802:CAG458803 CJR458802:CKC458803 CTN458802:CTY458803 DDJ458802:DDU458803 DNF458802:DNQ458803 DXB458802:DXM458803 EGX458802:EHI458803 EQT458802:ERE458803 FAP458802:FBA458803 FKL458802:FKW458803 FUH458802:FUS458803 GED458802:GEO458803 GNZ458802:GOK458803 GXV458802:GYG458803 HHR458802:HIC458803 HRN458802:HRY458803 IBJ458802:IBU458803 ILF458802:ILQ458803 IVB458802:IVM458803 JEX458802:JFI458803 JOT458802:JPE458803 JYP458802:JZA458803 KIL458802:KIW458803 KSH458802:KSS458803 LCD458802:LCO458803 LLZ458802:LMK458803 LVV458802:LWG458803 MFR458802:MGC458803 MPN458802:MPY458803 MZJ458802:MZU458803 NJF458802:NJQ458803 NTB458802:NTM458803 OCX458802:ODI458803 OMT458802:ONE458803 OWP458802:OXA458803 PGL458802:PGW458803 PQH458802:PQS458803 QAD458802:QAO458803 QJZ458802:QKK458803 QTV458802:QUG458803 RDR458802:REC458803 RNN458802:RNY458803 RXJ458802:RXU458803 SHF458802:SHQ458803 SRB458802:SRM458803 TAX458802:TBI458803 TKT458802:TLE458803 TUP458802:TVA458803 UEL458802:UEW458803 UOH458802:UOS458803 UYD458802:UYO458803 VHZ458802:VIK458803 VRV458802:VSG458803 WBR458802:WCC458803 WLN458802:WLY458803 WVJ458802:WVU458803 B524338:M524339 IX524338:JI524339 ST524338:TE524339 ACP524338:ADA524339 AML524338:AMW524339 AWH524338:AWS524339 BGD524338:BGO524339 BPZ524338:BQK524339 BZV524338:CAG524339 CJR524338:CKC524339 CTN524338:CTY524339 DDJ524338:DDU524339 DNF524338:DNQ524339 DXB524338:DXM524339 EGX524338:EHI524339 EQT524338:ERE524339 FAP524338:FBA524339 FKL524338:FKW524339 FUH524338:FUS524339 GED524338:GEO524339 GNZ524338:GOK524339 GXV524338:GYG524339 HHR524338:HIC524339 HRN524338:HRY524339 IBJ524338:IBU524339 ILF524338:ILQ524339 IVB524338:IVM524339 JEX524338:JFI524339 JOT524338:JPE524339 JYP524338:JZA524339 KIL524338:KIW524339 KSH524338:KSS524339 LCD524338:LCO524339 LLZ524338:LMK524339 LVV524338:LWG524339 MFR524338:MGC524339 MPN524338:MPY524339 MZJ524338:MZU524339 NJF524338:NJQ524339 NTB524338:NTM524339 OCX524338:ODI524339 OMT524338:ONE524339 OWP524338:OXA524339 PGL524338:PGW524339 PQH524338:PQS524339 QAD524338:QAO524339 QJZ524338:QKK524339 QTV524338:QUG524339 RDR524338:REC524339 RNN524338:RNY524339 RXJ524338:RXU524339 SHF524338:SHQ524339 SRB524338:SRM524339 TAX524338:TBI524339 TKT524338:TLE524339 TUP524338:TVA524339 UEL524338:UEW524339 UOH524338:UOS524339 UYD524338:UYO524339 VHZ524338:VIK524339 VRV524338:VSG524339 WBR524338:WCC524339 WLN524338:WLY524339 WVJ524338:WVU524339 B589874:M589875 IX589874:JI589875 ST589874:TE589875 ACP589874:ADA589875 AML589874:AMW589875 AWH589874:AWS589875 BGD589874:BGO589875 BPZ589874:BQK589875 BZV589874:CAG589875 CJR589874:CKC589875 CTN589874:CTY589875 DDJ589874:DDU589875 DNF589874:DNQ589875 DXB589874:DXM589875 EGX589874:EHI589875 EQT589874:ERE589875 FAP589874:FBA589875 FKL589874:FKW589875 FUH589874:FUS589875 GED589874:GEO589875 GNZ589874:GOK589875 GXV589874:GYG589875 HHR589874:HIC589875 HRN589874:HRY589875 IBJ589874:IBU589875 ILF589874:ILQ589875 IVB589874:IVM589875 JEX589874:JFI589875 JOT589874:JPE589875 JYP589874:JZA589875 KIL589874:KIW589875 KSH589874:KSS589875 LCD589874:LCO589875 LLZ589874:LMK589875 LVV589874:LWG589875 MFR589874:MGC589875 MPN589874:MPY589875 MZJ589874:MZU589875 NJF589874:NJQ589875 NTB589874:NTM589875 OCX589874:ODI589875 OMT589874:ONE589875 OWP589874:OXA589875 PGL589874:PGW589875 PQH589874:PQS589875 QAD589874:QAO589875 QJZ589874:QKK589875 QTV589874:QUG589875 RDR589874:REC589875 RNN589874:RNY589875 RXJ589874:RXU589875 SHF589874:SHQ589875 SRB589874:SRM589875 TAX589874:TBI589875 TKT589874:TLE589875 TUP589874:TVA589875 UEL589874:UEW589875 UOH589874:UOS589875 UYD589874:UYO589875 VHZ589874:VIK589875 VRV589874:VSG589875 WBR589874:WCC589875 WLN589874:WLY589875 WVJ589874:WVU589875 B655410:M655411 IX655410:JI655411 ST655410:TE655411 ACP655410:ADA655411 AML655410:AMW655411 AWH655410:AWS655411 BGD655410:BGO655411 BPZ655410:BQK655411 BZV655410:CAG655411 CJR655410:CKC655411 CTN655410:CTY655411 DDJ655410:DDU655411 DNF655410:DNQ655411 DXB655410:DXM655411 EGX655410:EHI655411 EQT655410:ERE655411 FAP655410:FBA655411 FKL655410:FKW655411 FUH655410:FUS655411 GED655410:GEO655411 GNZ655410:GOK655411 GXV655410:GYG655411 HHR655410:HIC655411 HRN655410:HRY655411 IBJ655410:IBU655411 ILF655410:ILQ655411 IVB655410:IVM655411 JEX655410:JFI655411 JOT655410:JPE655411 JYP655410:JZA655411 KIL655410:KIW655411 KSH655410:KSS655411 LCD655410:LCO655411 LLZ655410:LMK655411 LVV655410:LWG655411 MFR655410:MGC655411 MPN655410:MPY655411 MZJ655410:MZU655411 NJF655410:NJQ655411 NTB655410:NTM655411 OCX655410:ODI655411 OMT655410:ONE655411 OWP655410:OXA655411 PGL655410:PGW655411 PQH655410:PQS655411 QAD655410:QAO655411 QJZ655410:QKK655411 QTV655410:QUG655411 RDR655410:REC655411 RNN655410:RNY655411 RXJ655410:RXU655411 SHF655410:SHQ655411 SRB655410:SRM655411 TAX655410:TBI655411 TKT655410:TLE655411 TUP655410:TVA655411 UEL655410:UEW655411 UOH655410:UOS655411 UYD655410:UYO655411 VHZ655410:VIK655411 VRV655410:VSG655411 WBR655410:WCC655411 WLN655410:WLY655411 WVJ655410:WVU655411 B720946:M720947 IX720946:JI720947 ST720946:TE720947 ACP720946:ADA720947 AML720946:AMW720947 AWH720946:AWS720947 BGD720946:BGO720947 BPZ720946:BQK720947 BZV720946:CAG720947 CJR720946:CKC720947 CTN720946:CTY720947 DDJ720946:DDU720947 DNF720946:DNQ720947 DXB720946:DXM720947 EGX720946:EHI720947 EQT720946:ERE720947 FAP720946:FBA720947 FKL720946:FKW720947 FUH720946:FUS720947 GED720946:GEO720947 GNZ720946:GOK720947 GXV720946:GYG720947 HHR720946:HIC720947 HRN720946:HRY720947 IBJ720946:IBU720947 ILF720946:ILQ720947 IVB720946:IVM720947 JEX720946:JFI720947 JOT720946:JPE720947 JYP720946:JZA720947 KIL720946:KIW720947 KSH720946:KSS720947 LCD720946:LCO720947 LLZ720946:LMK720947 LVV720946:LWG720947 MFR720946:MGC720947 MPN720946:MPY720947 MZJ720946:MZU720947 NJF720946:NJQ720947 NTB720946:NTM720947 OCX720946:ODI720947 OMT720946:ONE720947 OWP720946:OXA720947 PGL720946:PGW720947 PQH720946:PQS720947 QAD720946:QAO720947 QJZ720946:QKK720947 QTV720946:QUG720947 RDR720946:REC720947 RNN720946:RNY720947 RXJ720946:RXU720947 SHF720946:SHQ720947 SRB720946:SRM720947 TAX720946:TBI720947 TKT720946:TLE720947 TUP720946:TVA720947 UEL720946:UEW720947 UOH720946:UOS720947 UYD720946:UYO720947 VHZ720946:VIK720947 VRV720946:VSG720947 WBR720946:WCC720947 WLN720946:WLY720947 WVJ720946:WVU720947 B786482:M786483 IX786482:JI786483 ST786482:TE786483 ACP786482:ADA786483 AML786482:AMW786483 AWH786482:AWS786483 BGD786482:BGO786483 BPZ786482:BQK786483 BZV786482:CAG786483 CJR786482:CKC786483 CTN786482:CTY786483 DDJ786482:DDU786483 DNF786482:DNQ786483 DXB786482:DXM786483 EGX786482:EHI786483 EQT786482:ERE786483 FAP786482:FBA786483 FKL786482:FKW786483 FUH786482:FUS786483 GED786482:GEO786483 GNZ786482:GOK786483 GXV786482:GYG786483 HHR786482:HIC786483 HRN786482:HRY786483 IBJ786482:IBU786483 ILF786482:ILQ786483 IVB786482:IVM786483 JEX786482:JFI786483 JOT786482:JPE786483 JYP786482:JZA786483 KIL786482:KIW786483 KSH786482:KSS786483 LCD786482:LCO786483 LLZ786482:LMK786483 LVV786482:LWG786483 MFR786482:MGC786483 MPN786482:MPY786483 MZJ786482:MZU786483 NJF786482:NJQ786483 NTB786482:NTM786483 OCX786482:ODI786483 OMT786482:ONE786483 OWP786482:OXA786483 PGL786482:PGW786483 PQH786482:PQS786483 QAD786482:QAO786483 QJZ786482:QKK786483 QTV786482:QUG786483 RDR786482:REC786483 RNN786482:RNY786483 RXJ786482:RXU786483 SHF786482:SHQ786483 SRB786482:SRM786483 TAX786482:TBI786483 TKT786482:TLE786483 TUP786482:TVA786483 UEL786482:UEW786483 UOH786482:UOS786483 UYD786482:UYO786483 VHZ786482:VIK786483 VRV786482:VSG786483 WBR786482:WCC786483 WLN786482:WLY786483 WVJ786482:WVU786483 B852018:M852019 IX852018:JI852019 ST852018:TE852019 ACP852018:ADA852019 AML852018:AMW852019 AWH852018:AWS852019 BGD852018:BGO852019 BPZ852018:BQK852019 BZV852018:CAG852019 CJR852018:CKC852019 CTN852018:CTY852019 DDJ852018:DDU852019 DNF852018:DNQ852019 DXB852018:DXM852019 EGX852018:EHI852019 EQT852018:ERE852019 FAP852018:FBA852019 FKL852018:FKW852019 FUH852018:FUS852019 GED852018:GEO852019 GNZ852018:GOK852019 GXV852018:GYG852019 HHR852018:HIC852019 HRN852018:HRY852019 IBJ852018:IBU852019 ILF852018:ILQ852019 IVB852018:IVM852019 JEX852018:JFI852019 JOT852018:JPE852019 JYP852018:JZA852019 KIL852018:KIW852019 KSH852018:KSS852019 LCD852018:LCO852019 LLZ852018:LMK852019 LVV852018:LWG852019 MFR852018:MGC852019 MPN852018:MPY852019 MZJ852018:MZU852019 NJF852018:NJQ852019 NTB852018:NTM852019 OCX852018:ODI852019 OMT852018:ONE852019 OWP852018:OXA852019 PGL852018:PGW852019 PQH852018:PQS852019 QAD852018:QAO852019 QJZ852018:QKK852019 QTV852018:QUG852019 RDR852018:REC852019 RNN852018:RNY852019 RXJ852018:RXU852019 SHF852018:SHQ852019 SRB852018:SRM852019 TAX852018:TBI852019 TKT852018:TLE852019 TUP852018:TVA852019 UEL852018:UEW852019 UOH852018:UOS852019 UYD852018:UYO852019 VHZ852018:VIK852019 VRV852018:VSG852019 WBR852018:WCC852019 WLN852018:WLY852019 WVJ852018:WVU852019 B917554:M917555 IX917554:JI917555 ST917554:TE917555 ACP917554:ADA917555 AML917554:AMW917555 AWH917554:AWS917555 BGD917554:BGO917555 BPZ917554:BQK917555 BZV917554:CAG917555 CJR917554:CKC917555 CTN917554:CTY917555 DDJ917554:DDU917555 DNF917554:DNQ917555 DXB917554:DXM917555 EGX917554:EHI917555 EQT917554:ERE917555 FAP917554:FBA917555 FKL917554:FKW917555 FUH917554:FUS917555 GED917554:GEO917555 GNZ917554:GOK917555 GXV917554:GYG917555 HHR917554:HIC917555 HRN917554:HRY917555 IBJ917554:IBU917555 ILF917554:ILQ917555 IVB917554:IVM917555 JEX917554:JFI917555 JOT917554:JPE917555 JYP917554:JZA917555 KIL917554:KIW917555 KSH917554:KSS917555 LCD917554:LCO917555 LLZ917554:LMK917555 LVV917554:LWG917555 MFR917554:MGC917555 MPN917554:MPY917555 MZJ917554:MZU917555 NJF917554:NJQ917555 NTB917554:NTM917555 OCX917554:ODI917555 OMT917554:ONE917555 OWP917554:OXA917555 PGL917554:PGW917555 PQH917554:PQS917555 QAD917554:QAO917555 QJZ917554:QKK917555 QTV917554:QUG917555 RDR917554:REC917555 RNN917554:RNY917555 RXJ917554:RXU917555 SHF917554:SHQ917555 SRB917554:SRM917555 TAX917554:TBI917555 TKT917554:TLE917555 TUP917554:TVA917555 UEL917554:UEW917555 UOH917554:UOS917555 UYD917554:UYO917555 VHZ917554:VIK917555 VRV917554:VSG917555 WBR917554:WCC917555 WLN917554:WLY917555 WVJ917554:WVU917555 B983090:M983091 IX983090:JI983091 ST983090:TE983091 ACP983090:ADA983091 AML983090:AMW983091 AWH983090:AWS983091 BGD983090:BGO983091 BPZ983090:BQK983091 BZV983090:CAG983091 CJR983090:CKC983091 CTN983090:CTY983091 DDJ983090:DDU983091 DNF983090:DNQ983091 DXB983090:DXM983091 EGX983090:EHI983091 EQT983090:ERE983091 FAP983090:FBA983091 FKL983090:FKW983091 FUH983090:FUS983091 GED983090:GEO983091 GNZ983090:GOK983091 GXV983090:GYG983091 HHR983090:HIC983091 HRN983090:HRY983091 IBJ983090:IBU983091 ILF983090:ILQ983091 IVB983090:IVM983091 JEX983090:JFI983091 JOT983090:JPE983091 JYP983090:JZA983091 KIL983090:KIW983091 KSH983090:KSS983091 LCD983090:LCO983091 LLZ983090:LMK983091 LVV983090:LWG983091 MFR983090:MGC983091 MPN983090:MPY983091 MZJ983090:MZU983091 NJF983090:NJQ983091 NTB983090:NTM983091 OCX983090:ODI983091 OMT983090:ONE983091 OWP983090:OXA983091 PGL983090:PGW983091 PQH983090:PQS983091 QAD983090:QAO983091 QJZ983090:QKK983091 QTV983090:QUG983091 RDR983090:REC983091 RNN983090:RNY983091 RXJ983090:RXU983091 SHF983090:SHQ983091 SRB983090:SRM983091 TAX983090:TBI983091 TKT983090:TLE983091 TUP983090:TVA983091 UEL983090:UEW983091 UOH983090:UOS983091 UYD983090:UYO983091 VHZ983090:VIK983091 VRV983090:VSG983091 WBR983090:WCC983091 WLN983090:WLY983091 WVJ983090:WVU983091 B52:T52 IX52:JP52 ST52:TL52 ACP52:ADH52 AML52:AND52 AWH52:AWZ52 BGD52:BGV52 BPZ52:BQR52 BZV52:CAN52 CJR52:CKJ52 CTN52:CUF52 DDJ52:DEB52 DNF52:DNX52 DXB52:DXT52 EGX52:EHP52 EQT52:ERL52 FAP52:FBH52 FKL52:FLD52 FUH52:FUZ52 GED52:GEV52 GNZ52:GOR52 GXV52:GYN52 HHR52:HIJ52 HRN52:HSF52 IBJ52:ICB52 ILF52:ILX52 IVB52:IVT52 JEX52:JFP52 JOT52:JPL52 JYP52:JZH52 KIL52:KJD52 KSH52:KSZ52 LCD52:LCV52 LLZ52:LMR52 LVV52:LWN52 MFR52:MGJ52 MPN52:MQF52 MZJ52:NAB52 NJF52:NJX52 NTB52:NTT52 OCX52:ODP52 OMT52:ONL52 OWP52:OXH52 PGL52:PHD52 PQH52:PQZ52 QAD52:QAV52 QJZ52:QKR52 QTV52:QUN52 RDR52:REJ52 RNN52:ROF52 RXJ52:RYB52 SHF52:SHX52 SRB52:SRT52 TAX52:TBP52 TKT52:TLL52 TUP52:TVH52 UEL52:UFD52 UOH52:UOZ52 UYD52:UYV52 VHZ52:VIR52 VRV52:VSN52 WBR52:WCJ52 WLN52:WMF52 WVJ52:WWB52 B65588:T65588 IX65588:JP65588 ST65588:TL65588 ACP65588:ADH65588 AML65588:AND65588 AWH65588:AWZ65588 BGD65588:BGV65588 BPZ65588:BQR65588 BZV65588:CAN65588 CJR65588:CKJ65588 CTN65588:CUF65588 DDJ65588:DEB65588 DNF65588:DNX65588 DXB65588:DXT65588 EGX65588:EHP65588 EQT65588:ERL65588 FAP65588:FBH65588 FKL65588:FLD65588 FUH65588:FUZ65588 GED65588:GEV65588 GNZ65588:GOR65588 GXV65588:GYN65588 HHR65588:HIJ65588 HRN65588:HSF65588 IBJ65588:ICB65588 ILF65588:ILX65588 IVB65588:IVT65588 JEX65588:JFP65588 JOT65588:JPL65588 JYP65588:JZH65588 KIL65588:KJD65588 KSH65588:KSZ65588 LCD65588:LCV65588 LLZ65588:LMR65588 LVV65588:LWN65588 MFR65588:MGJ65588 MPN65588:MQF65588 MZJ65588:NAB65588 NJF65588:NJX65588 NTB65588:NTT65588 OCX65588:ODP65588 OMT65588:ONL65588 OWP65588:OXH65588 PGL65588:PHD65588 PQH65588:PQZ65588 QAD65588:QAV65588 QJZ65588:QKR65588 QTV65588:QUN65588 RDR65588:REJ65588 RNN65588:ROF65588 RXJ65588:RYB65588 SHF65588:SHX65588 SRB65588:SRT65588 TAX65588:TBP65588 TKT65588:TLL65588 TUP65588:TVH65588 UEL65588:UFD65588 UOH65588:UOZ65588 UYD65588:UYV65588 VHZ65588:VIR65588 VRV65588:VSN65588 WBR65588:WCJ65588 WLN65588:WMF65588 WVJ65588:WWB65588 B131124:T131124 IX131124:JP131124 ST131124:TL131124 ACP131124:ADH131124 AML131124:AND131124 AWH131124:AWZ131124 BGD131124:BGV131124 BPZ131124:BQR131124 BZV131124:CAN131124 CJR131124:CKJ131124 CTN131124:CUF131124 DDJ131124:DEB131124 DNF131124:DNX131124 DXB131124:DXT131124 EGX131124:EHP131124 EQT131124:ERL131124 FAP131124:FBH131124 FKL131124:FLD131124 FUH131124:FUZ131124 GED131124:GEV131124 GNZ131124:GOR131124 GXV131124:GYN131124 HHR131124:HIJ131124 HRN131124:HSF131124 IBJ131124:ICB131124 ILF131124:ILX131124 IVB131124:IVT131124 JEX131124:JFP131124 JOT131124:JPL131124 JYP131124:JZH131124 KIL131124:KJD131124 KSH131124:KSZ131124 LCD131124:LCV131124 LLZ131124:LMR131124 LVV131124:LWN131124 MFR131124:MGJ131124 MPN131124:MQF131124 MZJ131124:NAB131124 NJF131124:NJX131124 NTB131124:NTT131124 OCX131124:ODP131124 OMT131124:ONL131124 OWP131124:OXH131124 PGL131124:PHD131124 PQH131124:PQZ131124 QAD131124:QAV131124 QJZ131124:QKR131124 QTV131124:QUN131124 RDR131124:REJ131124 RNN131124:ROF131124 RXJ131124:RYB131124 SHF131124:SHX131124 SRB131124:SRT131124 TAX131124:TBP131124 TKT131124:TLL131124 TUP131124:TVH131124 UEL131124:UFD131124 UOH131124:UOZ131124 UYD131124:UYV131124 VHZ131124:VIR131124 VRV131124:VSN131124 WBR131124:WCJ131124 WLN131124:WMF131124 WVJ131124:WWB131124 B196660:T196660 IX196660:JP196660 ST196660:TL196660 ACP196660:ADH196660 AML196660:AND196660 AWH196660:AWZ196660 BGD196660:BGV196660 BPZ196660:BQR196660 BZV196660:CAN196660 CJR196660:CKJ196660 CTN196660:CUF196660 DDJ196660:DEB196660 DNF196660:DNX196660 DXB196660:DXT196660 EGX196660:EHP196660 EQT196660:ERL196660 FAP196660:FBH196660 FKL196660:FLD196660 FUH196660:FUZ196660 GED196660:GEV196660 GNZ196660:GOR196660 GXV196660:GYN196660 HHR196660:HIJ196660 HRN196660:HSF196660 IBJ196660:ICB196660 ILF196660:ILX196660 IVB196660:IVT196660 JEX196660:JFP196660 JOT196660:JPL196660 JYP196660:JZH196660 KIL196660:KJD196660 KSH196660:KSZ196660 LCD196660:LCV196660 LLZ196660:LMR196660 LVV196660:LWN196660 MFR196660:MGJ196660 MPN196660:MQF196660 MZJ196660:NAB196660 NJF196660:NJX196660 NTB196660:NTT196660 OCX196660:ODP196660 OMT196660:ONL196660 OWP196660:OXH196660 PGL196660:PHD196660 PQH196660:PQZ196660 QAD196660:QAV196660 QJZ196660:QKR196660 QTV196660:QUN196660 RDR196660:REJ196660 RNN196660:ROF196660 RXJ196660:RYB196660 SHF196660:SHX196660 SRB196660:SRT196660 TAX196660:TBP196660 TKT196660:TLL196660 TUP196660:TVH196660 UEL196660:UFD196660 UOH196660:UOZ196660 UYD196660:UYV196660 VHZ196660:VIR196660 VRV196660:VSN196660 WBR196660:WCJ196660 WLN196660:WMF196660 WVJ196660:WWB196660 B262196:T262196 IX262196:JP262196 ST262196:TL262196 ACP262196:ADH262196 AML262196:AND262196 AWH262196:AWZ262196 BGD262196:BGV262196 BPZ262196:BQR262196 BZV262196:CAN262196 CJR262196:CKJ262196 CTN262196:CUF262196 DDJ262196:DEB262196 DNF262196:DNX262196 DXB262196:DXT262196 EGX262196:EHP262196 EQT262196:ERL262196 FAP262196:FBH262196 FKL262196:FLD262196 FUH262196:FUZ262196 GED262196:GEV262196 GNZ262196:GOR262196 GXV262196:GYN262196 HHR262196:HIJ262196 HRN262196:HSF262196 IBJ262196:ICB262196 ILF262196:ILX262196 IVB262196:IVT262196 JEX262196:JFP262196 JOT262196:JPL262196 JYP262196:JZH262196 KIL262196:KJD262196 KSH262196:KSZ262196 LCD262196:LCV262196 LLZ262196:LMR262196 LVV262196:LWN262196 MFR262196:MGJ262196 MPN262196:MQF262196 MZJ262196:NAB262196 NJF262196:NJX262196 NTB262196:NTT262196 OCX262196:ODP262196 OMT262196:ONL262196 OWP262196:OXH262196 PGL262196:PHD262196 PQH262196:PQZ262196 QAD262196:QAV262196 QJZ262196:QKR262196 QTV262196:QUN262196 RDR262196:REJ262196 RNN262196:ROF262196 RXJ262196:RYB262196 SHF262196:SHX262196 SRB262196:SRT262196 TAX262196:TBP262196 TKT262196:TLL262196 TUP262196:TVH262196 UEL262196:UFD262196 UOH262196:UOZ262196 UYD262196:UYV262196 VHZ262196:VIR262196 VRV262196:VSN262196 WBR262196:WCJ262196 WLN262196:WMF262196 WVJ262196:WWB262196 B327732:T327732 IX327732:JP327732 ST327732:TL327732 ACP327732:ADH327732 AML327732:AND327732 AWH327732:AWZ327732 BGD327732:BGV327732 BPZ327732:BQR327732 BZV327732:CAN327732 CJR327732:CKJ327732 CTN327732:CUF327732 DDJ327732:DEB327732 DNF327732:DNX327732 DXB327732:DXT327732 EGX327732:EHP327732 EQT327732:ERL327732 FAP327732:FBH327732 FKL327732:FLD327732 FUH327732:FUZ327732 GED327732:GEV327732 GNZ327732:GOR327732 GXV327732:GYN327732 HHR327732:HIJ327732 HRN327732:HSF327732 IBJ327732:ICB327732 ILF327732:ILX327732 IVB327732:IVT327732 JEX327732:JFP327732 JOT327732:JPL327732 JYP327732:JZH327732 KIL327732:KJD327732 KSH327732:KSZ327732 LCD327732:LCV327732 LLZ327732:LMR327732 LVV327732:LWN327732 MFR327732:MGJ327732 MPN327732:MQF327732 MZJ327732:NAB327732 NJF327732:NJX327732 NTB327732:NTT327732 OCX327732:ODP327732 OMT327732:ONL327732 OWP327732:OXH327732 PGL327732:PHD327732 PQH327732:PQZ327732 QAD327732:QAV327732 QJZ327732:QKR327732 QTV327732:QUN327732 RDR327732:REJ327732 RNN327732:ROF327732 RXJ327732:RYB327732 SHF327732:SHX327732 SRB327732:SRT327732 TAX327732:TBP327732 TKT327732:TLL327732 TUP327732:TVH327732 UEL327732:UFD327732 UOH327732:UOZ327732 UYD327732:UYV327732 VHZ327732:VIR327732 VRV327732:VSN327732 WBR327732:WCJ327732 WLN327732:WMF327732 WVJ327732:WWB327732 B393268:T393268 IX393268:JP393268 ST393268:TL393268 ACP393268:ADH393268 AML393268:AND393268 AWH393268:AWZ393268 BGD393268:BGV393268 BPZ393268:BQR393268 BZV393268:CAN393268 CJR393268:CKJ393268 CTN393268:CUF393268 DDJ393268:DEB393268 DNF393268:DNX393268 DXB393268:DXT393268 EGX393268:EHP393268 EQT393268:ERL393268 FAP393268:FBH393268 FKL393268:FLD393268 FUH393268:FUZ393268 GED393268:GEV393268 GNZ393268:GOR393268 GXV393268:GYN393268 HHR393268:HIJ393268 HRN393268:HSF393268 IBJ393268:ICB393268 ILF393268:ILX393268 IVB393268:IVT393268 JEX393268:JFP393268 JOT393268:JPL393268 JYP393268:JZH393268 KIL393268:KJD393268 KSH393268:KSZ393268 LCD393268:LCV393268 LLZ393268:LMR393268 LVV393268:LWN393268 MFR393268:MGJ393268 MPN393268:MQF393268 MZJ393268:NAB393268 NJF393268:NJX393268 NTB393268:NTT393268 OCX393268:ODP393268 OMT393268:ONL393268 OWP393268:OXH393268 PGL393268:PHD393268 PQH393268:PQZ393268 QAD393268:QAV393268 QJZ393268:QKR393268 QTV393268:QUN393268 RDR393268:REJ393268 RNN393268:ROF393268 RXJ393268:RYB393268 SHF393268:SHX393268 SRB393268:SRT393268 TAX393268:TBP393268 TKT393268:TLL393268 TUP393268:TVH393268 UEL393268:UFD393268 UOH393268:UOZ393268 UYD393268:UYV393268 VHZ393268:VIR393268 VRV393268:VSN393268 WBR393268:WCJ393268 WLN393268:WMF393268 WVJ393268:WWB393268 B458804:T458804 IX458804:JP458804 ST458804:TL458804 ACP458804:ADH458804 AML458804:AND458804 AWH458804:AWZ458804 BGD458804:BGV458804 BPZ458804:BQR458804 BZV458804:CAN458804 CJR458804:CKJ458804 CTN458804:CUF458804 DDJ458804:DEB458804 DNF458804:DNX458804 DXB458804:DXT458804 EGX458804:EHP458804 EQT458804:ERL458804 FAP458804:FBH458804 FKL458804:FLD458804 FUH458804:FUZ458804 GED458804:GEV458804 GNZ458804:GOR458804 GXV458804:GYN458804 HHR458804:HIJ458804 HRN458804:HSF458804 IBJ458804:ICB458804 ILF458804:ILX458804 IVB458804:IVT458804 JEX458804:JFP458804 JOT458804:JPL458804 JYP458804:JZH458804 KIL458804:KJD458804 KSH458804:KSZ458804 LCD458804:LCV458804 LLZ458804:LMR458804 LVV458804:LWN458804 MFR458804:MGJ458804 MPN458804:MQF458804 MZJ458804:NAB458804 NJF458804:NJX458804 NTB458804:NTT458804 OCX458804:ODP458804 OMT458804:ONL458804 OWP458804:OXH458804 PGL458804:PHD458804 PQH458804:PQZ458804 QAD458804:QAV458804 QJZ458804:QKR458804 QTV458804:QUN458804 RDR458804:REJ458804 RNN458804:ROF458804 RXJ458804:RYB458804 SHF458804:SHX458804 SRB458804:SRT458804 TAX458804:TBP458804 TKT458804:TLL458804 TUP458804:TVH458804 UEL458804:UFD458804 UOH458804:UOZ458804 UYD458804:UYV458804 VHZ458804:VIR458804 VRV458804:VSN458804 WBR458804:WCJ458804 WLN458804:WMF458804 WVJ458804:WWB458804 B524340:T524340 IX524340:JP524340 ST524340:TL524340 ACP524340:ADH524340 AML524340:AND524340 AWH524340:AWZ524340 BGD524340:BGV524340 BPZ524340:BQR524340 BZV524340:CAN524340 CJR524340:CKJ524340 CTN524340:CUF524340 DDJ524340:DEB524340 DNF524340:DNX524340 DXB524340:DXT524340 EGX524340:EHP524340 EQT524340:ERL524340 FAP524340:FBH524340 FKL524340:FLD524340 FUH524340:FUZ524340 GED524340:GEV524340 GNZ524340:GOR524340 GXV524340:GYN524340 HHR524340:HIJ524340 HRN524340:HSF524340 IBJ524340:ICB524340 ILF524340:ILX524340 IVB524340:IVT524340 JEX524340:JFP524340 JOT524340:JPL524340 JYP524340:JZH524340 KIL524340:KJD524340 KSH524340:KSZ524340 LCD524340:LCV524340 LLZ524340:LMR524340 LVV524340:LWN524340 MFR524340:MGJ524340 MPN524340:MQF524340 MZJ524340:NAB524340 NJF524340:NJX524340 NTB524340:NTT524340 OCX524340:ODP524340 OMT524340:ONL524340 OWP524340:OXH524340 PGL524340:PHD524340 PQH524340:PQZ524340 QAD524340:QAV524340 QJZ524340:QKR524340 QTV524340:QUN524340 RDR524340:REJ524340 RNN524340:ROF524340 RXJ524340:RYB524340 SHF524340:SHX524340 SRB524340:SRT524340 TAX524340:TBP524340 TKT524340:TLL524340 TUP524340:TVH524340 UEL524340:UFD524340 UOH524340:UOZ524340 UYD524340:UYV524340 VHZ524340:VIR524340 VRV524340:VSN524340 WBR524340:WCJ524340 WLN524340:WMF524340 WVJ524340:WWB524340 B589876:T589876 IX589876:JP589876 ST589876:TL589876 ACP589876:ADH589876 AML589876:AND589876 AWH589876:AWZ589876 BGD589876:BGV589876 BPZ589876:BQR589876 BZV589876:CAN589876 CJR589876:CKJ589876 CTN589876:CUF589876 DDJ589876:DEB589876 DNF589876:DNX589876 DXB589876:DXT589876 EGX589876:EHP589876 EQT589876:ERL589876 FAP589876:FBH589876 FKL589876:FLD589876 FUH589876:FUZ589876 GED589876:GEV589876 GNZ589876:GOR589876 GXV589876:GYN589876 HHR589876:HIJ589876 HRN589876:HSF589876 IBJ589876:ICB589876 ILF589876:ILX589876 IVB589876:IVT589876 JEX589876:JFP589876 JOT589876:JPL589876 JYP589876:JZH589876 KIL589876:KJD589876 KSH589876:KSZ589876 LCD589876:LCV589876 LLZ589876:LMR589876 LVV589876:LWN589876 MFR589876:MGJ589876 MPN589876:MQF589876 MZJ589876:NAB589876 NJF589876:NJX589876 NTB589876:NTT589876 OCX589876:ODP589876 OMT589876:ONL589876 OWP589876:OXH589876 PGL589876:PHD589876 PQH589876:PQZ589876 QAD589876:QAV589876 QJZ589876:QKR589876 QTV589876:QUN589876 RDR589876:REJ589876 RNN589876:ROF589876 RXJ589876:RYB589876 SHF589876:SHX589876 SRB589876:SRT589876 TAX589876:TBP589876 TKT589876:TLL589876 TUP589876:TVH589876 UEL589876:UFD589876 UOH589876:UOZ589876 UYD589876:UYV589876 VHZ589876:VIR589876 VRV589876:VSN589876 WBR589876:WCJ589876 WLN589876:WMF589876 WVJ589876:WWB589876 B655412:T655412 IX655412:JP655412 ST655412:TL655412 ACP655412:ADH655412 AML655412:AND655412 AWH655412:AWZ655412 BGD655412:BGV655412 BPZ655412:BQR655412 BZV655412:CAN655412 CJR655412:CKJ655412 CTN655412:CUF655412 DDJ655412:DEB655412 DNF655412:DNX655412 DXB655412:DXT655412 EGX655412:EHP655412 EQT655412:ERL655412 FAP655412:FBH655412 FKL655412:FLD655412 FUH655412:FUZ655412 GED655412:GEV655412 GNZ655412:GOR655412 GXV655412:GYN655412 HHR655412:HIJ655412 HRN655412:HSF655412 IBJ655412:ICB655412 ILF655412:ILX655412 IVB655412:IVT655412 JEX655412:JFP655412 JOT655412:JPL655412 JYP655412:JZH655412 KIL655412:KJD655412 KSH655412:KSZ655412 LCD655412:LCV655412 LLZ655412:LMR655412 LVV655412:LWN655412 MFR655412:MGJ655412 MPN655412:MQF655412 MZJ655412:NAB655412 NJF655412:NJX655412 NTB655412:NTT655412 OCX655412:ODP655412 OMT655412:ONL655412 OWP655412:OXH655412 PGL655412:PHD655412 PQH655412:PQZ655412 QAD655412:QAV655412 QJZ655412:QKR655412 QTV655412:QUN655412 RDR655412:REJ655412 RNN655412:ROF655412 RXJ655412:RYB655412 SHF655412:SHX655412 SRB655412:SRT655412 TAX655412:TBP655412 TKT655412:TLL655412 TUP655412:TVH655412 UEL655412:UFD655412 UOH655412:UOZ655412 UYD655412:UYV655412 VHZ655412:VIR655412 VRV655412:VSN655412 WBR655412:WCJ655412 WLN655412:WMF655412 WVJ655412:WWB655412 B720948:T720948 IX720948:JP720948 ST720948:TL720948 ACP720948:ADH720948 AML720948:AND720948 AWH720948:AWZ720948 BGD720948:BGV720948 BPZ720948:BQR720948 BZV720948:CAN720948 CJR720948:CKJ720948 CTN720948:CUF720948 DDJ720948:DEB720948 DNF720948:DNX720948 DXB720948:DXT720948 EGX720948:EHP720948 EQT720948:ERL720948 FAP720948:FBH720948 FKL720948:FLD720948 FUH720948:FUZ720948 GED720948:GEV720948 GNZ720948:GOR720948 GXV720948:GYN720948 HHR720948:HIJ720948 HRN720948:HSF720948 IBJ720948:ICB720948 ILF720948:ILX720948 IVB720948:IVT720948 JEX720948:JFP720948 JOT720948:JPL720948 JYP720948:JZH720948 KIL720948:KJD720948 KSH720948:KSZ720948 LCD720948:LCV720948 LLZ720948:LMR720948 LVV720948:LWN720948 MFR720948:MGJ720948 MPN720948:MQF720948 MZJ720948:NAB720948 NJF720948:NJX720948 NTB720948:NTT720948 OCX720948:ODP720948 OMT720948:ONL720948 OWP720948:OXH720948 PGL720948:PHD720948 PQH720948:PQZ720948 QAD720948:QAV720948 QJZ720948:QKR720948 QTV720948:QUN720948 RDR720948:REJ720948 RNN720948:ROF720948 RXJ720948:RYB720948 SHF720948:SHX720948 SRB720948:SRT720948 TAX720948:TBP720948 TKT720948:TLL720948 TUP720948:TVH720948 UEL720948:UFD720948 UOH720948:UOZ720948 UYD720948:UYV720948 VHZ720948:VIR720948 VRV720948:VSN720948 WBR720948:WCJ720948 WLN720948:WMF720948 WVJ720948:WWB720948 B786484:T786484 IX786484:JP786484 ST786484:TL786484 ACP786484:ADH786484 AML786484:AND786484 AWH786484:AWZ786484 BGD786484:BGV786484 BPZ786484:BQR786484 BZV786484:CAN786484 CJR786484:CKJ786484 CTN786484:CUF786484 DDJ786484:DEB786484 DNF786484:DNX786484 DXB786484:DXT786484 EGX786484:EHP786484 EQT786484:ERL786484 FAP786484:FBH786484 FKL786484:FLD786484 FUH786484:FUZ786484 GED786484:GEV786484 GNZ786484:GOR786484 GXV786484:GYN786484 HHR786484:HIJ786484 HRN786484:HSF786484 IBJ786484:ICB786484 ILF786484:ILX786484 IVB786484:IVT786484 JEX786484:JFP786484 JOT786484:JPL786484 JYP786484:JZH786484 KIL786484:KJD786484 KSH786484:KSZ786484 LCD786484:LCV786484 LLZ786484:LMR786484 LVV786484:LWN786484 MFR786484:MGJ786484 MPN786484:MQF786484 MZJ786484:NAB786484 NJF786484:NJX786484 NTB786484:NTT786484 OCX786484:ODP786484 OMT786484:ONL786484 OWP786484:OXH786484 PGL786484:PHD786484 PQH786484:PQZ786484 QAD786484:QAV786484 QJZ786484:QKR786484 QTV786484:QUN786484 RDR786484:REJ786484 RNN786484:ROF786484 RXJ786484:RYB786484 SHF786484:SHX786484 SRB786484:SRT786484 TAX786484:TBP786484 TKT786484:TLL786484 TUP786484:TVH786484 UEL786484:UFD786484 UOH786484:UOZ786484 UYD786484:UYV786484 VHZ786484:VIR786484 VRV786484:VSN786484 WBR786484:WCJ786484 WLN786484:WMF786484 WVJ786484:WWB786484 B852020:T852020 IX852020:JP852020 ST852020:TL852020 ACP852020:ADH852020 AML852020:AND852020 AWH852020:AWZ852020 BGD852020:BGV852020 BPZ852020:BQR852020 BZV852020:CAN852020 CJR852020:CKJ852020 CTN852020:CUF852020 DDJ852020:DEB852020 DNF852020:DNX852020 DXB852020:DXT852020 EGX852020:EHP852020 EQT852020:ERL852020 FAP852020:FBH852020 FKL852020:FLD852020 FUH852020:FUZ852020 GED852020:GEV852020 GNZ852020:GOR852020 GXV852020:GYN852020 HHR852020:HIJ852020 HRN852020:HSF852020 IBJ852020:ICB852020 ILF852020:ILX852020 IVB852020:IVT852020 JEX852020:JFP852020 JOT852020:JPL852020 JYP852020:JZH852020 KIL852020:KJD852020 KSH852020:KSZ852020 LCD852020:LCV852020 LLZ852020:LMR852020 LVV852020:LWN852020 MFR852020:MGJ852020 MPN852020:MQF852020 MZJ852020:NAB852020 NJF852020:NJX852020 NTB852020:NTT852020 OCX852020:ODP852020 OMT852020:ONL852020 OWP852020:OXH852020 PGL852020:PHD852020 PQH852020:PQZ852020 QAD852020:QAV852020 QJZ852020:QKR852020 QTV852020:QUN852020 RDR852020:REJ852020 RNN852020:ROF852020 RXJ852020:RYB852020 SHF852020:SHX852020 SRB852020:SRT852020 TAX852020:TBP852020 TKT852020:TLL852020 TUP852020:TVH852020 UEL852020:UFD852020 UOH852020:UOZ852020 UYD852020:UYV852020 VHZ852020:VIR852020 VRV852020:VSN852020 WBR852020:WCJ852020 WLN852020:WMF852020 WVJ852020:WWB852020 B917556:T917556 IX917556:JP917556 ST917556:TL917556 ACP917556:ADH917556 AML917556:AND917556 AWH917556:AWZ917556 BGD917556:BGV917556 BPZ917556:BQR917556 BZV917556:CAN917556 CJR917556:CKJ917556 CTN917556:CUF917556 DDJ917556:DEB917556 DNF917556:DNX917556 DXB917556:DXT917556 EGX917556:EHP917556 EQT917556:ERL917556 FAP917556:FBH917556 FKL917556:FLD917556 FUH917556:FUZ917556 GED917556:GEV917556 GNZ917556:GOR917556 GXV917556:GYN917556 HHR917556:HIJ917556 HRN917556:HSF917556 IBJ917556:ICB917556 ILF917556:ILX917556 IVB917556:IVT917556 JEX917556:JFP917556 JOT917556:JPL917556 JYP917556:JZH917556 KIL917556:KJD917556 KSH917556:KSZ917556 LCD917556:LCV917556 LLZ917556:LMR917556 LVV917556:LWN917556 MFR917556:MGJ917556 MPN917556:MQF917556 MZJ917556:NAB917556 NJF917556:NJX917556 NTB917556:NTT917556 OCX917556:ODP917556 OMT917556:ONL917556 OWP917556:OXH917556 PGL917556:PHD917556 PQH917556:PQZ917556 QAD917556:QAV917556 QJZ917556:QKR917556 QTV917556:QUN917556 RDR917556:REJ917556 RNN917556:ROF917556 RXJ917556:RYB917556 SHF917556:SHX917556 SRB917556:SRT917556 TAX917556:TBP917556 TKT917556:TLL917556 TUP917556:TVH917556 UEL917556:UFD917556 UOH917556:UOZ917556 UYD917556:UYV917556 VHZ917556:VIR917556 VRV917556:VSN917556 WBR917556:WCJ917556 WLN917556:WMF917556 WVJ917556:WWB917556 B983092:T983092 IX983092:JP983092 ST983092:TL983092 ACP983092:ADH983092 AML983092:AND983092 AWH983092:AWZ983092 BGD983092:BGV983092 BPZ983092:BQR983092 BZV983092:CAN983092 CJR983092:CKJ983092 CTN983092:CUF983092 DDJ983092:DEB983092 DNF983092:DNX983092 DXB983092:DXT983092 EGX983092:EHP983092 EQT983092:ERL983092 FAP983092:FBH983092 FKL983092:FLD983092 FUH983092:FUZ983092 GED983092:GEV983092 GNZ983092:GOR983092 GXV983092:GYN983092 HHR983092:HIJ983092 HRN983092:HSF983092 IBJ983092:ICB983092 ILF983092:ILX983092 IVB983092:IVT983092 JEX983092:JFP983092 JOT983092:JPL983092 JYP983092:JZH983092 KIL983092:KJD983092 KSH983092:KSZ983092 LCD983092:LCV983092 LLZ983092:LMR983092 LVV983092:LWN983092 MFR983092:MGJ983092 MPN983092:MQF983092 MZJ983092:NAB983092 NJF983092:NJX983092 NTB983092:NTT983092 OCX983092:ODP983092 OMT983092:ONL983092 OWP983092:OXH983092 PGL983092:PHD983092 PQH983092:PQZ983092 QAD983092:QAV983092 QJZ983092:QKR983092 QTV983092:QUN983092 RDR983092:REJ983092 RNN983092:ROF983092 RXJ983092:RYB983092 SHF983092:SHX983092 SRB983092:SRT983092 TAX983092:TBP983092 TKT983092:TLL983092 TUP983092:TVH983092 UEL983092:UFD983092 UOH983092:UOZ983092 UYD983092:UYV983092 VHZ983092:VIR983092 VRV983092:VSN983092 WBR983092:WCJ983092 WLN983092:WMF983092 WVJ983092:WWB983092 B46:W46 IX46:JS46 ST46:TO46 ACP46:ADK46 AML46:ANG46 AWH46:AXC46 BGD46:BGY46 BPZ46:BQU46 BZV46:CAQ46 CJR46:CKM46 CTN46:CUI46 DDJ46:DEE46 DNF46:DOA46 DXB46:DXW46 EGX46:EHS46 EQT46:ERO46 FAP46:FBK46 FKL46:FLG46 FUH46:FVC46 GED46:GEY46 GNZ46:GOU46 GXV46:GYQ46 HHR46:HIM46 HRN46:HSI46 IBJ46:ICE46 ILF46:IMA46 IVB46:IVW46 JEX46:JFS46 JOT46:JPO46 JYP46:JZK46 KIL46:KJG46 KSH46:KTC46 LCD46:LCY46 LLZ46:LMU46 LVV46:LWQ46 MFR46:MGM46 MPN46:MQI46 MZJ46:NAE46 NJF46:NKA46 NTB46:NTW46 OCX46:ODS46 OMT46:ONO46 OWP46:OXK46 PGL46:PHG46 PQH46:PRC46 QAD46:QAY46 QJZ46:QKU46 QTV46:QUQ46 RDR46:REM46 RNN46:ROI46 RXJ46:RYE46 SHF46:SIA46 SRB46:SRW46 TAX46:TBS46 TKT46:TLO46 TUP46:TVK46 UEL46:UFG46 UOH46:UPC46 UYD46:UYY46 VHZ46:VIU46 VRV46:VSQ46 WBR46:WCM46 WLN46:WMI46 WVJ46:WWE46 B65582:W65582 IX65582:JS65582 ST65582:TO65582 ACP65582:ADK65582 AML65582:ANG65582 AWH65582:AXC65582 BGD65582:BGY65582 BPZ65582:BQU65582 BZV65582:CAQ65582 CJR65582:CKM65582 CTN65582:CUI65582 DDJ65582:DEE65582 DNF65582:DOA65582 DXB65582:DXW65582 EGX65582:EHS65582 EQT65582:ERO65582 FAP65582:FBK65582 FKL65582:FLG65582 FUH65582:FVC65582 GED65582:GEY65582 GNZ65582:GOU65582 GXV65582:GYQ65582 HHR65582:HIM65582 HRN65582:HSI65582 IBJ65582:ICE65582 ILF65582:IMA65582 IVB65582:IVW65582 JEX65582:JFS65582 JOT65582:JPO65582 JYP65582:JZK65582 KIL65582:KJG65582 KSH65582:KTC65582 LCD65582:LCY65582 LLZ65582:LMU65582 LVV65582:LWQ65582 MFR65582:MGM65582 MPN65582:MQI65582 MZJ65582:NAE65582 NJF65582:NKA65582 NTB65582:NTW65582 OCX65582:ODS65582 OMT65582:ONO65582 OWP65582:OXK65582 PGL65582:PHG65582 PQH65582:PRC65582 QAD65582:QAY65582 QJZ65582:QKU65582 QTV65582:QUQ65582 RDR65582:REM65582 RNN65582:ROI65582 RXJ65582:RYE65582 SHF65582:SIA65582 SRB65582:SRW65582 TAX65582:TBS65582 TKT65582:TLO65582 TUP65582:TVK65582 UEL65582:UFG65582 UOH65582:UPC65582 UYD65582:UYY65582 VHZ65582:VIU65582 VRV65582:VSQ65582 WBR65582:WCM65582 WLN65582:WMI65582 WVJ65582:WWE65582 B131118:W131118 IX131118:JS131118 ST131118:TO131118 ACP131118:ADK131118 AML131118:ANG131118 AWH131118:AXC131118 BGD131118:BGY131118 BPZ131118:BQU131118 BZV131118:CAQ131118 CJR131118:CKM131118 CTN131118:CUI131118 DDJ131118:DEE131118 DNF131118:DOA131118 DXB131118:DXW131118 EGX131118:EHS131118 EQT131118:ERO131118 FAP131118:FBK131118 FKL131118:FLG131118 FUH131118:FVC131118 GED131118:GEY131118 GNZ131118:GOU131118 GXV131118:GYQ131118 HHR131118:HIM131118 HRN131118:HSI131118 IBJ131118:ICE131118 ILF131118:IMA131118 IVB131118:IVW131118 JEX131118:JFS131118 JOT131118:JPO131118 JYP131118:JZK131118 KIL131118:KJG131118 KSH131118:KTC131118 LCD131118:LCY131118 LLZ131118:LMU131118 LVV131118:LWQ131118 MFR131118:MGM131118 MPN131118:MQI131118 MZJ131118:NAE131118 NJF131118:NKA131118 NTB131118:NTW131118 OCX131118:ODS131118 OMT131118:ONO131118 OWP131118:OXK131118 PGL131118:PHG131118 PQH131118:PRC131118 QAD131118:QAY131118 QJZ131118:QKU131118 QTV131118:QUQ131118 RDR131118:REM131118 RNN131118:ROI131118 RXJ131118:RYE131118 SHF131118:SIA131118 SRB131118:SRW131118 TAX131118:TBS131118 TKT131118:TLO131118 TUP131118:TVK131118 UEL131118:UFG131118 UOH131118:UPC131118 UYD131118:UYY131118 VHZ131118:VIU131118 VRV131118:VSQ131118 WBR131118:WCM131118 WLN131118:WMI131118 WVJ131118:WWE131118 B196654:W196654 IX196654:JS196654 ST196654:TO196654 ACP196654:ADK196654 AML196654:ANG196654 AWH196654:AXC196654 BGD196654:BGY196654 BPZ196654:BQU196654 BZV196654:CAQ196654 CJR196654:CKM196654 CTN196654:CUI196654 DDJ196654:DEE196654 DNF196654:DOA196654 DXB196654:DXW196654 EGX196654:EHS196654 EQT196654:ERO196654 FAP196654:FBK196654 FKL196654:FLG196654 FUH196654:FVC196654 GED196654:GEY196654 GNZ196654:GOU196654 GXV196654:GYQ196654 HHR196654:HIM196654 HRN196654:HSI196654 IBJ196654:ICE196654 ILF196654:IMA196654 IVB196654:IVW196654 JEX196654:JFS196654 JOT196654:JPO196654 JYP196654:JZK196654 KIL196654:KJG196654 KSH196654:KTC196654 LCD196654:LCY196654 LLZ196654:LMU196654 LVV196654:LWQ196654 MFR196654:MGM196654 MPN196654:MQI196654 MZJ196654:NAE196654 NJF196654:NKA196654 NTB196654:NTW196654 OCX196654:ODS196654 OMT196654:ONO196654 OWP196654:OXK196654 PGL196654:PHG196654 PQH196654:PRC196654 QAD196654:QAY196654 QJZ196654:QKU196654 QTV196654:QUQ196654 RDR196654:REM196654 RNN196654:ROI196654 RXJ196654:RYE196654 SHF196654:SIA196654 SRB196654:SRW196654 TAX196654:TBS196654 TKT196654:TLO196654 TUP196654:TVK196654 UEL196654:UFG196654 UOH196654:UPC196654 UYD196654:UYY196654 VHZ196654:VIU196654 VRV196654:VSQ196654 WBR196654:WCM196654 WLN196654:WMI196654 WVJ196654:WWE196654 B262190:W262190 IX262190:JS262190 ST262190:TO262190 ACP262190:ADK262190 AML262190:ANG262190 AWH262190:AXC262190 BGD262190:BGY262190 BPZ262190:BQU262190 BZV262190:CAQ262190 CJR262190:CKM262190 CTN262190:CUI262190 DDJ262190:DEE262190 DNF262190:DOA262190 DXB262190:DXW262190 EGX262190:EHS262190 EQT262190:ERO262190 FAP262190:FBK262190 FKL262190:FLG262190 FUH262190:FVC262190 GED262190:GEY262190 GNZ262190:GOU262190 GXV262190:GYQ262190 HHR262190:HIM262190 HRN262190:HSI262190 IBJ262190:ICE262190 ILF262190:IMA262190 IVB262190:IVW262190 JEX262190:JFS262190 JOT262190:JPO262190 JYP262190:JZK262190 KIL262190:KJG262190 KSH262190:KTC262190 LCD262190:LCY262190 LLZ262190:LMU262190 LVV262190:LWQ262190 MFR262190:MGM262190 MPN262190:MQI262190 MZJ262190:NAE262190 NJF262190:NKA262190 NTB262190:NTW262190 OCX262190:ODS262190 OMT262190:ONO262190 OWP262190:OXK262190 PGL262190:PHG262190 PQH262190:PRC262190 QAD262190:QAY262190 QJZ262190:QKU262190 QTV262190:QUQ262190 RDR262190:REM262190 RNN262190:ROI262190 RXJ262190:RYE262190 SHF262190:SIA262190 SRB262190:SRW262190 TAX262190:TBS262190 TKT262190:TLO262190 TUP262190:TVK262190 UEL262190:UFG262190 UOH262190:UPC262190 UYD262190:UYY262190 VHZ262190:VIU262190 VRV262190:VSQ262190 WBR262190:WCM262190 WLN262190:WMI262190 WVJ262190:WWE262190 B327726:W327726 IX327726:JS327726 ST327726:TO327726 ACP327726:ADK327726 AML327726:ANG327726 AWH327726:AXC327726 BGD327726:BGY327726 BPZ327726:BQU327726 BZV327726:CAQ327726 CJR327726:CKM327726 CTN327726:CUI327726 DDJ327726:DEE327726 DNF327726:DOA327726 DXB327726:DXW327726 EGX327726:EHS327726 EQT327726:ERO327726 FAP327726:FBK327726 FKL327726:FLG327726 FUH327726:FVC327726 GED327726:GEY327726 GNZ327726:GOU327726 GXV327726:GYQ327726 HHR327726:HIM327726 HRN327726:HSI327726 IBJ327726:ICE327726 ILF327726:IMA327726 IVB327726:IVW327726 JEX327726:JFS327726 JOT327726:JPO327726 JYP327726:JZK327726 KIL327726:KJG327726 KSH327726:KTC327726 LCD327726:LCY327726 LLZ327726:LMU327726 LVV327726:LWQ327726 MFR327726:MGM327726 MPN327726:MQI327726 MZJ327726:NAE327726 NJF327726:NKA327726 NTB327726:NTW327726 OCX327726:ODS327726 OMT327726:ONO327726 OWP327726:OXK327726 PGL327726:PHG327726 PQH327726:PRC327726 QAD327726:QAY327726 QJZ327726:QKU327726 QTV327726:QUQ327726 RDR327726:REM327726 RNN327726:ROI327726 RXJ327726:RYE327726 SHF327726:SIA327726 SRB327726:SRW327726 TAX327726:TBS327726 TKT327726:TLO327726 TUP327726:TVK327726 UEL327726:UFG327726 UOH327726:UPC327726 UYD327726:UYY327726 VHZ327726:VIU327726 VRV327726:VSQ327726 WBR327726:WCM327726 WLN327726:WMI327726 WVJ327726:WWE327726 B393262:W393262 IX393262:JS393262 ST393262:TO393262 ACP393262:ADK393262 AML393262:ANG393262 AWH393262:AXC393262 BGD393262:BGY393262 BPZ393262:BQU393262 BZV393262:CAQ393262 CJR393262:CKM393262 CTN393262:CUI393262 DDJ393262:DEE393262 DNF393262:DOA393262 DXB393262:DXW393262 EGX393262:EHS393262 EQT393262:ERO393262 FAP393262:FBK393262 FKL393262:FLG393262 FUH393262:FVC393262 GED393262:GEY393262 GNZ393262:GOU393262 GXV393262:GYQ393262 HHR393262:HIM393262 HRN393262:HSI393262 IBJ393262:ICE393262 ILF393262:IMA393262 IVB393262:IVW393262 JEX393262:JFS393262 JOT393262:JPO393262 JYP393262:JZK393262 KIL393262:KJG393262 KSH393262:KTC393262 LCD393262:LCY393262 LLZ393262:LMU393262 LVV393262:LWQ393262 MFR393262:MGM393262 MPN393262:MQI393262 MZJ393262:NAE393262 NJF393262:NKA393262 NTB393262:NTW393262 OCX393262:ODS393262 OMT393262:ONO393262 OWP393262:OXK393262 PGL393262:PHG393262 PQH393262:PRC393262 QAD393262:QAY393262 QJZ393262:QKU393262 QTV393262:QUQ393262 RDR393262:REM393262 RNN393262:ROI393262 RXJ393262:RYE393262 SHF393262:SIA393262 SRB393262:SRW393262 TAX393262:TBS393262 TKT393262:TLO393262 TUP393262:TVK393262 UEL393262:UFG393262 UOH393262:UPC393262 UYD393262:UYY393262 VHZ393262:VIU393262 VRV393262:VSQ393262 WBR393262:WCM393262 WLN393262:WMI393262 WVJ393262:WWE393262 B458798:W458798 IX458798:JS458798 ST458798:TO458798 ACP458798:ADK458798 AML458798:ANG458798 AWH458798:AXC458798 BGD458798:BGY458798 BPZ458798:BQU458798 BZV458798:CAQ458798 CJR458798:CKM458798 CTN458798:CUI458798 DDJ458798:DEE458798 DNF458798:DOA458798 DXB458798:DXW458798 EGX458798:EHS458798 EQT458798:ERO458798 FAP458798:FBK458798 FKL458798:FLG458798 FUH458798:FVC458798 GED458798:GEY458798 GNZ458798:GOU458798 GXV458798:GYQ458798 HHR458798:HIM458798 HRN458798:HSI458798 IBJ458798:ICE458798 ILF458798:IMA458798 IVB458798:IVW458798 JEX458798:JFS458798 JOT458798:JPO458798 JYP458798:JZK458798 KIL458798:KJG458798 KSH458798:KTC458798 LCD458798:LCY458798 LLZ458798:LMU458798 LVV458798:LWQ458798 MFR458798:MGM458798 MPN458798:MQI458798 MZJ458798:NAE458798 NJF458798:NKA458798 NTB458798:NTW458798 OCX458798:ODS458798 OMT458798:ONO458798 OWP458798:OXK458798 PGL458798:PHG458798 PQH458798:PRC458798 QAD458798:QAY458798 QJZ458798:QKU458798 QTV458798:QUQ458798 RDR458798:REM458798 RNN458798:ROI458798 RXJ458798:RYE458798 SHF458798:SIA458798 SRB458798:SRW458798 TAX458798:TBS458798 TKT458798:TLO458798 TUP458798:TVK458798 UEL458798:UFG458798 UOH458798:UPC458798 UYD458798:UYY458798 VHZ458798:VIU458798 VRV458798:VSQ458798 WBR458798:WCM458798 WLN458798:WMI458798 WVJ458798:WWE458798 B524334:W524334 IX524334:JS524334 ST524334:TO524334 ACP524334:ADK524334 AML524334:ANG524334 AWH524334:AXC524334 BGD524334:BGY524334 BPZ524334:BQU524334 BZV524334:CAQ524334 CJR524334:CKM524334 CTN524334:CUI524334 DDJ524334:DEE524334 DNF524334:DOA524334 DXB524334:DXW524334 EGX524334:EHS524334 EQT524334:ERO524334 FAP524334:FBK524334 FKL524334:FLG524334 FUH524334:FVC524334 GED524334:GEY524334 GNZ524334:GOU524334 GXV524334:GYQ524334 HHR524334:HIM524334 HRN524334:HSI524334 IBJ524334:ICE524334 ILF524334:IMA524334 IVB524334:IVW524334 JEX524334:JFS524334 JOT524334:JPO524334 JYP524334:JZK524334 KIL524334:KJG524334 KSH524334:KTC524334 LCD524334:LCY524334 LLZ524334:LMU524334 LVV524334:LWQ524334 MFR524334:MGM524334 MPN524334:MQI524334 MZJ524334:NAE524334 NJF524334:NKA524334 NTB524334:NTW524334 OCX524334:ODS524334 OMT524334:ONO524334 OWP524334:OXK524334 PGL524334:PHG524334 PQH524334:PRC524334 QAD524334:QAY524334 QJZ524334:QKU524334 QTV524334:QUQ524334 RDR524334:REM524334 RNN524334:ROI524334 RXJ524334:RYE524334 SHF524334:SIA524334 SRB524334:SRW524334 TAX524334:TBS524334 TKT524334:TLO524334 TUP524334:TVK524334 UEL524334:UFG524334 UOH524334:UPC524334 UYD524334:UYY524334 VHZ524334:VIU524334 VRV524334:VSQ524334 WBR524334:WCM524334 WLN524334:WMI524334 WVJ524334:WWE524334 B589870:W589870 IX589870:JS589870 ST589870:TO589870 ACP589870:ADK589870 AML589870:ANG589870 AWH589870:AXC589870 BGD589870:BGY589870 BPZ589870:BQU589870 BZV589870:CAQ589870 CJR589870:CKM589870 CTN589870:CUI589870 DDJ589870:DEE589870 DNF589870:DOA589870 DXB589870:DXW589870 EGX589870:EHS589870 EQT589870:ERO589870 FAP589870:FBK589870 FKL589870:FLG589870 FUH589870:FVC589870 GED589870:GEY589870 GNZ589870:GOU589870 GXV589870:GYQ589870 HHR589870:HIM589870 HRN589870:HSI589870 IBJ589870:ICE589870 ILF589870:IMA589870 IVB589870:IVW589870 JEX589870:JFS589870 JOT589870:JPO589870 JYP589870:JZK589870 KIL589870:KJG589870 KSH589870:KTC589870 LCD589870:LCY589870 LLZ589870:LMU589870 LVV589870:LWQ589870 MFR589870:MGM589870 MPN589870:MQI589870 MZJ589870:NAE589870 NJF589870:NKA589870 NTB589870:NTW589870 OCX589870:ODS589870 OMT589870:ONO589870 OWP589870:OXK589870 PGL589870:PHG589870 PQH589870:PRC589870 QAD589870:QAY589870 QJZ589870:QKU589870 QTV589870:QUQ589870 RDR589870:REM589870 RNN589870:ROI589870 RXJ589870:RYE589870 SHF589870:SIA589870 SRB589870:SRW589870 TAX589870:TBS589870 TKT589870:TLO589870 TUP589870:TVK589870 UEL589870:UFG589870 UOH589870:UPC589870 UYD589870:UYY589870 VHZ589870:VIU589870 VRV589870:VSQ589870 WBR589870:WCM589870 WLN589870:WMI589870 WVJ589870:WWE589870 B655406:W655406 IX655406:JS655406 ST655406:TO655406 ACP655406:ADK655406 AML655406:ANG655406 AWH655406:AXC655406 BGD655406:BGY655406 BPZ655406:BQU655406 BZV655406:CAQ655406 CJR655406:CKM655406 CTN655406:CUI655406 DDJ655406:DEE655406 DNF655406:DOA655406 DXB655406:DXW655406 EGX655406:EHS655406 EQT655406:ERO655406 FAP655406:FBK655406 FKL655406:FLG655406 FUH655406:FVC655406 GED655406:GEY655406 GNZ655406:GOU655406 GXV655406:GYQ655406 HHR655406:HIM655406 HRN655406:HSI655406 IBJ655406:ICE655406 ILF655406:IMA655406 IVB655406:IVW655406 JEX655406:JFS655406 JOT655406:JPO655406 JYP655406:JZK655406 KIL655406:KJG655406 KSH655406:KTC655406 LCD655406:LCY655406 LLZ655406:LMU655406 LVV655406:LWQ655406 MFR655406:MGM655406 MPN655406:MQI655406 MZJ655406:NAE655406 NJF655406:NKA655406 NTB655406:NTW655406 OCX655406:ODS655406 OMT655406:ONO655406 OWP655406:OXK655406 PGL655406:PHG655406 PQH655406:PRC655406 QAD655406:QAY655406 QJZ655406:QKU655406 QTV655406:QUQ655406 RDR655406:REM655406 RNN655406:ROI655406 RXJ655406:RYE655406 SHF655406:SIA655406 SRB655406:SRW655406 TAX655406:TBS655406 TKT655406:TLO655406 TUP655406:TVK655406 UEL655406:UFG655406 UOH655406:UPC655406 UYD655406:UYY655406 VHZ655406:VIU655406 VRV655406:VSQ655406 WBR655406:WCM655406 WLN655406:WMI655406 WVJ655406:WWE655406 B720942:W720942 IX720942:JS720942 ST720942:TO720942 ACP720942:ADK720942 AML720942:ANG720942 AWH720942:AXC720942 BGD720942:BGY720942 BPZ720942:BQU720942 BZV720942:CAQ720942 CJR720942:CKM720942 CTN720942:CUI720942 DDJ720942:DEE720942 DNF720942:DOA720942 DXB720942:DXW720942 EGX720942:EHS720942 EQT720942:ERO720942 FAP720942:FBK720942 FKL720942:FLG720942 FUH720942:FVC720942 GED720942:GEY720942 GNZ720942:GOU720942 GXV720942:GYQ720942 HHR720942:HIM720942 HRN720942:HSI720942 IBJ720942:ICE720942 ILF720942:IMA720942 IVB720942:IVW720942 JEX720942:JFS720942 JOT720942:JPO720942 JYP720942:JZK720942 KIL720942:KJG720942 KSH720942:KTC720942 LCD720942:LCY720942 LLZ720942:LMU720942 LVV720942:LWQ720942 MFR720942:MGM720942 MPN720942:MQI720942 MZJ720942:NAE720942 NJF720942:NKA720942 NTB720942:NTW720942 OCX720942:ODS720942 OMT720942:ONO720942 OWP720942:OXK720942 PGL720942:PHG720942 PQH720942:PRC720942 QAD720942:QAY720942 QJZ720942:QKU720942 QTV720942:QUQ720942 RDR720942:REM720942 RNN720942:ROI720942 RXJ720942:RYE720942 SHF720942:SIA720942 SRB720942:SRW720942 TAX720942:TBS720942 TKT720942:TLO720942 TUP720942:TVK720942 UEL720942:UFG720942 UOH720942:UPC720942 UYD720942:UYY720942 VHZ720942:VIU720942 VRV720942:VSQ720942 WBR720942:WCM720942 WLN720942:WMI720942 WVJ720942:WWE720942 B786478:W786478 IX786478:JS786478 ST786478:TO786478 ACP786478:ADK786478 AML786478:ANG786478 AWH786478:AXC786478 BGD786478:BGY786478 BPZ786478:BQU786478 BZV786478:CAQ786478 CJR786478:CKM786478 CTN786478:CUI786478 DDJ786478:DEE786478 DNF786478:DOA786478 DXB786478:DXW786478 EGX786478:EHS786478 EQT786478:ERO786478 FAP786478:FBK786478 FKL786478:FLG786478 FUH786478:FVC786478 GED786478:GEY786478 GNZ786478:GOU786478 GXV786478:GYQ786478 HHR786478:HIM786478 HRN786478:HSI786478 IBJ786478:ICE786478 ILF786478:IMA786478 IVB786478:IVW786478 JEX786478:JFS786478 JOT786478:JPO786478 JYP786478:JZK786478 KIL786478:KJG786478 KSH786478:KTC786478 LCD786478:LCY786478 LLZ786478:LMU786478 LVV786478:LWQ786478 MFR786478:MGM786478 MPN786478:MQI786478 MZJ786478:NAE786478 NJF786478:NKA786478 NTB786478:NTW786478 OCX786478:ODS786478 OMT786478:ONO786478 OWP786478:OXK786478 PGL786478:PHG786478 PQH786478:PRC786478 QAD786478:QAY786478 QJZ786478:QKU786478 QTV786478:QUQ786478 RDR786478:REM786478 RNN786478:ROI786478 RXJ786478:RYE786478 SHF786478:SIA786478 SRB786478:SRW786478 TAX786478:TBS786478 TKT786478:TLO786478 TUP786478:TVK786478 UEL786478:UFG786478 UOH786478:UPC786478 UYD786478:UYY786478 VHZ786478:VIU786478 VRV786478:VSQ786478 WBR786478:WCM786478 WLN786478:WMI786478 WVJ786478:WWE786478 B852014:W852014 IX852014:JS852014 ST852014:TO852014 ACP852014:ADK852014 AML852014:ANG852014 AWH852014:AXC852014 BGD852014:BGY852014 BPZ852014:BQU852014 BZV852014:CAQ852014 CJR852014:CKM852014 CTN852014:CUI852014 DDJ852014:DEE852014 DNF852014:DOA852014 DXB852014:DXW852014 EGX852014:EHS852014 EQT852014:ERO852014 FAP852014:FBK852014 FKL852014:FLG852014 FUH852014:FVC852014 GED852014:GEY852014 GNZ852014:GOU852014 GXV852014:GYQ852014 HHR852014:HIM852014 HRN852014:HSI852014 IBJ852014:ICE852014 ILF852014:IMA852014 IVB852014:IVW852014 JEX852014:JFS852014 JOT852014:JPO852014 JYP852014:JZK852014 KIL852014:KJG852014 KSH852014:KTC852014 LCD852014:LCY852014 LLZ852014:LMU852014 LVV852014:LWQ852014 MFR852014:MGM852014 MPN852014:MQI852014 MZJ852014:NAE852014 NJF852014:NKA852014 NTB852014:NTW852014 OCX852014:ODS852014 OMT852014:ONO852014 OWP852014:OXK852014 PGL852014:PHG852014 PQH852014:PRC852014 QAD852014:QAY852014 QJZ852014:QKU852014 QTV852014:QUQ852014 RDR852014:REM852014 RNN852014:ROI852014 RXJ852014:RYE852014 SHF852014:SIA852014 SRB852014:SRW852014 TAX852014:TBS852014 TKT852014:TLO852014 TUP852014:TVK852014 UEL852014:UFG852014 UOH852014:UPC852014 UYD852014:UYY852014 VHZ852014:VIU852014 VRV852014:VSQ852014 WBR852014:WCM852014 WLN852014:WMI852014 WVJ852014:WWE852014 B917550:W917550 IX917550:JS917550 ST917550:TO917550 ACP917550:ADK917550 AML917550:ANG917550 AWH917550:AXC917550 BGD917550:BGY917550 BPZ917550:BQU917550 BZV917550:CAQ917550 CJR917550:CKM917550 CTN917550:CUI917550 DDJ917550:DEE917550 DNF917550:DOA917550 DXB917550:DXW917550 EGX917550:EHS917550 EQT917550:ERO917550 FAP917550:FBK917550 FKL917550:FLG917550 FUH917550:FVC917550 GED917550:GEY917550 GNZ917550:GOU917550 GXV917550:GYQ917550 HHR917550:HIM917550 HRN917550:HSI917550 IBJ917550:ICE917550 ILF917550:IMA917550 IVB917550:IVW917550 JEX917550:JFS917550 JOT917550:JPO917550 JYP917550:JZK917550 KIL917550:KJG917550 KSH917550:KTC917550 LCD917550:LCY917550 LLZ917550:LMU917550 LVV917550:LWQ917550 MFR917550:MGM917550 MPN917550:MQI917550 MZJ917550:NAE917550 NJF917550:NKA917550 NTB917550:NTW917550 OCX917550:ODS917550 OMT917550:ONO917550 OWP917550:OXK917550 PGL917550:PHG917550 PQH917550:PRC917550 QAD917550:QAY917550 QJZ917550:QKU917550 QTV917550:QUQ917550 RDR917550:REM917550 RNN917550:ROI917550 RXJ917550:RYE917550 SHF917550:SIA917550 SRB917550:SRW917550 TAX917550:TBS917550 TKT917550:TLO917550 TUP917550:TVK917550 UEL917550:UFG917550 UOH917550:UPC917550 UYD917550:UYY917550 VHZ917550:VIU917550 VRV917550:VSQ917550 WBR917550:WCM917550 WLN917550:WMI917550 WVJ917550:WWE917550 B983086:W983086 IX983086:JS983086 ST983086:TO983086 ACP983086:ADK983086 AML983086:ANG983086 AWH983086:AXC983086 BGD983086:BGY983086 BPZ983086:BQU983086 BZV983086:CAQ983086 CJR983086:CKM983086 CTN983086:CUI983086 DDJ983086:DEE983086 DNF983086:DOA983086 DXB983086:DXW983086 EGX983086:EHS983086 EQT983086:ERO983086 FAP983086:FBK983086 FKL983086:FLG983086 FUH983086:FVC983086 GED983086:GEY983086 GNZ983086:GOU983086 GXV983086:GYQ983086 HHR983086:HIM983086 HRN983086:HSI983086 IBJ983086:ICE983086 ILF983086:IMA983086 IVB983086:IVW983086 JEX983086:JFS983086 JOT983086:JPO983086 JYP983086:JZK983086 KIL983086:KJG983086 KSH983086:KTC983086 LCD983086:LCY983086 LLZ983086:LMU983086 LVV983086:LWQ983086 MFR983086:MGM983086 MPN983086:MQI983086 MZJ983086:NAE983086 NJF983086:NKA983086 NTB983086:NTW983086 OCX983086:ODS983086 OMT983086:ONO983086 OWP983086:OXK983086 PGL983086:PHG983086 PQH983086:PRC983086 QAD983086:QAY983086 QJZ983086:QKU983086 QTV983086:QUQ983086 RDR983086:REM983086 RNN983086:ROI983086 RXJ983086:RYE983086 SHF983086:SIA983086 SRB983086:SRW983086 TAX983086:TBS983086 TKT983086:TLO983086 TUP983086:TVK983086 UEL983086:UFG983086 UOH983086:UPC983086 UYD983086:UYY983086 VHZ983086:VIU983086 VRV983086:VSQ983086 WBR983086:WCM983086 WLN983086:WMI983086 WVJ983086:WWE983086 B44:S45 IX44:JO45 ST44:TK45 ACP44:ADG45 AML44:ANC45 AWH44:AWY45 BGD44:BGU45 BPZ44:BQQ45 BZV44:CAM45 CJR44:CKI45 CTN44:CUE45 DDJ44:DEA45 DNF44:DNW45 DXB44:DXS45 EGX44:EHO45 EQT44:ERK45 FAP44:FBG45 FKL44:FLC45 FUH44:FUY45 GED44:GEU45 GNZ44:GOQ45 GXV44:GYM45 HHR44:HII45 HRN44:HSE45 IBJ44:ICA45 ILF44:ILW45 IVB44:IVS45 JEX44:JFO45 JOT44:JPK45 JYP44:JZG45 KIL44:KJC45 KSH44:KSY45 LCD44:LCU45 LLZ44:LMQ45 LVV44:LWM45 MFR44:MGI45 MPN44:MQE45 MZJ44:NAA45 NJF44:NJW45 NTB44:NTS45 OCX44:ODO45 OMT44:ONK45 OWP44:OXG45 PGL44:PHC45 PQH44:PQY45 QAD44:QAU45 QJZ44:QKQ45 QTV44:QUM45 RDR44:REI45 RNN44:ROE45 RXJ44:RYA45 SHF44:SHW45 SRB44:SRS45 TAX44:TBO45 TKT44:TLK45 TUP44:TVG45 UEL44:UFC45 UOH44:UOY45 UYD44:UYU45 VHZ44:VIQ45 VRV44:VSM45 WBR44:WCI45 WLN44:WME45 WVJ44:WWA45 B65580:S65581 IX65580:JO65581 ST65580:TK65581 ACP65580:ADG65581 AML65580:ANC65581 AWH65580:AWY65581 BGD65580:BGU65581 BPZ65580:BQQ65581 BZV65580:CAM65581 CJR65580:CKI65581 CTN65580:CUE65581 DDJ65580:DEA65581 DNF65580:DNW65581 DXB65580:DXS65581 EGX65580:EHO65581 EQT65580:ERK65581 FAP65580:FBG65581 FKL65580:FLC65581 FUH65580:FUY65581 GED65580:GEU65581 GNZ65580:GOQ65581 GXV65580:GYM65581 HHR65580:HII65581 HRN65580:HSE65581 IBJ65580:ICA65581 ILF65580:ILW65581 IVB65580:IVS65581 JEX65580:JFO65581 JOT65580:JPK65581 JYP65580:JZG65581 KIL65580:KJC65581 KSH65580:KSY65581 LCD65580:LCU65581 LLZ65580:LMQ65581 LVV65580:LWM65581 MFR65580:MGI65581 MPN65580:MQE65581 MZJ65580:NAA65581 NJF65580:NJW65581 NTB65580:NTS65581 OCX65580:ODO65581 OMT65580:ONK65581 OWP65580:OXG65581 PGL65580:PHC65581 PQH65580:PQY65581 QAD65580:QAU65581 QJZ65580:QKQ65581 QTV65580:QUM65581 RDR65580:REI65581 RNN65580:ROE65581 RXJ65580:RYA65581 SHF65580:SHW65581 SRB65580:SRS65581 TAX65580:TBO65581 TKT65580:TLK65581 TUP65580:TVG65581 UEL65580:UFC65581 UOH65580:UOY65581 UYD65580:UYU65581 VHZ65580:VIQ65581 VRV65580:VSM65581 WBR65580:WCI65581 WLN65580:WME65581 WVJ65580:WWA65581 B131116:S131117 IX131116:JO131117 ST131116:TK131117 ACP131116:ADG131117 AML131116:ANC131117 AWH131116:AWY131117 BGD131116:BGU131117 BPZ131116:BQQ131117 BZV131116:CAM131117 CJR131116:CKI131117 CTN131116:CUE131117 DDJ131116:DEA131117 DNF131116:DNW131117 DXB131116:DXS131117 EGX131116:EHO131117 EQT131116:ERK131117 FAP131116:FBG131117 FKL131116:FLC131117 FUH131116:FUY131117 GED131116:GEU131117 GNZ131116:GOQ131117 GXV131116:GYM131117 HHR131116:HII131117 HRN131116:HSE131117 IBJ131116:ICA131117 ILF131116:ILW131117 IVB131116:IVS131117 JEX131116:JFO131117 JOT131116:JPK131117 JYP131116:JZG131117 KIL131116:KJC131117 KSH131116:KSY131117 LCD131116:LCU131117 LLZ131116:LMQ131117 LVV131116:LWM131117 MFR131116:MGI131117 MPN131116:MQE131117 MZJ131116:NAA131117 NJF131116:NJW131117 NTB131116:NTS131117 OCX131116:ODO131117 OMT131116:ONK131117 OWP131116:OXG131117 PGL131116:PHC131117 PQH131116:PQY131117 QAD131116:QAU131117 QJZ131116:QKQ131117 QTV131116:QUM131117 RDR131116:REI131117 RNN131116:ROE131117 RXJ131116:RYA131117 SHF131116:SHW131117 SRB131116:SRS131117 TAX131116:TBO131117 TKT131116:TLK131117 TUP131116:TVG131117 UEL131116:UFC131117 UOH131116:UOY131117 UYD131116:UYU131117 VHZ131116:VIQ131117 VRV131116:VSM131117 WBR131116:WCI131117 WLN131116:WME131117 WVJ131116:WWA131117 B196652:S196653 IX196652:JO196653 ST196652:TK196653 ACP196652:ADG196653 AML196652:ANC196653 AWH196652:AWY196653 BGD196652:BGU196653 BPZ196652:BQQ196653 BZV196652:CAM196653 CJR196652:CKI196653 CTN196652:CUE196653 DDJ196652:DEA196653 DNF196652:DNW196653 DXB196652:DXS196653 EGX196652:EHO196653 EQT196652:ERK196653 FAP196652:FBG196653 FKL196652:FLC196653 FUH196652:FUY196653 GED196652:GEU196653 GNZ196652:GOQ196653 GXV196652:GYM196653 HHR196652:HII196653 HRN196652:HSE196653 IBJ196652:ICA196653 ILF196652:ILW196653 IVB196652:IVS196653 JEX196652:JFO196653 JOT196652:JPK196653 JYP196652:JZG196653 KIL196652:KJC196653 KSH196652:KSY196653 LCD196652:LCU196653 LLZ196652:LMQ196653 LVV196652:LWM196653 MFR196652:MGI196653 MPN196652:MQE196653 MZJ196652:NAA196653 NJF196652:NJW196653 NTB196652:NTS196653 OCX196652:ODO196653 OMT196652:ONK196653 OWP196652:OXG196653 PGL196652:PHC196653 PQH196652:PQY196653 QAD196652:QAU196653 QJZ196652:QKQ196653 QTV196652:QUM196653 RDR196652:REI196653 RNN196652:ROE196653 RXJ196652:RYA196653 SHF196652:SHW196653 SRB196652:SRS196653 TAX196652:TBO196653 TKT196652:TLK196653 TUP196652:TVG196653 UEL196652:UFC196653 UOH196652:UOY196653 UYD196652:UYU196653 VHZ196652:VIQ196653 VRV196652:VSM196653 WBR196652:WCI196653 WLN196652:WME196653 WVJ196652:WWA196653 B262188:S262189 IX262188:JO262189 ST262188:TK262189 ACP262188:ADG262189 AML262188:ANC262189 AWH262188:AWY262189 BGD262188:BGU262189 BPZ262188:BQQ262189 BZV262188:CAM262189 CJR262188:CKI262189 CTN262188:CUE262189 DDJ262188:DEA262189 DNF262188:DNW262189 DXB262188:DXS262189 EGX262188:EHO262189 EQT262188:ERK262189 FAP262188:FBG262189 FKL262188:FLC262189 FUH262188:FUY262189 GED262188:GEU262189 GNZ262188:GOQ262189 GXV262188:GYM262189 HHR262188:HII262189 HRN262188:HSE262189 IBJ262188:ICA262189 ILF262188:ILW262189 IVB262188:IVS262189 JEX262188:JFO262189 JOT262188:JPK262189 JYP262188:JZG262189 KIL262188:KJC262189 KSH262188:KSY262189 LCD262188:LCU262189 LLZ262188:LMQ262189 LVV262188:LWM262189 MFR262188:MGI262189 MPN262188:MQE262189 MZJ262188:NAA262189 NJF262188:NJW262189 NTB262188:NTS262189 OCX262188:ODO262189 OMT262188:ONK262189 OWP262188:OXG262189 PGL262188:PHC262189 PQH262188:PQY262189 QAD262188:QAU262189 QJZ262188:QKQ262189 QTV262188:QUM262189 RDR262188:REI262189 RNN262188:ROE262189 RXJ262188:RYA262189 SHF262188:SHW262189 SRB262188:SRS262189 TAX262188:TBO262189 TKT262188:TLK262189 TUP262188:TVG262189 UEL262188:UFC262189 UOH262188:UOY262189 UYD262188:UYU262189 VHZ262188:VIQ262189 VRV262188:VSM262189 WBR262188:WCI262189 WLN262188:WME262189 WVJ262188:WWA262189 B327724:S327725 IX327724:JO327725 ST327724:TK327725 ACP327724:ADG327725 AML327724:ANC327725 AWH327724:AWY327725 BGD327724:BGU327725 BPZ327724:BQQ327725 BZV327724:CAM327725 CJR327724:CKI327725 CTN327724:CUE327725 DDJ327724:DEA327725 DNF327724:DNW327725 DXB327724:DXS327725 EGX327724:EHO327725 EQT327724:ERK327725 FAP327724:FBG327725 FKL327724:FLC327725 FUH327724:FUY327725 GED327724:GEU327725 GNZ327724:GOQ327725 GXV327724:GYM327725 HHR327724:HII327725 HRN327724:HSE327725 IBJ327724:ICA327725 ILF327724:ILW327725 IVB327724:IVS327725 JEX327724:JFO327725 JOT327724:JPK327725 JYP327724:JZG327725 KIL327724:KJC327725 KSH327724:KSY327725 LCD327724:LCU327725 LLZ327724:LMQ327725 LVV327724:LWM327725 MFR327724:MGI327725 MPN327724:MQE327725 MZJ327724:NAA327725 NJF327724:NJW327725 NTB327724:NTS327725 OCX327724:ODO327725 OMT327724:ONK327725 OWP327724:OXG327725 PGL327724:PHC327725 PQH327724:PQY327725 QAD327724:QAU327725 QJZ327724:QKQ327725 QTV327724:QUM327725 RDR327724:REI327725 RNN327724:ROE327725 RXJ327724:RYA327725 SHF327724:SHW327725 SRB327724:SRS327725 TAX327724:TBO327725 TKT327724:TLK327725 TUP327724:TVG327725 UEL327724:UFC327725 UOH327724:UOY327725 UYD327724:UYU327725 VHZ327724:VIQ327725 VRV327724:VSM327725 WBR327724:WCI327725 WLN327724:WME327725 WVJ327724:WWA327725 B393260:S393261 IX393260:JO393261 ST393260:TK393261 ACP393260:ADG393261 AML393260:ANC393261 AWH393260:AWY393261 BGD393260:BGU393261 BPZ393260:BQQ393261 BZV393260:CAM393261 CJR393260:CKI393261 CTN393260:CUE393261 DDJ393260:DEA393261 DNF393260:DNW393261 DXB393260:DXS393261 EGX393260:EHO393261 EQT393260:ERK393261 FAP393260:FBG393261 FKL393260:FLC393261 FUH393260:FUY393261 GED393260:GEU393261 GNZ393260:GOQ393261 GXV393260:GYM393261 HHR393260:HII393261 HRN393260:HSE393261 IBJ393260:ICA393261 ILF393260:ILW393261 IVB393260:IVS393261 JEX393260:JFO393261 JOT393260:JPK393261 JYP393260:JZG393261 KIL393260:KJC393261 KSH393260:KSY393261 LCD393260:LCU393261 LLZ393260:LMQ393261 LVV393260:LWM393261 MFR393260:MGI393261 MPN393260:MQE393261 MZJ393260:NAA393261 NJF393260:NJW393261 NTB393260:NTS393261 OCX393260:ODO393261 OMT393260:ONK393261 OWP393260:OXG393261 PGL393260:PHC393261 PQH393260:PQY393261 QAD393260:QAU393261 QJZ393260:QKQ393261 QTV393260:QUM393261 RDR393260:REI393261 RNN393260:ROE393261 RXJ393260:RYA393261 SHF393260:SHW393261 SRB393260:SRS393261 TAX393260:TBO393261 TKT393260:TLK393261 TUP393260:TVG393261 UEL393260:UFC393261 UOH393260:UOY393261 UYD393260:UYU393261 VHZ393260:VIQ393261 VRV393260:VSM393261 WBR393260:WCI393261 WLN393260:WME393261 WVJ393260:WWA393261 B458796:S458797 IX458796:JO458797 ST458796:TK458797 ACP458796:ADG458797 AML458796:ANC458797 AWH458796:AWY458797 BGD458796:BGU458797 BPZ458796:BQQ458797 BZV458796:CAM458797 CJR458796:CKI458797 CTN458796:CUE458797 DDJ458796:DEA458797 DNF458796:DNW458797 DXB458796:DXS458797 EGX458796:EHO458797 EQT458796:ERK458797 FAP458796:FBG458797 FKL458796:FLC458797 FUH458796:FUY458797 GED458796:GEU458797 GNZ458796:GOQ458797 GXV458796:GYM458797 HHR458796:HII458797 HRN458796:HSE458797 IBJ458796:ICA458797 ILF458796:ILW458797 IVB458796:IVS458797 JEX458796:JFO458797 JOT458796:JPK458797 JYP458796:JZG458797 KIL458796:KJC458797 KSH458796:KSY458797 LCD458796:LCU458797 LLZ458796:LMQ458797 LVV458796:LWM458797 MFR458796:MGI458797 MPN458796:MQE458797 MZJ458796:NAA458797 NJF458796:NJW458797 NTB458796:NTS458797 OCX458796:ODO458797 OMT458796:ONK458797 OWP458796:OXG458797 PGL458796:PHC458797 PQH458796:PQY458797 QAD458796:QAU458797 QJZ458796:QKQ458797 QTV458796:QUM458797 RDR458796:REI458797 RNN458796:ROE458797 RXJ458796:RYA458797 SHF458796:SHW458797 SRB458796:SRS458797 TAX458796:TBO458797 TKT458796:TLK458797 TUP458796:TVG458797 UEL458796:UFC458797 UOH458796:UOY458797 UYD458796:UYU458797 VHZ458796:VIQ458797 VRV458796:VSM458797 WBR458796:WCI458797 WLN458796:WME458797 WVJ458796:WWA458797 B524332:S524333 IX524332:JO524333 ST524332:TK524333 ACP524332:ADG524333 AML524332:ANC524333 AWH524332:AWY524333 BGD524332:BGU524333 BPZ524332:BQQ524333 BZV524332:CAM524333 CJR524332:CKI524333 CTN524332:CUE524333 DDJ524332:DEA524333 DNF524332:DNW524333 DXB524332:DXS524333 EGX524332:EHO524333 EQT524332:ERK524333 FAP524332:FBG524333 FKL524332:FLC524333 FUH524332:FUY524333 GED524332:GEU524333 GNZ524332:GOQ524333 GXV524332:GYM524333 HHR524332:HII524333 HRN524332:HSE524333 IBJ524332:ICA524333 ILF524332:ILW524333 IVB524332:IVS524333 JEX524332:JFO524333 JOT524332:JPK524333 JYP524332:JZG524333 KIL524332:KJC524333 KSH524332:KSY524333 LCD524332:LCU524333 LLZ524332:LMQ524333 LVV524332:LWM524333 MFR524332:MGI524333 MPN524332:MQE524333 MZJ524332:NAA524333 NJF524332:NJW524333 NTB524332:NTS524333 OCX524332:ODO524333 OMT524332:ONK524333 OWP524332:OXG524333 PGL524332:PHC524333 PQH524332:PQY524333 QAD524332:QAU524333 QJZ524332:QKQ524333 QTV524332:QUM524333 RDR524332:REI524333 RNN524332:ROE524333 RXJ524332:RYA524333 SHF524332:SHW524333 SRB524332:SRS524333 TAX524332:TBO524333 TKT524332:TLK524333 TUP524332:TVG524333 UEL524332:UFC524333 UOH524332:UOY524333 UYD524332:UYU524333 VHZ524332:VIQ524333 VRV524332:VSM524333 WBR524332:WCI524333 WLN524332:WME524333 WVJ524332:WWA524333 B589868:S589869 IX589868:JO589869 ST589868:TK589869 ACP589868:ADG589869 AML589868:ANC589869 AWH589868:AWY589869 BGD589868:BGU589869 BPZ589868:BQQ589869 BZV589868:CAM589869 CJR589868:CKI589869 CTN589868:CUE589869 DDJ589868:DEA589869 DNF589868:DNW589869 DXB589868:DXS589869 EGX589868:EHO589869 EQT589868:ERK589869 FAP589868:FBG589869 FKL589868:FLC589869 FUH589868:FUY589869 GED589868:GEU589869 GNZ589868:GOQ589869 GXV589868:GYM589869 HHR589868:HII589869 HRN589868:HSE589869 IBJ589868:ICA589869 ILF589868:ILW589869 IVB589868:IVS589869 JEX589868:JFO589869 JOT589868:JPK589869 JYP589868:JZG589869 KIL589868:KJC589869 KSH589868:KSY589869 LCD589868:LCU589869 LLZ589868:LMQ589869 LVV589868:LWM589869 MFR589868:MGI589869 MPN589868:MQE589869 MZJ589868:NAA589869 NJF589868:NJW589869 NTB589868:NTS589869 OCX589868:ODO589869 OMT589868:ONK589869 OWP589868:OXG589869 PGL589868:PHC589869 PQH589868:PQY589869 QAD589868:QAU589869 QJZ589868:QKQ589869 QTV589868:QUM589869 RDR589868:REI589869 RNN589868:ROE589869 RXJ589868:RYA589869 SHF589868:SHW589869 SRB589868:SRS589869 TAX589868:TBO589869 TKT589868:TLK589869 TUP589868:TVG589869 UEL589868:UFC589869 UOH589868:UOY589869 UYD589868:UYU589869 VHZ589868:VIQ589869 VRV589868:VSM589869 WBR589868:WCI589869 WLN589868:WME589869 WVJ589868:WWA589869 B655404:S655405 IX655404:JO655405 ST655404:TK655405 ACP655404:ADG655405 AML655404:ANC655405 AWH655404:AWY655405 BGD655404:BGU655405 BPZ655404:BQQ655405 BZV655404:CAM655405 CJR655404:CKI655405 CTN655404:CUE655405 DDJ655404:DEA655405 DNF655404:DNW655405 DXB655404:DXS655405 EGX655404:EHO655405 EQT655404:ERK655405 FAP655404:FBG655405 FKL655404:FLC655405 FUH655404:FUY655405 GED655404:GEU655405 GNZ655404:GOQ655405 GXV655404:GYM655405 HHR655404:HII655405 HRN655404:HSE655405 IBJ655404:ICA655405 ILF655404:ILW655405 IVB655404:IVS655405 JEX655404:JFO655405 JOT655404:JPK655405 JYP655404:JZG655405 KIL655404:KJC655405 KSH655404:KSY655405 LCD655404:LCU655405 LLZ655404:LMQ655405 LVV655404:LWM655405 MFR655404:MGI655405 MPN655404:MQE655405 MZJ655404:NAA655405 NJF655404:NJW655405 NTB655404:NTS655405 OCX655404:ODO655405 OMT655404:ONK655405 OWP655404:OXG655405 PGL655404:PHC655405 PQH655404:PQY655405 QAD655404:QAU655405 QJZ655404:QKQ655405 QTV655404:QUM655405 RDR655404:REI655405 RNN655404:ROE655405 RXJ655404:RYA655405 SHF655404:SHW655405 SRB655404:SRS655405 TAX655404:TBO655405 TKT655404:TLK655405 TUP655404:TVG655405 UEL655404:UFC655405 UOH655404:UOY655405 UYD655404:UYU655405 VHZ655404:VIQ655405 VRV655404:VSM655405 WBR655404:WCI655405 WLN655404:WME655405 WVJ655404:WWA655405 B720940:S720941 IX720940:JO720941 ST720940:TK720941 ACP720940:ADG720941 AML720940:ANC720941 AWH720940:AWY720941 BGD720940:BGU720941 BPZ720940:BQQ720941 BZV720940:CAM720941 CJR720940:CKI720941 CTN720940:CUE720941 DDJ720940:DEA720941 DNF720940:DNW720941 DXB720940:DXS720941 EGX720940:EHO720941 EQT720940:ERK720941 FAP720940:FBG720941 FKL720940:FLC720941 FUH720940:FUY720941 GED720940:GEU720941 GNZ720940:GOQ720941 GXV720940:GYM720941 HHR720940:HII720941 HRN720940:HSE720941 IBJ720940:ICA720941 ILF720940:ILW720941 IVB720940:IVS720941 JEX720940:JFO720941 JOT720940:JPK720941 JYP720940:JZG720941 KIL720940:KJC720941 KSH720940:KSY720941 LCD720940:LCU720941 LLZ720940:LMQ720941 LVV720940:LWM720941 MFR720940:MGI720941 MPN720940:MQE720941 MZJ720940:NAA720941 NJF720940:NJW720941 NTB720940:NTS720941 OCX720940:ODO720941 OMT720940:ONK720941 OWP720940:OXG720941 PGL720940:PHC720941 PQH720940:PQY720941 QAD720940:QAU720941 QJZ720940:QKQ720941 QTV720940:QUM720941 RDR720940:REI720941 RNN720940:ROE720941 RXJ720940:RYA720941 SHF720940:SHW720941 SRB720940:SRS720941 TAX720940:TBO720941 TKT720940:TLK720941 TUP720940:TVG720941 UEL720940:UFC720941 UOH720940:UOY720941 UYD720940:UYU720941 VHZ720940:VIQ720941 VRV720940:VSM720941 WBR720940:WCI720941 WLN720940:WME720941 WVJ720940:WWA720941 B786476:S786477 IX786476:JO786477 ST786476:TK786477 ACP786476:ADG786477 AML786476:ANC786477 AWH786476:AWY786477 BGD786476:BGU786477 BPZ786476:BQQ786477 BZV786476:CAM786477 CJR786476:CKI786477 CTN786476:CUE786477 DDJ786476:DEA786477 DNF786476:DNW786477 DXB786476:DXS786477 EGX786476:EHO786477 EQT786476:ERK786477 FAP786476:FBG786477 FKL786476:FLC786477 FUH786476:FUY786477 GED786476:GEU786477 GNZ786476:GOQ786477 GXV786476:GYM786477 HHR786476:HII786477 HRN786476:HSE786477 IBJ786476:ICA786477 ILF786476:ILW786477 IVB786476:IVS786477 JEX786476:JFO786477 JOT786476:JPK786477 JYP786476:JZG786477 KIL786476:KJC786477 KSH786476:KSY786477 LCD786476:LCU786477 LLZ786476:LMQ786477 LVV786476:LWM786477 MFR786476:MGI786477 MPN786476:MQE786477 MZJ786476:NAA786477 NJF786476:NJW786477 NTB786476:NTS786477 OCX786476:ODO786477 OMT786476:ONK786477 OWP786476:OXG786477 PGL786476:PHC786477 PQH786476:PQY786477 QAD786476:QAU786477 QJZ786476:QKQ786477 QTV786476:QUM786477 RDR786476:REI786477 RNN786476:ROE786477 RXJ786476:RYA786477 SHF786476:SHW786477 SRB786476:SRS786477 TAX786476:TBO786477 TKT786476:TLK786477 TUP786476:TVG786477 UEL786476:UFC786477 UOH786476:UOY786477 UYD786476:UYU786477 VHZ786476:VIQ786477 VRV786476:VSM786477 WBR786476:WCI786477 WLN786476:WME786477 WVJ786476:WWA786477 B852012:S852013 IX852012:JO852013 ST852012:TK852013 ACP852012:ADG852013 AML852012:ANC852013 AWH852012:AWY852013 BGD852012:BGU852013 BPZ852012:BQQ852013 BZV852012:CAM852013 CJR852012:CKI852013 CTN852012:CUE852013 DDJ852012:DEA852013 DNF852012:DNW852013 DXB852012:DXS852013 EGX852012:EHO852013 EQT852012:ERK852013 FAP852012:FBG852013 FKL852012:FLC852013 FUH852012:FUY852013 GED852012:GEU852013 GNZ852012:GOQ852013 GXV852012:GYM852013 HHR852012:HII852013 HRN852012:HSE852013 IBJ852012:ICA852013 ILF852012:ILW852013 IVB852012:IVS852013 JEX852012:JFO852013 JOT852012:JPK852013 JYP852012:JZG852013 KIL852012:KJC852013 KSH852012:KSY852013 LCD852012:LCU852013 LLZ852012:LMQ852013 LVV852012:LWM852013 MFR852012:MGI852013 MPN852012:MQE852013 MZJ852012:NAA852013 NJF852012:NJW852013 NTB852012:NTS852013 OCX852012:ODO852013 OMT852012:ONK852013 OWP852012:OXG852013 PGL852012:PHC852013 PQH852012:PQY852013 QAD852012:QAU852013 QJZ852012:QKQ852013 QTV852012:QUM852013 RDR852012:REI852013 RNN852012:ROE852013 RXJ852012:RYA852013 SHF852012:SHW852013 SRB852012:SRS852013 TAX852012:TBO852013 TKT852012:TLK852013 TUP852012:TVG852013 UEL852012:UFC852013 UOH852012:UOY852013 UYD852012:UYU852013 VHZ852012:VIQ852013 VRV852012:VSM852013 WBR852012:WCI852013 WLN852012:WME852013 WVJ852012:WWA852013 B917548:S917549 IX917548:JO917549 ST917548:TK917549 ACP917548:ADG917549 AML917548:ANC917549 AWH917548:AWY917549 BGD917548:BGU917549 BPZ917548:BQQ917549 BZV917548:CAM917549 CJR917548:CKI917549 CTN917548:CUE917549 DDJ917548:DEA917549 DNF917548:DNW917549 DXB917548:DXS917549 EGX917548:EHO917549 EQT917548:ERK917549 FAP917548:FBG917549 FKL917548:FLC917549 FUH917548:FUY917549 GED917548:GEU917549 GNZ917548:GOQ917549 GXV917548:GYM917549 HHR917548:HII917549 HRN917548:HSE917549 IBJ917548:ICA917549 ILF917548:ILW917549 IVB917548:IVS917549 JEX917548:JFO917549 JOT917548:JPK917549 JYP917548:JZG917549 KIL917548:KJC917549 KSH917548:KSY917549 LCD917548:LCU917549 LLZ917548:LMQ917549 LVV917548:LWM917549 MFR917548:MGI917549 MPN917548:MQE917549 MZJ917548:NAA917549 NJF917548:NJW917549 NTB917548:NTS917549 OCX917548:ODO917549 OMT917548:ONK917549 OWP917548:OXG917549 PGL917548:PHC917549 PQH917548:PQY917549 QAD917548:QAU917549 QJZ917548:QKQ917549 QTV917548:QUM917549 RDR917548:REI917549 RNN917548:ROE917549 RXJ917548:RYA917549 SHF917548:SHW917549 SRB917548:SRS917549 TAX917548:TBO917549 TKT917548:TLK917549 TUP917548:TVG917549 UEL917548:UFC917549 UOH917548:UOY917549 UYD917548:UYU917549 VHZ917548:VIQ917549 VRV917548:VSM917549 WBR917548:WCI917549 WLN917548:WME917549 WVJ917548:WWA917549 B983084:S983085 IX983084:JO983085 ST983084:TK983085 ACP983084:ADG983085 AML983084:ANC983085 AWH983084:AWY983085 BGD983084:BGU983085 BPZ983084:BQQ983085 BZV983084:CAM983085 CJR983084:CKI983085 CTN983084:CUE983085 DDJ983084:DEA983085 DNF983084:DNW983085 DXB983084:DXS983085 EGX983084:EHO983085 EQT983084:ERK983085 FAP983084:FBG983085 FKL983084:FLC983085 FUH983084:FUY983085 GED983084:GEU983085 GNZ983084:GOQ983085 GXV983084:GYM983085 HHR983084:HII983085 HRN983084:HSE983085 IBJ983084:ICA983085 ILF983084:ILW983085 IVB983084:IVS983085 JEX983084:JFO983085 JOT983084:JPK983085 JYP983084:JZG983085 KIL983084:KJC983085 KSH983084:KSY983085 LCD983084:LCU983085 LLZ983084:LMQ983085 LVV983084:LWM983085 MFR983084:MGI983085 MPN983084:MQE983085 MZJ983084:NAA983085 NJF983084:NJW983085 NTB983084:NTS983085 OCX983084:ODO983085 OMT983084:ONK983085 OWP983084:OXG983085 PGL983084:PHC983085 PQH983084:PQY983085 QAD983084:QAU983085 QJZ983084:QKQ983085 QTV983084:QUM983085 RDR983084:REI983085 RNN983084:ROE983085 RXJ983084:RYA983085 SHF983084:SHW983085 SRB983084:SRS983085 TAX983084:TBO983085 TKT983084:TLK983085 TUP983084:TVG983085 UEL983084:UFC983085 UOH983084:UOY983085 UYD983084:UYU983085 VHZ983084:VIQ983085 VRV983084:VSM983085 WBR983084:WCI983085 WLN983084:WME983085 WVJ983084:WWA983085</xm:sqref>
        </x14:dataValidation>
        <x14:dataValidation type="whole" showInputMessage="1" showErrorMessage="1" errorTitle="Validar" error="Se debe declarar valores numéricos que estén en el rango de 0 a 99999999">
          <x14:formula1>
            <xm:f>0</xm:f>
          </x14:formula1>
          <x14:formula2>
            <xm:f>999999</xm:f>
          </x14:formula2>
          <xm:sqref>F144 JB144 SX144 ACT144 AMP144 AWL144 BGH144 BQD144 BZZ144 CJV144 CTR144 DDN144 DNJ144 DXF144 EHB144 EQX144 FAT144 FKP144 FUL144 GEH144 GOD144 GXZ144 HHV144 HRR144 IBN144 ILJ144 IVF144 JFB144 JOX144 JYT144 KIP144 KSL144 LCH144 LMD144 LVZ144 MFV144 MPR144 MZN144 NJJ144 NTF144 ODB144 OMX144 OWT144 PGP144 PQL144 QAH144 QKD144 QTZ144 RDV144 RNR144 RXN144 SHJ144 SRF144 TBB144 TKX144 TUT144 UEP144 UOL144 UYH144 VID144 VRZ144 WBV144 WLR144 WVN144 F65680 JB65680 SX65680 ACT65680 AMP65680 AWL65680 BGH65680 BQD65680 BZZ65680 CJV65680 CTR65680 DDN65680 DNJ65680 DXF65680 EHB65680 EQX65680 FAT65680 FKP65680 FUL65680 GEH65680 GOD65680 GXZ65680 HHV65680 HRR65680 IBN65680 ILJ65680 IVF65680 JFB65680 JOX65680 JYT65680 KIP65680 KSL65680 LCH65680 LMD65680 LVZ65680 MFV65680 MPR65680 MZN65680 NJJ65680 NTF65680 ODB65680 OMX65680 OWT65680 PGP65680 PQL65680 QAH65680 QKD65680 QTZ65680 RDV65680 RNR65680 RXN65680 SHJ65680 SRF65680 TBB65680 TKX65680 TUT65680 UEP65680 UOL65680 UYH65680 VID65680 VRZ65680 WBV65680 WLR65680 WVN65680 F131216 JB131216 SX131216 ACT131216 AMP131216 AWL131216 BGH131216 BQD131216 BZZ131216 CJV131216 CTR131216 DDN131216 DNJ131216 DXF131216 EHB131216 EQX131216 FAT131216 FKP131216 FUL131216 GEH131216 GOD131216 GXZ131216 HHV131216 HRR131216 IBN131216 ILJ131216 IVF131216 JFB131216 JOX131216 JYT131216 KIP131216 KSL131216 LCH131216 LMD131216 LVZ131216 MFV131216 MPR131216 MZN131216 NJJ131216 NTF131216 ODB131216 OMX131216 OWT131216 PGP131216 PQL131216 QAH131216 QKD131216 QTZ131216 RDV131216 RNR131216 RXN131216 SHJ131216 SRF131216 TBB131216 TKX131216 TUT131216 UEP131216 UOL131216 UYH131216 VID131216 VRZ131216 WBV131216 WLR131216 WVN131216 F196752 JB196752 SX196752 ACT196752 AMP196752 AWL196752 BGH196752 BQD196752 BZZ196752 CJV196752 CTR196752 DDN196752 DNJ196752 DXF196752 EHB196752 EQX196752 FAT196752 FKP196752 FUL196752 GEH196752 GOD196752 GXZ196752 HHV196752 HRR196752 IBN196752 ILJ196752 IVF196752 JFB196752 JOX196752 JYT196752 KIP196752 KSL196752 LCH196752 LMD196752 LVZ196752 MFV196752 MPR196752 MZN196752 NJJ196752 NTF196752 ODB196752 OMX196752 OWT196752 PGP196752 PQL196752 QAH196752 QKD196752 QTZ196752 RDV196752 RNR196752 RXN196752 SHJ196752 SRF196752 TBB196752 TKX196752 TUT196752 UEP196752 UOL196752 UYH196752 VID196752 VRZ196752 WBV196752 WLR196752 WVN196752 F262288 JB262288 SX262288 ACT262288 AMP262288 AWL262288 BGH262288 BQD262288 BZZ262288 CJV262288 CTR262288 DDN262288 DNJ262288 DXF262288 EHB262288 EQX262288 FAT262288 FKP262288 FUL262288 GEH262288 GOD262288 GXZ262288 HHV262288 HRR262288 IBN262288 ILJ262288 IVF262288 JFB262288 JOX262288 JYT262288 KIP262288 KSL262288 LCH262288 LMD262288 LVZ262288 MFV262288 MPR262288 MZN262288 NJJ262288 NTF262288 ODB262288 OMX262288 OWT262288 PGP262288 PQL262288 QAH262288 QKD262288 QTZ262288 RDV262288 RNR262288 RXN262288 SHJ262288 SRF262288 TBB262288 TKX262288 TUT262288 UEP262288 UOL262288 UYH262288 VID262288 VRZ262288 WBV262288 WLR262288 WVN262288 F327824 JB327824 SX327824 ACT327824 AMP327824 AWL327824 BGH327824 BQD327824 BZZ327824 CJV327824 CTR327824 DDN327824 DNJ327824 DXF327824 EHB327824 EQX327824 FAT327824 FKP327824 FUL327824 GEH327824 GOD327824 GXZ327824 HHV327824 HRR327824 IBN327824 ILJ327824 IVF327824 JFB327824 JOX327824 JYT327824 KIP327824 KSL327824 LCH327824 LMD327824 LVZ327824 MFV327824 MPR327824 MZN327824 NJJ327824 NTF327824 ODB327824 OMX327824 OWT327824 PGP327824 PQL327824 QAH327824 QKD327824 QTZ327824 RDV327824 RNR327824 RXN327824 SHJ327824 SRF327824 TBB327824 TKX327824 TUT327824 UEP327824 UOL327824 UYH327824 VID327824 VRZ327824 WBV327824 WLR327824 WVN327824 F393360 JB393360 SX393360 ACT393360 AMP393360 AWL393360 BGH393360 BQD393360 BZZ393360 CJV393360 CTR393360 DDN393360 DNJ393360 DXF393360 EHB393360 EQX393360 FAT393360 FKP393360 FUL393360 GEH393360 GOD393360 GXZ393360 HHV393360 HRR393360 IBN393360 ILJ393360 IVF393360 JFB393360 JOX393360 JYT393360 KIP393360 KSL393360 LCH393360 LMD393360 LVZ393360 MFV393360 MPR393360 MZN393360 NJJ393360 NTF393360 ODB393360 OMX393360 OWT393360 PGP393360 PQL393360 QAH393360 QKD393360 QTZ393360 RDV393360 RNR393360 RXN393360 SHJ393360 SRF393360 TBB393360 TKX393360 TUT393360 UEP393360 UOL393360 UYH393360 VID393360 VRZ393360 WBV393360 WLR393360 WVN393360 F458896 JB458896 SX458896 ACT458896 AMP458896 AWL458896 BGH458896 BQD458896 BZZ458896 CJV458896 CTR458896 DDN458896 DNJ458896 DXF458896 EHB458896 EQX458896 FAT458896 FKP458896 FUL458896 GEH458896 GOD458896 GXZ458896 HHV458896 HRR458896 IBN458896 ILJ458896 IVF458896 JFB458896 JOX458896 JYT458896 KIP458896 KSL458896 LCH458896 LMD458896 LVZ458896 MFV458896 MPR458896 MZN458896 NJJ458896 NTF458896 ODB458896 OMX458896 OWT458896 PGP458896 PQL458896 QAH458896 QKD458896 QTZ458896 RDV458896 RNR458896 RXN458896 SHJ458896 SRF458896 TBB458896 TKX458896 TUT458896 UEP458896 UOL458896 UYH458896 VID458896 VRZ458896 WBV458896 WLR458896 WVN458896 F524432 JB524432 SX524432 ACT524432 AMP524432 AWL524432 BGH524432 BQD524432 BZZ524432 CJV524432 CTR524432 DDN524432 DNJ524432 DXF524432 EHB524432 EQX524432 FAT524432 FKP524432 FUL524432 GEH524432 GOD524432 GXZ524432 HHV524432 HRR524432 IBN524432 ILJ524432 IVF524432 JFB524432 JOX524432 JYT524432 KIP524432 KSL524432 LCH524432 LMD524432 LVZ524432 MFV524432 MPR524432 MZN524432 NJJ524432 NTF524432 ODB524432 OMX524432 OWT524432 PGP524432 PQL524432 QAH524432 QKD524432 QTZ524432 RDV524432 RNR524432 RXN524432 SHJ524432 SRF524432 TBB524432 TKX524432 TUT524432 UEP524432 UOL524432 UYH524432 VID524432 VRZ524432 WBV524432 WLR524432 WVN524432 F589968 JB589968 SX589968 ACT589968 AMP589968 AWL589968 BGH589968 BQD589968 BZZ589968 CJV589968 CTR589968 DDN589968 DNJ589968 DXF589968 EHB589968 EQX589968 FAT589968 FKP589968 FUL589968 GEH589968 GOD589968 GXZ589968 HHV589968 HRR589968 IBN589968 ILJ589968 IVF589968 JFB589968 JOX589968 JYT589968 KIP589968 KSL589968 LCH589968 LMD589968 LVZ589968 MFV589968 MPR589968 MZN589968 NJJ589968 NTF589968 ODB589968 OMX589968 OWT589968 PGP589968 PQL589968 QAH589968 QKD589968 QTZ589968 RDV589968 RNR589968 RXN589968 SHJ589968 SRF589968 TBB589968 TKX589968 TUT589968 UEP589968 UOL589968 UYH589968 VID589968 VRZ589968 WBV589968 WLR589968 WVN589968 F655504 JB655504 SX655504 ACT655504 AMP655504 AWL655504 BGH655504 BQD655504 BZZ655504 CJV655504 CTR655504 DDN655504 DNJ655504 DXF655504 EHB655504 EQX655504 FAT655504 FKP655504 FUL655504 GEH655504 GOD655504 GXZ655504 HHV655504 HRR655504 IBN655504 ILJ655504 IVF655504 JFB655504 JOX655504 JYT655504 KIP655504 KSL655504 LCH655504 LMD655504 LVZ655504 MFV655504 MPR655504 MZN655504 NJJ655504 NTF655504 ODB655504 OMX655504 OWT655504 PGP655504 PQL655504 QAH655504 QKD655504 QTZ655504 RDV655504 RNR655504 RXN655504 SHJ655504 SRF655504 TBB655504 TKX655504 TUT655504 UEP655504 UOL655504 UYH655504 VID655504 VRZ655504 WBV655504 WLR655504 WVN655504 F721040 JB721040 SX721040 ACT721040 AMP721040 AWL721040 BGH721040 BQD721040 BZZ721040 CJV721040 CTR721040 DDN721040 DNJ721040 DXF721040 EHB721040 EQX721040 FAT721040 FKP721040 FUL721040 GEH721040 GOD721040 GXZ721040 HHV721040 HRR721040 IBN721040 ILJ721040 IVF721040 JFB721040 JOX721040 JYT721040 KIP721040 KSL721040 LCH721040 LMD721040 LVZ721040 MFV721040 MPR721040 MZN721040 NJJ721040 NTF721040 ODB721040 OMX721040 OWT721040 PGP721040 PQL721040 QAH721040 QKD721040 QTZ721040 RDV721040 RNR721040 RXN721040 SHJ721040 SRF721040 TBB721040 TKX721040 TUT721040 UEP721040 UOL721040 UYH721040 VID721040 VRZ721040 WBV721040 WLR721040 WVN721040 F786576 JB786576 SX786576 ACT786576 AMP786576 AWL786576 BGH786576 BQD786576 BZZ786576 CJV786576 CTR786576 DDN786576 DNJ786576 DXF786576 EHB786576 EQX786576 FAT786576 FKP786576 FUL786576 GEH786576 GOD786576 GXZ786576 HHV786576 HRR786576 IBN786576 ILJ786576 IVF786576 JFB786576 JOX786576 JYT786576 KIP786576 KSL786576 LCH786576 LMD786576 LVZ786576 MFV786576 MPR786576 MZN786576 NJJ786576 NTF786576 ODB786576 OMX786576 OWT786576 PGP786576 PQL786576 QAH786576 QKD786576 QTZ786576 RDV786576 RNR786576 RXN786576 SHJ786576 SRF786576 TBB786576 TKX786576 TUT786576 UEP786576 UOL786576 UYH786576 VID786576 VRZ786576 WBV786576 WLR786576 WVN786576 F852112 JB852112 SX852112 ACT852112 AMP852112 AWL852112 BGH852112 BQD852112 BZZ852112 CJV852112 CTR852112 DDN852112 DNJ852112 DXF852112 EHB852112 EQX852112 FAT852112 FKP852112 FUL852112 GEH852112 GOD852112 GXZ852112 HHV852112 HRR852112 IBN852112 ILJ852112 IVF852112 JFB852112 JOX852112 JYT852112 KIP852112 KSL852112 LCH852112 LMD852112 LVZ852112 MFV852112 MPR852112 MZN852112 NJJ852112 NTF852112 ODB852112 OMX852112 OWT852112 PGP852112 PQL852112 QAH852112 QKD852112 QTZ852112 RDV852112 RNR852112 RXN852112 SHJ852112 SRF852112 TBB852112 TKX852112 TUT852112 UEP852112 UOL852112 UYH852112 VID852112 VRZ852112 WBV852112 WLR852112 WVN852112 F917648 JB917648 SX917648 ACT917648 AMP917648 AWL917648 BGH917648 BQD917648 BZZ917648 CJV917648 CTR917648 DDN917648 DNJ917648 DXF917648 EHB917648 EQX917648 FAT917648 FKP917648 FUL917648 GEH917648 GOD917648 GXZ917648 HHV917648 HRR917648 IBN917648 ILJ917648 IVF917648 JFB917648 JOX917648 JYT917648 KIP917648 KSL917648 LCH917648 LMD917648 LVZ917648 MFV917648 MPR917648 MZN917648 NJJ917648 NTF917648 ODB917648 OMX917648 OWT917648 PGP917648 PQL917648 QAH917648 QKD917648 QTZ917648 RDV917648 RNR917648 RXN917648 SHJ917648 SRF917648 TBB917648 TKX917648 TUT917648 UEP917648 UOL917648 UYH917648 VID917648 VRZ917648 WBV917648 WLR917648 WVN917648 F983184 JB983184 SX983184 ACT983184 AMP983184 AWL983184 BGH983184 BQD983184 BZZ983184 CJV983184 CTR983184 DDN983184 DNJ983184 DXF983184 EHB983184 EQX983184 FAT983184 FKP983184 FUL983184 GEH983184 GOD983184 GXZ983184 HHV983184 HRR983184 IBN983184 ILJ983184 IVF983184 JFB983184 JOX983184 JYT983184 KIP983184 KSL983184 LCH983184 LMD983184 LVZ983184 MFV983184 MPR983184 MZN983184 NJJ983184 NTF983184 ODB983184 OMX983184 OWT983184 PGP983184 PQL983184 QAH983184 QKD983184 QTZ983184 RDV983184 RNR983184 RXN983184 SHJ983184 SRF983184 TBB983184 TKX983184 TUT983184 UEP983184 UOL983184 UYH983184 VID983184 VRZ983184 WBV983184 WLR983184 WVN983184 F172:F177 JB172:JB177 SX172:SX177 ACT172:ACT177 AMP172:AMP177 AWL172:AWL177 BGH172:BGH177 BQD172:BQD177 BZZ172:BZZ177 CJV172:CJV177 CTR172:CTR177 DDN172:DDN177 DNJ172:DNJ177 DXF172:DXF177 EHB172:EHB177 EQX172:EQX177 FAT172:FAT177 FKP172:FKP177 FUL172:FUL177 GEH172:GEH177 GOD172:GOD177 GXZ172:GXZ177 HHV172:HHV177 HRR172:HRR177 IBN172:IBN177 ILJ172:ILJ177 IVF172:IVF177 JFB172:JFB177 JOX172:JOX177 JYT172:JYT177 KIP172:KIP177 KSL172:KSL177 LCH172:LCH177 LMD172:LMD177 LVZ172:LVZ177 MFV172:MFV177 MPR172:MPR177 MZN172:MZN177 NJJ172:NJJ177 NTF172:NTF177 ODB172:ODB177 OMX172:OMX177 OWT172:OWT177 PGP172:PGP177 PQL172:PQL177 QAH172:QAH177 QKD172:QKD177 QTZ172:QTZ177 RDV172:RDV177 RNR172:RNR177 RXN172:RXN177 SHJ172:SHJ177 SRF172:SRF177 TBB172:TBB177 TKX172:TKX177 TUT172:TUT177 UEP172:UEP177 UOL172:UOL177 UYH172:UYH177 VID172:VID177 VRZ172:VRZ177 WBV172:WBV177 WLR172:WLR177 WVN172:WVN177 F65708:F65713 JB65708:JB65713 SX65708:SX65713 ACT65708:ACT65713 AMP65708:AMP65713 AWL65708:AWL65713 BGH65708:BGH65713 BQD65708:BQD65713 BZZ65708:BZZ65713 CJV65708:CJV65713 CTR65708:CTR65713 DDN65708:DDN65713 DNJ65708:DNJ65713 DXF65708:DXF65713 EHB65708:EHB65713 EQX65708:EQX65713 FAT65708:FAT65713 FKP65708:FKP65713 FUL65708:FUL65713 GEH65708:GEH65713 GOD65708:GOD65713 GXZ65708:GXZ65713 HHV65708:HHV65713 HRR65708:HRR65713 IBN65708:IBN65713 ILJ65708:ILJ65713 IVF65708:IVF65713 JFB65708:JFB65713 JOX65708:JOX65713 JYT65708:JYT65713 KIP65708:KIP65713 KSL65708:KSL65713 LCH65708:LCH65713 LMD65708:LMD65713 LVZ65708:LVZ65713 MFV65708:MFV65713 MPR65708:MPR65713 MZN65708:MZN65713 NJJ65708:NJJ65713 NTF65708:NTF65713 ODB65708:ODB65713 OMX65708:OMX65713 OWT65708:OWT65713 PGP65708:PGP65713 PQL65708:PQL65713 QAH65708:QAH65713 QKD65708:QKD65713 QTZ65708:QTZ65713 RDV65708:RDV65713 RNR65708:RNR65713 RXN65708:RXN65713 SHJ65708:SHJ65713 SRF65708:SRF65713 TBB65708:TBB65713 TKX65708:TKX65713 TUT65708:TUT65713 UEP65708:UEP65713 UOL65708:UOL65713 UYH65708:UYH65713 VID65708:VID65713 VRZ65708:VRZ65713 WBV65708:WBV65713 WLR65708:WLR65713 WVN65708:WVN65713 F131244:F131249 JB131244:JB131249 SX131244:SX131249 ACT131244:ACT131249 AMP131244:AMP131249 AWL131244:AWL131249 BGH131244:BGH131249 BQD131244:BQD131249 BZZ131244:BZZ131249 CJV131244:CJV131249 CTR131244:CTR131249 DDN131244:DDN131249 DNJ131244:DNJ131249 DXF131244:DXF131249 EHB131244:EHB131249 EQX131244:EQX131249 FAT131244:FAT131249 FKP131244:FKP131249 FUL131244:FUL131249 GEH131244:GEH131249 GOD131244:GOD131249 GXZ131244:GXZ131249 HHV131244:HHV131249 HRR131244:HRR131249 IBN131244:IBN131249 ILJ131244:ILJ131249 IVF131244:IVF131249 JFB131244:JFB131249 JOX131244:JOX131249 JYT131244:JYT131249 KIP131244:KIP131249 KSL131244:KSL131249 LCH131244:LCH131249 LMD131244:LMD131249 LVZ131244:LVZ131249 MFV131244:MFV131249 MPR131244:MPR131249 MZN131244:MZN131249 NJJ131244:NJJ131249 NTF131244:NTF131249 ODB131244:ODB131249 OMX131244:OMX131249 OWT131244:OWT131249 PGP131244:PGP131249 PQL131244:PQL131249 QAH131244:QAH131249 QKD131244:QKD131249 QTZ131244:QTZ131249 RDV131244:RDV131249 RNR131244:RNR131249 RXN131244:RXN131249 SHJ131244:SHJ131249 SRF131244:SRF131249 TBB131244:TBB131249 TKX131244:TKX131249 TUT131244:TUT131249 UEP131244:UEP131249 UOL131244:UOL131249 UYH131244:UYH131249 VID131244:VID131249 VRZ131244:VRZ131249 WBV131244:WBV131249 WLR131244:WLR131249 WVN131244:WVN131249 F196780:F196785 JB196780:JB196785 SX196780:SX196785 ACT196780:ACT196785 AMP196780:AMP196785 AWL196780:AWL196785 BGH196780:BGH196785 BQD196780:BQD196785 BZZ196780:BZZ196785 CJV196780:CJV196785 CTR196780:CTR196785 DDN196780:DDN196785 DNJ196780:DNJ196785 DXF196780:DXF196785 EHB196780:EHB196785 EQX196780:EQX196785 FAT196780:FAT196785 FKP196780:FKP196785 FUL196780:FUL196785 GEH196780:GEH196785 GOD196780:GOD196785 GXZ196780:GXZ196785 HHV196780:HHV196785 HRR196780:HRR196785 IBN196780:IBN196785 ILJ196780:ILJ196785 IVF196780:IVF196785 JFB196780:JFB196785 JOX196780:JOX196785 JYT196780:JYT196785 KIP196780:KIP196785 KSL196780:KSL196785 LCH196780:LCH196785 LMD196780:LMD196785 LVZ196780:LVZ196785 MFV196780:MFV196785 MPR196780:MPR196785 MZN196780:MZN196785 NJJ196780:NJJ196785 NTF196780:NTF196785 ODB196780:ODB196785 OMX196780:OMX196785 OWT196780:OWT196785 PGP196780:PGP196785 PQL196780:PQL196785 QAH196780:QAH196785 QKD196780:QKD196785 QTZ196780:QTZ196785 RDV196780:RDV196785 RNR196780:RNR196785 RXN196780:RXN196785 SHJ196780:SHJ196785 SRF196780:SRF196785 TBB196780:TBB196785 TKX196780:TKX196785 TUT196780:TUT196785 UEP196780:UEP196785 UOL196780:UOL196785 UYH196780:UYH196785 VID196780:VID196785 VRZ196780:VRZ196785 WBV196780:WBV196785 WLR196780:WLR196785 WVN196780:WVN196785 F262316:F262321 JB262316:JB262321 SX262316:SX262321 ACT262316:ACT262321 AMP262316:AMP262321 AWL262316:AWL262321 BGH262316:BGH262321 BQD262316:BQD262321 BZZ262316:BZZ262321 CJV262316:CJV262321 CTR262316:CTR262321 DDN262316:DDN262321 DNJ262316:DNJ262321 DXF262316:DXF262321 EHB262316:EHB262321 EQX262316:EQX262321 FAT262316:FAT262321 FKP262316:FKP262321 FUL262316:FUL262321 GEH262316:GEH262321 GOD262316:GOD262321 GXZ262316:GXZ262321 HHV262316:HHV262321 HRR262316:HRR262321 IBN262316:IBN262321 ILJ262316:ILJ262321 IVF262316:IVF262321 JFB262316:JFB262321 JOX262316:JOX262321 JYT262316:JYT262321 KIP262316:KIP262321 KSL262316:KSL262321 LCH262316:LCH262321 LMD262316:LMD262321 LVZ262316:LVZ262321 MFV262316:MFV262321 MPR262316:MPR262321 MZN262316:MZN262321 NJJ262316:NJJ262321 NTF262316:NTF262321 ODB262316:ODB262321 OMX262316:OMX262321 OWT262316:OWT262321 PGP262316:PGP262321 PQL262316:PQL262321 QAH262316:QAH262321 QKD262316:QKD262321 QTZ262316:QTZ262321 RDV262316:RDV262321 RNR262316:RNR262321 RXN262316:RXN262321 SHJ262316:SHJ262321 SRF262316:SRF262321 TBB262316:TBB262321 TKX262316:TKX262321 TUT262316:TUT262321 UEP262316:UEP262321 UOL262316:UOL262321 UYH262316:UYH262321 VID262316:VID262321 VRZ262316:VRZ262321 WBV262316:WBV262321 WLR262316:WLR262321 WVN262316:WVN262321 F327852:F327857 JB327852:JB327857 SX327852:SX327857 ACT327852:ACT327857 AMP327852:AMP327857 AWL327852:AWL327857 BGH327852:BGH327857 BQD327852:BQD327857 BZZ327852:BZZ327857 CJV327852:CJV327857 CTR327852:CTR327857 DDN327852:DDN327857 DNJ327852:DNJ327857 DXF327852:DXF327857 EHB327852:EHB327857 EQX327852:EQX327857 FAT327852:FAT327857 FKP327852:FKP327857 FUL327852:FUL327857 GEH327852:GEH327857 GOD327852:GOD327857 GXZ327852:GXZ327857 HHV327852:HHV327857 HRR327852:HRR327857 IBN327852:IBN327857 ILJ327852:ILJ327857 IVF327852:IVF327857 JFB327852:JFB327857 JOX327852:JOX327857 JYT327852:JYT327857 KIP327852:KIP327857 KSL327852:KSL327857 LCH327852:LCH327857 LMD327852:LMD327857 LVZ327852:LVZ327857 MFV327852:MFV327857 MPR327852:MPR327857 MZN327852:MZN327857 NJJ327852:NJJ327857 NTF327852:NTF327857 ODB327852:ODB327857 OMX327852:OMX327857 OWT327852:OWT327857 PGP327852:PGP327857 PQL327852:PQL327857 QAH327852:QAH327857 QKD327852:QKD327857 QTZ327852:QTZ327857 RDV327852:RDV327857 RNR327852:RNR327857 RXN327852:RXN327857 SHJ327852:SHJ327857 SRF327852:SRF327857 TBB327852:TBB327857 TKX327852:TKX327857 TUT327852:TUT327857 UEP327852:UEP327857 UOL327852:UOL327857 UYH327852:UYH327857 VID327852:VID327857 VRZ327852:VRZ327857 WBV327852:WBV327857 WLR327852:WLR327857 WVN327852:WVN327857 F393388:F393393 JB393388:JB393393 SX393388:SX393393 ACT393388:ACT393393 AMP393388:AMP393393 AWL393388:AWL393393 BGH393388:BGH393393 BQD393388:BQD393393 BZZ393388:BZZ393393 CJV393388:CJV393393 CTR393388:CTR393393 DDN393388:DDN393393 DNJ393388:DNJ393393 DXF393388:DXF393393 EHB393388:EHB393393 EQX393388:EQX393393 FAT393388:FAT393393 FKP393388:FKP393393 FUL393388:FUL393393 GEH393388:GEH393393 GOD393388:GOD393393 GXZ393388:GXZ393393 HHV393388:HHV393393 HRR393388:HRR393393 IBN393388:IBN393393 ILJ393388:ILJ393393 IVF393388:IVF393393 JFB393388:JFB393393 JOX393388:JOX393393 JYT393388:JYT393393 KIP393388:KIP393393 KSL393388:KSL393393 LCH393388:LCH393393 LMD393388:LMD393393 LVZ393388:LVZ393393 MFV393388:MFV393393 MPR393388:MPR393393 MZN393388:MZN393393 NJJ393388:NJJ393393 NTF393388:NTF393393 ODB393388:ODB393393 OMX393388:OMX393393 OWT393388:OWT393393 PGP393388:PGP393393 PQL393388:PQL393393 QAH393388:QAH393393 QKD393388:QKD393393 QTZ393388:QTZ393393 RDV393388:RDV393393 RNR393388:RNR393393 RXN393388:RXN393393 SHJ393388:SHJ393393 SRF393388:SRF393393 TBB393388:TBB393393 TKX393388:TKX393393 TUT393388:TUT393393 UEP393388:UEP393393 UOL393388:UOL393393 UYH393388:UYH393393 VID393388:VID393393 VRZ393388:VRZ393393 WBV393388:WBV393393 WLR393388:WLR393393 WVN393388:WVN393393 F458924:F458929 JB458924:JB458929 SX458924:SX458929 ACT458924:ACT458929 AMP458924:AMP458929 AWL458924:AWL458929 BGH458924:BGH458929 BQD458924:BQD458929 BZZ458924:BZZ458929 CJV458924:CJV458929 CTR458924:CTR458929 DDN458924:DDN458929 DNJ458924:DNJ458929 DXF458924:DXF458929 EHB458924:EHB458929 EQX458924:EQX458929 FAT458924:FAT458929 FKP458924:FKP458929 FUL458924:FUL458929 GEH458924:GEH458929 GOD458924:GOD458929 GXZ458924:GXZ458929 HHV458924:HHV458929 HRR458924:HRR458929 IBN458924:IBN458929 ILJ458924:ILJ458929 IVF458924:IVF458929 JFB458924:JFB458929 JOX458924:JOX458929 JYT458924:JYT458929 KIP458924:KIP458929 KSL458924:KSL458929 LCH458924:LCH458929 LMD458924:LMD458929 LVZ458924:LVZ458929 MFV458924:MFV458929 MPR458924:MPR458929 MZN458924:MZN458929 NJJ458924:NJJ458929 NTF458924:NTF458929 ODB458924:ODB458929 OMX458924:OMX458929 OWT458924:OWT458929 PGP458924:PGP458929 PQL458924:PQL458929 QAH458924:QAH458929 QKD458924:QKD458929 QTZ458924:QTZ458929 RDV458924:RDV458929 RNR458924:RNR458929 RXN458924:RXN458929 SHJ458924:SHJ458929 SRF458924:SRF458929 TBB458924:TBB458929 TKX458924:TKX458929 TUT458924:TUT458929 UEP458924:UEP458929 UOL458924:UOL458929 UYH458924:UYH458929 VID458924:VID458929 VRZ458924:VRZ458929 WBV458924:WBV458929 WLR458924:WLR458929 WVN458924:WVN458929 F524460:F524465 JB524460:JB524465 SX524460:SX524465 ACT524460:ACT524465 AMP524460:AMP524465 AWL524460:AWL524465 BGH524460:BGH524465 BQD524460:BQD524465 BZZ524460:BZZ524465 CJV524460:CJV524465 CTR524460:CTR524465 DDN524460:DDN524465 DNJ524460:DNJ524465 DXF524460:DXF524465 EHB524460:EHB524465 EQX524460:EQX524465 FAT524460:FAT524465 FKP524460:FKP524465 FUL524460:FUL524465 GEH524460:GEH524465 GOD524460:GOD524465 GXZ524460:GXZ524465 HHV524460:HHV524465 HRR524460:HRR524465 IBN524460:IBN524465 ILJ524460:ILJ524465 IVF524460:IVF524465 JFB524460:JFB524465 JOX524460:JOX524465 JYT524460:JYT524465 KIP524460:KIP524465 KSL524460:KSL524465 LCH524460:LCH524465 LMD524460:LMD524465 LVZ524460:LVZ524465 MFV524460:MFV524465 MPR524460:MPR524465 MZN524460:MZN524465 NJJ524460:NJJ524465 NTF524460:NTF524465 ODB524460:ODB524465 OMX524460:OMX524465 OWT524460:OWT524465 PGP524460:PGP524465 PQL524460:PQL524465 QAH524460:QAH524465 QKD524460:QKD524465 QTZ524460:QTZ524465 RDV524460:RDV524465 RNR524460:RNR524465 RXN524460:RXN524465 SHJ524460:SHJ524465 SRF524460:SRF524465 TBB524460:TBB524465 TKX524460:TKX524465 TUT524460:TUT524465 UEP524460:UEP524465 UOL524460:UOL524465 UYH524460:UYH524465 VID524460:VID524465 VRZ524460:VRZ524465 WBV524460:WBV524465 WLR524460:WLR524465 WVN524460:WVN524465 F589996:F590001 JB589996:JB590001 SX589996:SX590001 ACT589996:ACT590001 AMP589996:AMP590001 AWL589996:AWL590001 BGH589996:BGH590001 BQD589996:BQD590001 BZZ589996:BZZ590001 CJV589996:CJV590001 CTR589996:CTR590001 DDN589996:DDN590001 DNJ589996:DNJ590001 DXF589996:DXF590001 EHB589996:EHB590001 EQX589996:EQX590001 FAT589996:FAT590001 FKP589996:FKP590001 FUL589996:FUL590001 GEH589996:GEH590001 GOD589996:GOD590001 GXZ589996:GXZ590001 HHV589996:HHV590001 HRR589996:HRR590001 IBN589996:IBN590001 ILJ589996:ILJ590001 IVF589996:IVF590001 JFB589996:JFB590001 JOX589996:JOX590001 JYT589996:JYT590001 KIP589996:KIP590001 KSL589996:KSL590001 LCH589996:LCH590001 LMD589996:LMD590001 LVZ589996:LVZ590001 MFV589996:MFV590001 MPR589996:MPR590001 MZN589996:MZN590001 NJJ589996:NJJ590001 NTF589996:NTF590001 ODB589996:ODB590001 OMX589996:OMX590001 OWT589996:OWT590001 PGP589996:PGP590001 PQL589996:PQL590001 QAH589996:QAH590001 QKD589996:QKD590001 QTZ589996:QTZ590001 RDV589996:RDV590001 RNR589996:RNR590001 RXN589996:RXN590001 SHJ589996:SHJ590001 SRF589996:SRF590001 TBB589996:TBB590001 TKX589996:TKX590001 TUT589996:TUT590001 UEP589996:UEP590001 UOL589996:UOL590001 UYH589996:UYH590001 VID589996:VID590001 VRZ589996:VRZ590001 WBV589996:WBV590001 WLR589996:WLR590001 WVN589996:WVN590001 F655532:F655537 JB655532:JB655537 SX655532:SX655537 ACT655532:ACT655537 AMP655532:AMP655537 AWL655532:AWL655537 BGH655532:BGH655537 BQD655532:BQD655537 BZZ655532:BZZ655537 CJV655532:CJV655537 CTR655532:CTR655537 DDN655532:DDN655537 DNJ655532:DNJ655537 DXF655532:DXF655537 EHB655532:EHB655537 EQX655532:EQX655537 FAT655532:FAT655537 FKP655532:FKP655537 FUL655532:FUL655537 GEH655532:GEH655537 GOD655532:GOD655537 GXZ655532:GXZ655537 HHV655532:HHV655537 HRR655532:HRR655537 IBN655532:IBN655537 ILJ655532:ILJ655537 IVF655532:IVF655537 JFB655532:JFB655537 JOX655532:JOX655537 JYT655532:JYT655537 KIP655532:KIP655537 KSL655532:KSL655537 LCH655532:LCH655537 LMD655532:LMD655537 LVZ655532:LVZ655537 MFV655532:MFV655537 MPR655532:MPR655537 MZN655532:MZN655537 NJJ655532:NJJ655537 NTF655532:NTF655537 ODB655532:ODB655537 OMX655532:OMX655537 OWT655532:OWT655537 PGP655532:PGP655537 PQL655532:PQL655537 QAH655532:QAH655537 QKD655532:QKD655537 QTZ655532:QTZ655537 RDV655532:RDV655537 RNR655532:RNR655537 RXN655532:RXN655537 SHJ655532:SHJ655537 SRF655532:SRF655537 TBB655532:TBB655537 TKX655532:TKX655537 TUT655532:TUT655537 UEP655532:UEP655537 UOL655532:UOL655537 UYH655532:UYH655537 VID655532:VID655537 VRZ655532:VRZ655537 WBV655532:WBV655537 WLR655532:WLR655537 WVN655532:WVN655537 F721068:F721073 JB721068:JB721073 SX721068:SX721073 ACT721068:ACT721073 AMP721068:AMP721073 AWL721068:AWL721073 BGH721068:BGH721073 BQD721068:BQD721073 BZZ721068:BZZ721073 CJV721068:CJV721073 CTR721068:CTR721073 DDN721068:DDN721073 DNJ721068:DNJ721073 DXF721068:DXF721073 EHB721068:EHB721073 EQX721068:EQX721073 FAT721068:FAT721073 FKP721068:FKP721073 FUL721068:FUL721073 GEH721068:GEH721073 GOD721068:GOD721073 GXZ721068:GXZ721073 HHV721068:HHV721073 HRR721068:HRR721073 IBN721068:IBN721073 ILJ721068:ILJ721073 IVF721068:IVF721073 JFB721068:JFB721073 JOX721068:JOX721073 JYT721068:JYT721073 KIP721068:KIP721073 KSL721068:KSL721073 LCH721068:LCH721073 LMD721068:LMD721073 LVZ721068:LVZ721073 MFV721068:MFV721073 MPR721068:MPR721073 MZN721068:MZN721073 NJJ721068:NJJ721073 NTF721068:NTF721073 ODB721068:ODB721073 OMX721068:OMX721073 OWT721068:OWT721073 PGP721068:PGP721073 PQL721068:PQL721073 QAH721068:QAH721073 QKD721068:QKD721073 QTZ721068:QTZ721073 RDV721068:RDV721073 RNR721068:RNR721073 RXN721068:RXN721073 SHJ721068:SHJ721073 SRF721068:SRF721073 TBB721068:TBB721073 TKX721068:TKX721073 TUT721068:TUT721073 UEP721068:UEP721073 UOL721068:UOL721073 UYH721068:UYH721073 VID721068:VID721073 VRZ721068:VRZ721073 WBV721068:WBV721073 WLR721068:WLR721073 WVN721068:WVN721073 F786604:F786609 JB786604:JB786609 SX786604:SX786609 ACT786604:ACT786609 AMP786604:AMP786609 AWL786604:AWL786609 BGH786604:BGH786609 BQD786604:BQD786609 BZZ786604:BZZ786609 CJV786604:CJV786609 CTR786604:CTR786609 DDN786604:DDN786609 DNJ786604:DNJ786609 DXF786604:DXF786609 EHB786604:EHB786609 EQX786604:EQX786609 FAT786604:FAT786609 FKP786604:FKP786609 FUL786604:FUL786609 GEH786604:GEH786609 GOD786604:GOD786609 GXZ786604:GXZ786609 HHV786604:HHV786609 HRR786604:HRR786609 IBN786604:IBN786609 ILJ786604:ILJ786609 IVF786604:IVF786609 JFB786604:JFB786609 JOX786604:JOX786609 JYT786604:JYT786609 KIP786604:KIP786609 KSL786604:KSL786609 LCH786604:LCH786609 LMD786604:LMD786609 LVZ786604:LVZ786609 MFV786604:MFV786609 MPR786604:MPR786609 MZN786604:MZN786609 NJJ786604:NJJ786609 NTF786604:NTF786609 ODB786604:ODB786609 OMX786604:OMX786609 OWT786604:OWT786609 PGP786604:PGP786609 PQL786604:PQL786609 QAH786604:QAH786609 QKD786604:QKD786609 QTZ786604:QTZ786609 RDV786604:RDV786609 RNR786604:RNR786609 RXN786604:RXN786609 SHJ786604:SHJ786609 SRF786604:SRF786609 TBB786604:TBB786609 TKX786604:TKX786609 TUT786604:TUT786609 UEP786604:UEP786609 UOL786604:UOL786609 UYH786604:UYH786609 VID786604:VID786609 VRZ786604:VRZ786609 WBV786604:WBV786609 WLR786604:WLR786609 WVN786604:WVN786609 F852140:F852145 JB852140:JB852145 SX852140:SX852145 ACT852140:ACT852145 AMP852140:AMP852145 AWL852140:AWL852145 BGH852140:BGH852145 BQD852140:BQD852145 BZZ852140:BZZ852145 CJV852140:CJV852145 CTR852140:CTR852145 DDN852140:DDN852145 DNJ852140:DNJ852145 DXF852140:DXF852145 EHB852140:EHB852145 EQX852140:EQX852145 FAT852140:FAT852145 FKP852140:FKP852145 FUL852140:FUL852145 GEH852140:GEH852145 GOD852140:GOD852145 GXZ852140:GXZ852145 HHV852140:HHV852145 HRR852140:HRR852145 IBN852140:IBN852145 ILJ852140:ILJ852145 IVF852140:IVF852145 JFB852140:JFB852145 JOX852140:JOX852145 JYT852140:JYT852145 KIP852140:KIP852145 KSL852140:KSL852145 LCH852140:LCH852145 LMD852140:LMD852145 LVZ852140:LVZ852145 MFV852140:MFV852145 MPR852140:MPR852145 MZN852140:MZN852145 NJJ852140:NJJ852145 NTF852140:NTF852145 ODB852140:ODB852145 OMX852140:OMX852145 OWT852140:OWT852145 PGP852140:PGP852145 PQL852140:PQL852145 QAH852140:QAH852145 QKD852140:QKD852145 QTZ852140:QTZ852145 RDV852140:RDV852145 RNR852140:RNR852145 RXN852140:RXN852145 SHJ852140:SHJ852145 SRF852140:SRF852145 TBB852140:TBB852145 TKX852140:TKX852145 TUT852140:TUT852145 UEP852140:UEP852145 UOL852140:UOL852145 UYH852140:UYH852145 VID852140:VID852145 VRZ852140:VRZ852145 WBV852140:WBV852145 WLR852140:WLR852145 WVN852140:WVN852145 F917676:F917681 JB917676:JB917681 SX917676:SX917681 ACT917676:ACT917681 AMP917676:AMP917681 AWL917676:AWL917681 BGH917676:BGH917681 BQD917676:BQD917681 BZZ917676:BZZ917681 CJV917676:CJV917681 CTR917676:CTR917681 DDN917676:DDN917681 DNJ917676:DNJ917681 DXF917676:DXF917681 EHB917676:EHB917681 EQX917676:EQX917681 FAT917676:FAT917681 FKP917676:FKP917681 FUL917676:FUL917681 GEH917676:GEH917681 GOD917676:GOD917681 GXZ917676:GXZ917681 HHV917676:HHV917681 HRR917676:HRR917681 IBN917676:IBN917681 ILJ917676:ILJ917681 IVF917676:IVF917681 JFB917676:JFB917681 JOX917676:JOX917681 JYT917676:JYT917681 KIP917676:KIP917681 KSL917676:KSL917681 LCH917676:LCH917681 LMD917676:LMD917681 LVZ917676:LVZ917681 MFV917676:MFV917681 MPR917676:MPR917681 MZN917676:MZN917681 NJJ917676:NJJ917681 NTF917676:NTF917681 ODB917676:ODB917681 OMX917676:OMX917681 OWT917676:OWT917681 PGP917676:PGP917681 PQL917676:PQL917681 QAH917676:QAH917681 QKD917676:QKD917681 QTZ917676:QTZ917681 RDV917676:RDV917681 RNR917676:RNR917681 RXN917676:RXN917681 SHJ917676:SHJ917681 SRF917676:SRF917681 TBB917676:TBB917681 TKX917676:TKX917681 TUT917676:TUT917681 UEP917676:UEP917681 UOL917676:UOL917681 UYH917676:UYH917681 VID917676:VID917681 VRZ917676:VRZ917681 WBV917676:WBV917681 WLR917676:WLR917681 WVN917676:WVN917681 F983212:F983217 JB983212:JB983217 SX983212:SX983217 ACT983212:ACT983217 AMP983212:AMP983217 AWL983212:AWL983217 BGH983212:BGH983217 BQD983212:BQD983217 BZZ983212:BZZ983217 CJV983212:CJV983217 CTR983212:CTR983217 DDN983212:DDN983217 DNJ983212:DNJ983217 DXF983212:DXF983217 EHB983212:EHB983217 EQX983212:EQX983217 FAT983212:FAT983217 FKP983212:FKP983217 FUL983212:FUL983217 GEH983212:GEH983217 GOD983212:GOD983217 GXZ983212:GXZ983217 HHV983212:HHV983217 HRR983212:HRR983217 IBN983212:IBN983217 ILJ983212:ILJ983217 IVF983212:IVF983217 JFB983212:JFB983217 JOX983212:JOX983217 JYT983212:JYT983217 KIP983212:KIP983217 KSL983212:KSL983217 LCH983212:LCH983217 LMD983212:LMD983217 LVZ983212:LVZ983217 MFV983212:MFV983217 MPR983212:MPR983217 MZN983212:MZN983217 NJJ983212:NJJ983217 NTF983212:NTF983217 ODB983212:ODB983217 OMX983212:OMX983217 OWT983212:OWT983217 PGP983212:PGP983217 PQL983212:PQL983217 QAH983212:QAH983217 QKD983212:QKD983217 QTZ983212:QTZ983217 RDV983212:RDV983217 RNR983212:RNR983217 RXN983212:RXN983217 SHJ983212:SHJ983217 SRF983212:SRF983217 TBB983212:TBB983217 TKX983212:TKX983217 TUT983212:TUT983217 UEP983212:UEP983217 UOL983212:UOL983217 UYH983212:UYH983217 VID983212:VID983217 VRZ983212:VRZ983217 WBV983212:WBV983217 WLR983212:WLR983217 WVN983212:WVN983217 H276:K283 JD276:JG283 SZ276:TC283 ACV276:ACY283 AMR276:AMU283 AWN276:AWQ283 BGJ276:BGM283 BQF276:BQI283 CAB276:CAE283 CJX276:CKA283 CTT276:CTW283 DDP276:DDS283 DNL276:DNO283 DXH276:DXK283 EHD276:EHG283 EQZ276:ERC283 FAV276:FAY283 FKR276:FKU283 FUN276:FUQ283 GEJ276:GEM283 GOF276:GOI283 GYB276:GYE283 HHX276:HIA283 HRT276:HRW283 IBP276:IBS283 ILL276:ILO283 IVH276:IVK283 JFD276:JFG283 JOZ276:JPC283 JYV276:JYY283 KIR276:KIU283 KSN276:KSQ283 LCJ276:LCM283 LMF276:LMI283 LWB276:LWE283 MFX276:MGA283 MPT276:MPW283 MZP276:MZS283 NJL276:NJO283 NTH276:NTK283 ODD276:ODG283 OMZ276:ONC283 OWV276:OWY283 PGR276:PGU283 PQN276:PQQ283 QAJ276:QAM283 QKF276:QKI283 QUB276:QUE283 RDX276:REA283 RNT276:RNW283 RXP276:RXS283 SHL276:SHO283 SRH276:SRK283 TBD276:TBG283 TKZ276:TLC283 TUV276:TUY283 UER276:UEU283 UON276:UOQ283 UYJ276:UYM283 VIF276:VII283 VSB276:VSE283 WBX276:WCA283 WLT276:WLW283 WVP276:WVS283 H65812:K65819 JD65812:JG65819 SZ65812:TC65819 ACV65812:ACY65819 AMR65812:AMU65819 AWN65812:AWQ65819 BGJ65812:BGM65819 BQF65812:BQI65819 CAB65812:CAE65819 CJX65812:CKA65819 CTT65812:CTW65819 DDP65812:DDS65819 DNL65812:DNO65819 DXH65812:DXK65819 EHD65812:EHG65819 EQZ65812:ERC65819 FAV65812:FAY65819 FKR65812:FKU65819 FUN65812:FUQ65819 GEJ65812:GEM65819 GOF65812:GOI65819 GYB65812:GYE65819 HHX65812:HIA65819 HRT65812:HRW65819 IBP65812:IBS65819 ILL65812:ILO65819 IVH65812:IVK65819 JFD65812:JFG65819 JOZ65812:JPC65819 JYV65812:JYY65819 KIR65812:KIU65819 KSN65812:KSQ65819 LCJ65812:LCM65819 LMF65812:LMI65819 LWB65812:LWE65819 MFX65812:MGA65819 MPT65812:MPW65819 MZP65812:MZS65819 NJL65812:NJO65819 NTH65812:NTK65819 ODD65812:ODG65819 OMZ65812:ONC65819 OWV65812:OWY65819 PGR65812:PGU65819 PQN65812:PQQ65819 QAJ65812:QAM65819 QKF65812:QKI65819 QUB65812:QUE65819 RDX65812:REA65819 RNT65812:RNW65819 RXP65812:RXS65819 SHL65812:SHO65819 SRH65812:SRK65819 TBD65812:TBG65819 TKZ65812:TLC65819 TUV65812:TUY65819 UER65812:UEU65819 UON65812:UOQ65819 UYJ65812:UYM65819 VIF65812:VII65819 VSB65812:VSE65819 WBX65812:WCA65819 WLT65812:WLW65819 WVP65812:WVS65819 H131348:K131355 JD131348:JG131355 SZ131348:TC131355 ACV131348:ACY131355 AMR131348:AMU131355 AWN131348:AWQ131355 BGJ131348:BGM131355 BQF131348:BQI131355 CAB131348:CAE131355 CJX131348:CKA131355 CTT131348:CTW131355 DDP131348:DDS131355 DNL131348:DNO131355 DXH131348:DXK131355 EHD131348:EHG131355 EQZ131348:ERC131355 FAV131348:FAY131355 FKR131348:FKU131355 FUN131348:FUQ131355 GEJ131348:GEM131355 GOF131348:GOI131355 GYB131348:GYE131355 HHX131348:HIA131355 HRT131348:HRW131355 IBP131348:IBS131355 ILL131348:ILO131355 IVH131348:IVK131355 JFD131348:JFG131355 JOZ131348:JPC131355 JYV131348:JYY131355 KIR131348:KIU131355 KSN131348:KSQ131355 LCJ131348:LCM131355 LMF131348:LMI131355 LWB131348:LWE131355 MFX131348:MGA131355 MPT131348:MPW131355 MZP131348:MZS131355 NJL131348:NJO131355 NTH131348:NTK131355 ODD131348:ODG131355 OMZ131348:ONC131355 OWV131348:OWY131355 PGR131348:PGU131355 PQN131348:PQQ131355 QAJ131348:QAM131355 QKF131348:QKI131355 QUB131348:QUE131355 RDX131348:REA131355 RNT131348:RNW131355 RXP131348:RXS131355 SHL131348:SHO131355 SRH131348:SRK131355 TBD131348:TBG131355 TKZ131348:TLC131355 TUV131348:TUY131355 UER131348:UEU131355 UON131348:UOQ131355 UYJ131348:UYM131355 VIF131348:VII131355 VSB131348:VSE131355 WBX131348:WCA131355 WLT131348:WLW131355 WVP131348:WVS131355 H196884:K196891 JD196884:JG196891 SZ196884:TC196891 ACV196884:ACY196891 AMR196884:AMU196891 AWN196884:AWQ196891 BGJ196884:BGM196891 BQF196884:BQI196891 CAB196884:CAE196891 CJX196884:CKA196891 CTT196884:CTW196891 DDP196884:DDS196891 DNL196884:DNO196891 DXH196884:DXK196891 EHD196884:EHG196891 EQZ196884:ERC196891 FAV196884:FAY196891 FKR196884:FKU196891 FUN196884:FUQ196891 GEJ196884:GEM196891 GOF196884:GOI196891 GYB196884:GYE196891 HHX196884:HIA196891 HRT196884:HRW196891 IBP196884:IBS196891 ILL196884:ILO196891 IVH196884:IVK196891 JFD196884:JFG196891 JOZ196884:JPC196891 JYV196884:JYY196891 KIR196884:KIU196891 KSN196884:KSQ196891 LCJ196884:LCM196891 LMF196884:LMI196891 LWB196884:LWE196891 MFX196884:MGA196891 MPT196884:MPW196891 MZP196884:MZS196891 NJL196884:NJO196891 NTH196884:NTK196891 ODD196884:ODG196891 OMZ196884:ONC196891 OWV196884:OWY196891 PGR196884:PGU196891 PQN196884:PQQ196891 QAJ196884:QAM196891 QKF196884:QKI196891 QUB196884:QUE196891 RDX196884:REA196891 RNT196884:RNW196891 RXP196884:RXS196891 SHL196884:SHO196891 SRH196884:SRK196891 TBD196884:TBG196891 TKZ196884:TLC196891 TUV196884:TUY196891 UER196884:UEU196891 UON196884:UOQ196891 UYJ196884:UYM196891 VIF196884:VII196891 VSB196884:VSE196891 WBX196884:WCA196891 WLT196884:WLW196891 WVP196884:WVS196891 H262420:K262427 JD262420:JG262427 SZ262420:TC262427 ACV262420:ACY262427 AMR262420:AMU262427 AWN262420:AWQ262427 BGJ262420:BGM262427 BQF262420:BQI262427 CAB262420:CAE262427 CJX262420:CKA262427 CTT262420:CTW262427 DDP262420:DDS262427 DNL262420:DNO262427 DXH262420:DXK262427 EHD262420:EHG262427 EQZ262420:ERC262427 FAV262420:FAY262427 FKR262420:FKU262427 FUN262420:FUQ262427 GEJ262420:GEM262427 GOF262420:GOI262427 GYB262420:GYE262427 HHX262420:HIA262427 HRT262420:HRW262427 IBP262420:IBS262427 ILL262420:ILO262427 IVH262420:IVK262427 JFD262420:JFG262427 JOZ262420:JPC262427 JYV262420:JYY262427 KIR262420:KIU262427 KSN262420:KSQ262427 LCJ262420:LCM262427 LMF262420:LMI262427 LWB262420:LWE262427 MFX262420:MGA262427 MPT262420:MPW262427 MZP262420:MZS262427 NJL262420:NJO262427 NTH262420:NTK262427 ODD262420:ODG262427 OMZ262420:ONC262427 OWV262420:OWY262427 PGR262420:PGU262427 PQN262420:PQQ262427 QAJ262420:QAM262427 QKF262420:QKI262427 QUB262420:QUE262427 RDX262420:REA262427 RNT262420:RNW262427 RXP262420:RXS262427 SHL262420:SHO262427 SRH262420:SRK262427 TBD262420:TBG262427 TKZ262420:TLC262427 TUV262420:TUY262427 UER262420:UEU262427 UON262420:UOQ262427 UYJ262420:UYM262427 VIF262420:VII262427 VSB262420:VSE262427 WBX262420:WCA262427 WLT262420:WLW262427 WVP262420:WVS262427 H327956:K327963 JD327956:JG327963 SZ327956:TC327963 ACV327956:ACY327963 AMR327956:AMU327963 AWN327956:AWQ327963 BGJ327956:BGM327963 BQF327956:BQI327963 CAB327956:CAE327963 CJX327956:CKA327963 CTT327956:CTW327963 DDP327956:DDS327963 DNL327956:DNO327963 DXH327956:DXK327963 EHD327956:EHG327963 EQZ327956:ERC327963 FAV327956:FAY327963 FKR327956:FKU327963 FUN327956:FUQ327963 GEJ327956:GEM327963 GOF327956:GOI327963 GYB327956:GYE327963 HHX327956:HIA327963 HRT327956:HRW327963 IBP327956:IBS327963 ILL327956:ILO327963 IVH327956:IVK327963 JFD327956:JFG327963 JOZ327956:JPC327963 JYV327956:JYY327963 KIR327956:KIU327963 KSN327956:KSQ327963 LCJ327956:LCM327963 LMF327956:LMI327963 LWB327956:LWE327963 MFX327956:MGA327963 MPT327956:MPW327963 MZP327956:MZS327963 NJL327956:NJO327963 NTH327956:NTK327963 ODD327956:ODG327963 OMZ327956:ONC327963 OWV327956:OWY327963 PGR327956:PGU327963 PQN327956:PQQ327963 QAJ327956:QAM327963 QKF327956:QKI327963 QUB327956:QUE327963 RDX327956:REA327963 RNT327956:RNW327963 RXP327956:RXS327963 SHL327956:SHO327963 SRH327956:SRK327963 TBD327956:TBG327963 TKZ327956:TLC327963 TUV327956:TUY327963 UER327956:UEU327963 UON327956:UOQ327963 UYJ327956:UYM327963 VIF327956:VII327963 VSB327956:VSE327963 WBX327956:WCA327963 WLT327956:WLW327963 WVP327956:WVS327963 H393492:K393499 JD393492:JG393499 SZ393492:TC393499 ACV393492:ACY393499 AMR393492:AMU393499 AWN393492:AWQ393499 BGJ393492:BGM393499 BQF393492:BQI393499 CAB393492:CAE393499 CJX393492:CKA393499 CTT393492:CTW393499 DDP393492:DDS393499 DNL393492:DNO393499 DXH393492:DXK393499 EHD393492:EHG393499 EQZ393492:ERC393499 FAV393492:FAY393499 FKR393492:FKU393499 FUN393492:FUQ393499 GEJ393492:GEM393499 GOF393492:GOI393499 GYB393492:GYE393499 HHX393492:HIA393499 HRT393492:HRW393499 IBP393492:IBS393499 ILL393492:ILO393499 IVH393492:IVK393499 JFD393492:JFG393499 JOZ393492:JPC393499 JYV393492:JYY393499 KIR393492:KIU393499 KSN393492:KSQ393499 LCJ393492:LCM393499 LMF393492:LMI393499 LWB393492:LWE393499 MFX393492:MGA393499 MPT393492:MPW393499 MZP393492:MZS393499 NJL393492:NJO393499 NTH393492:NTK393499 ODD393492:ODG393499 OMZ393492:ONC393499 OWV393492:OWY393499 PGR393492:PGU393499 PQN393492:PQQ393499 QAJ393492:QAM393499 QKF393492:QKI393499 QUB393492:QUE393499 RDX393492:REA393499 RNT393492:RNW393499 RXP393492:RXS393499 SHL393492:SHO393499 SRH393492:SRK393499 TBD393492:TBG393499 TKZ393492:TLC393499 TUV393492:TUY393499 UER393492:UEU393499 UON393492:UOQ393499 UYJ393492:UYM393499 VIF393492:VII393499 VSB393492:VSE393499 WBX393492:WCA393499 WLT393492:WLW393499 WVP393492:WVS393499 H459028:K459035 JD459028:JG459035 SZ459028:TC459035 ACV459028:ACY459035 AMR459028:AMU459035 AWN459028:AWQ459035 BGJ459028:BGM459035 BQF459028:BQI459035 CAB459028:CAE459035 CJX459028:CKA459035 CTT459028:CTW459035 DDP459028:DDS459035 DNL459028:DNO459035 DXH459028:DXK459035 EHD459028:EHG459035 EQZ459028:ERC459035 FAV459028:FAY459035 FKR459028:FKU459035 FUN459028:FUQ459035 GEJ459028:GEM459035 GOF459028:GOI459035 GYB459028:GYE459035 HHX459028:HIA459035 HRT459028:HRW459035 IBP459028:IBS459035 ILL459028:ILO459035 IVH459028:IVK459035 JFD459028:JFG459035 JOZ459028:JPC459035 JYV459028:JYY459035 KIR459028:KIU459035 KSN459028:KSQ459035 LCJ459028:LCM459035 LMF459028:LMI459035 LWB459028:LWE459035 MFX459028:MGA459035 MPT459028:MPW459035 MZP459028:MZS459035 NJL459028:NJO459035 NTH459028:NTK459035 ODD459028:ODG459035 OMZ459028:ONC459035 OWV459028:OWY459035 PGR459028:PGU459035 PQN459028:PQQ459035 QAJ459028:QAM459035 QKF459028:QKI459035 QUB459028:QUE459035 RDX459028:REA459035 RNT459028:RNW459035 RXP459028:RXS459035 SHL459028:SHO459035 SRH459028:SRK459035 TBD459028:TBG459035 TKZ459028:TLC459035 TUV459028:TUY459035 UER459028:UEU459035 UON459028:UOQ459035 UYJ459028:UYM459035 VIF459028:VII459035 VSB459028:VSE459035 WBX459028:WCA459035 WLT459028:WLW459035 WVP459028:WVS459035 H524564:K524571 JD524564:JG524571 SZ524564:TC524571 ACV524564:ACY524571 AMR524564:AMU524571 AWN524564:AWQ524571 BGJ524564:BGM524571 BQF524564:BQI524571 CAB524564:CAE524571 CJX524564:CKA524571 CTT524564:CTW524571 DDP524564:DDS524571 DNL524564:DNO524571 DXH524564:DXK524571 EHD524564:EHG524571 EQZ524564:ERC524571 FAV524564:FAY524571 FKR524564:FKU524571 FUN524564:FUQ524571 GEJ524564:GEM524571 GOF524564:GOI524571 GYB524564:GYE524571 HHX524564:HIA524571 HRT524564:HRW524571 IBP524564:IBS524571 ILL524564:ILO524571 IVH524564:IVK524571 JFD524564:JFG524571 JOZ524564:JPC524571 JYV524564:JYY524571 KIR524564:KIU524571 KSN524564:KSQ524571 LCJ524564:LCM524571 LMF524564:LMI524571 LWB524564:LWE524571 MFX524564:MGA524571 MPT524564:MPW524571 MZP524564:MZS524571 NJL524564:NJO524571 NTH524564:NTK524571 ODD524564:ODG524571 OMZ524564:ONC524571 OWV524564:OWY524571 PGR524564:PGU524571 PQN524564:PQQ524571 QAJ524564:QAM524571 QKF524564:QKI524571 QUB524564:QUE524571 RDX524564:REA524571 RNT524564:RNW524571 RXP524564:RXS524571 SHL524564:SHO524571 SRH524564:SRK524571 TBD524564:TBG524571 TKZ524564:TLC524571 TUV524564:TUY524571 UER524564:UEU524571 UON524564:UOQ524571 UYJ524564:UYM524571 VIF524564:VII524571 VSB524564:VSE524571 WBX524564:WCA524571 WLT524564:WLW524571 WVP524564:WVS524571 H590100:K590107 JD590100:JG590107 SZ590100:TC590107 ACV590100:ACY590107 AMR590100:AMU590107 AWN590100:AWQ590107 BGJ590100:BGM590107 BQF590100:BQI590107 CAB590100:CAE590107 CJX590100:CKA590107 CTT590100:CTW590107 DDP590100:DDS590107 DNL590100:DNO590107 DXH590100:DXK590107 EHD590100:EHG590107 EQZ590100:ERC590107 FAV590100:FAY590107 FKR590100:FKU590107 FUN590100:FUQ590107 GEJ590100:GEM590107 GOF590100:GOI590107 GYB590100:GYE590107 HHX590100:HIA590107 HRT590100:HRW590107 IBP590100:IBS590107 ILL590100:ILO590107 IVH590100:IVK590107 JFD590100:JFG590107 JOZ590100:JPC590107 JYV590100:JYY590107 KIR590100:KIU590107 KSN590100:KSQ590107 LCJ590100:LCM590107 LMF590100:LMI590107 LWB590100:LWE590107 MFX590100:MGA590107 MPT590100:MPW590107 MZP590100:MZS590107 NJL590100:NJO590107 NTH590100:NTK590107 ODD590100:ODG590107 OMZ590100:ONC590107 OWV590100:OWY590107 PGR590100:PGU590107 PQN590100:PQQ590107 QAJ590100:QAM590107 QKF590100:QKI590107 QUB590100:QUE590107 RDX590100:REA590107 RNT590100:RNW590107 RXP590100:RXS590107 SHL590100:SHO590107 SRH590100:SRK590107 TBD590100:TBG590107 TKZ590100:TLC590107 TUV590100:TUY590107 UER590100:UEU590107 UON590100:UOQ590107 UYJ590100:UYM590107 VIF590100:VII590107 VSB590100:VSE590107 WBX590100:WCA590107 WLT590100:WLW590107 WVP590100:WVS590107 H655636:K655643 JD655636:JG655643 SZ655636:TC655643 ACV655636:ACY655643 AMR655636:AMU655643 AWN655636:AWQ655643 BGJ655636:BGM655643 BQF655636:BQI655643 CAB655636:CAE655643 CJX655636:CKA655643 CTT655636:CTW655643 DDP655636:DDS655643 DNL655636:DNO655643 DXH655636:DXK655643 EHD655636:EHG655643 EQZ655636:ERC655643 FAV655636:FAY655643 FKR655636:FKU655643 FUN655636:FUQ655643 GEJ655636:GEM655643 GOF655636:GOI655643 GYB655636:GYE655643 HHX655636:HIA655643 HRT655636:HRW655643 IBP655636:IBS655643 ILL655636:ILO655643 IVH655636:IVK655643 JFD655636:JFG655643 JOZ655636:JPC655643 JYV655636:JYY655643 KIR655636:KIU655643 KSN655636:KSQ655643 LCJ655636:LCM655643 LMF655636:LMI655643 LWB655636:LWE655643 MFX655636:MGA655643 MPT655636:MPW655643 MZP655636:MZS655643 NJL655636:NJO655643 NTH655636:NTK655643 ODD655636:ODG655643 OMZ655636:ONC655643 OWV655636:OWY655643 PGR655636:PGU655643 PQN655636:PQQ655643 QAJ655636:QAM655643 QKF655636:QKI655643 QUB655636:QUE655643 RDX655636:REA655643 RNT655636:RNW655643 RXP655636:RXS655643 SHL655636:SHO655643 SRH655636:SRK655643 TBD655636:TBG655643 TKZ655636:TLC655643 TUV655636:TUY655643 UER655636:UEU655643 UON655636:UOQ655643 UYJ655636:UYM655643 VIF655636:VII655643 VSB655636:VSE655643 WBX655636:WCA655643 WLT655636:WLW655643 WVP655636:WVS655643 H721172:K721179 JD721172:JG721179 SZ721172:TC721179 ACV721172:ACY721179 AMR721172:AMU721179 AWN721172:AWQ721179 BGJ721172:BGM721179 BQF721172:BQI721179 CAB721172:CAE721179 CJX721172:CKA721179 CTT721172:CTW721179 DDP721172:DDS721179 DNL721172:DNO721179 DXH721172:DXK721179 EHD721172:EHG721179 EQZ721172:ERC721179 FAV721172:FAY721179 FKR721172:FKU721179 FUN721172:FUQ721179 GEJ721172:GEM721179 GOF721172:GOI721179 GYB721172:GYE721179 HHX721172:HIA721179 HRT721172:HRW721179 IBP721172:IBS721179 ILL721172:ILO721179 IVH721172:IVK721179 JFD721172:JFG721179 JOZ721172:JPC721179 JYV721172:JYY721179 KIR721172:KIU721179 KSN721172:KSQ721179 LCJ721172:LCM721179 LMF721172:LMI721179 LWB721172:LWE721179 MFX721172:MGA721179 MPT721172:MPW721179 MZP721172:MZS721179 NJL721172:NJO721179 NTH721172:NTK721179 ODD721172:ODG721179 OMZ721172:ONC721179 OWV721172:OWY721179 PGR721172:PGU721179 PQN721172:PQQ721179 QAJ721172:QAM721179 QKF721172:QKI721179 QUB721172:QUE721179 RDX721172:REA721179 RNT721172:RNW721179 RXP721172:RXS721179 SHL721172:SHO721179 SRH721172:SRK721179 TBD721172:TBG721179 TKZ721172:TLC721179 TUV721172:TUY721179 UER721172:UEU721179 UON721172:UOQ721179 UYJ721172:UYM721179 VIF721172:VII721179 VSB721172:VSE721179 WBX721172:WCA721179 WLT721172:WLW721179 WVP721172:WVS721179 H786708:K786715 JD786708:JG786715 SZ786708:TC786715 ACV786708:ACY786715 AMR786708:AMU786715 AWN786708:AWQ786715 BGJ786708:BGM786715 BQF786708:BQI786715 CAB786708:CAE786715 CJX786708:CKA786715 CTT786708:CTW786715 DDP786708:DDS786715 DNL786708:DNO786715 DXH786708:DXK786715 EHD786708:EHG786715 EQZ786708:ERC786715 FAV786708:FAY786715 FKR786708:FKU786715 FUN786708:FUQ786715 GEJ786708:GEM786715 GOF786708:GOI786715 GYB786708:GYE786715 HHX786708:HIA786715 HRT786708:HRW786715 IBP786708:IBS786715 ILL786708:ILO786715 IVH786708:IVK786715 JFD786708:JFG786715 JOZ786708:JPC786715 JYV786708:JYY786715 KIR786708:KIU786715 KSN786708:KSQ786715 LCJ786708:LCM786715 LMF786708:LMI786715 LWB786708:LWE786715 MFX786708:MGA786715 MPT786708:MPW786715 MZP786708:MZS786715 NJL786708:NJO786715 NTH786708:NTK786715 ODD786708:ODG786715 OMZ786708:ONC786715 OWV786708:OWY786715 PGR786708:PGU786715 PQN786708:PQQ786715 QAJ786708:QAM786715 QKF786708:QKI786715 QUB786708:QUE786715 RDX786708:REA786715 RNT786708:RNW786715 RXP786708:RXS786715 SHL786708:SHO786715 SRH786708:SRK786715 TBD786708:TBG786715 TKZ786708:TLC786715 TUV786708:TUY786715 UER786708:UEU786715 UON786708:UOQ786715 UYJ786708:UYM786715 VIF786708:VII786715 VSB786708:VSE786715 WBX786708:WCA786715 WLT786708:WLW786715 WVP786708:WVS786715 H852244:K852251 JD852244:JG852251 SZ852244:TC852251 ACV852244:ACY852251 AMR852244:AMU852251 AWN852244:AWQ852251 BGJ852244:BGM852251 BQF852244:BQI852251 CAB852244:CAE852251 CJX852244:CKA852251 CTT852244:CTW852251 DDP852244:DDS852251 DNL852244:DNO852251 DXH852244:DXK852251 EHD852244:EHG852251 EQZ852244:ERC852251 FAV852244:FAY852251 FKR852244:FKU852251 FUN852244:FUQ852251 GEJ852244:GEM852251 GOF852244:GOI852251 GYB852244:GYE852251 HHX852244:HIA852251 HRT852244:HRW852251 IBP852244:IBS852251 ILL852244:ILO852251 IVH852244:IVK852251 JFD852244:JFG852251 JOZ852244:JPC852251 JYV852244:JYY852251 KIR852244:KIU852251 KSN852244:KSQ852251 LCJ852244:LCM852251 LMF852244:LMI852251 LWB852244:LWE852251 MFX852244:MGA852251 MPT852244:MPW852251 MZP852244:MZS852251 NJL852244:NJO852251 NTH852244:NTK852251 ODD852244:ODG852251 OMZ852244:ONC852251 OWV852244:OWY852251 PGR852244:PGU852251 PQN852244:PQQ852251 QAJ852244:QAM852251 QKF852244:QKI852251 QUB852244:QUE852251 RDX852244:REA852251 RNT852244:RNW852251 RXP852244:RXS852251 SHL852244:SHO852251 SRH852244:SRK852251 TBD852244:TBG852251 TKZ852244:TLC852251 TUV852244:TUY852251 UER852244:UEU852251 UON852244:UOQ852251 UYJ852244:UYM852251 VIF852244:VII852251 VSB852244:VSE852251 WBX852244:WCA852251 WLT852244:WLW852251 WVP852244:WVS852251 H917780:K917787 JD917780:JG917787 SZ917780:TC917787 ACV917780:ACY917787 AMR917780:AMU917787 AWN917780:AWQ917787 BGJ917780:BGM917787 BQF917780:BQI917787 CAB917780:CAE917787 CJX917780:CKA917787 CTT917780:CTW917787 DDP917780:DDS917787 DNL917780:DNO917787 DXH917780:DXK917787 EHD917780:EHG917787 EQZ917780:ERC917787 FAV917780:FAY917787 FKR917780:FKU917787 FUN917780:FUQ917787 GEJ917780:GEM917787 GOF917780:GOI917787 GYB917780:GYE917787 HHX917780:HIA917787 HRT917780:HRW917787 IBP917780:IBS917787 ILL917780:ILO917787 IVH917780:IVK917787 JFD917780:JFG917787 JOZ917780:JPC917787 JYV917780:JYY917787 KIR917780:KIU917787 KSN917780:KSQ917787 LCJ917780:LCM917787 LMF917780:LMI917787 LWB917780:LWE917787 MFX917780:MGA917787 MPT917780:MPW917787 MZP917780:MZS917787 NJL917780:NJO917787 NTH917780:NTK917787 ODD917780:ODG917787 OMZ917780:ONC917787 OWV917780:OWY917787 PGR917780:PGU917787 PQN917780:PQQ917787 QAJ917780:QAM917787 QKF917780:QKI917787 QUB917780:QUE917787 RDX917780:REA917787 RNT917780:RNW917787 RXP917780:RXS917787 SHL917780:SHO917787 SRH917780:SRK917787 TBD917780:TBG917787 TKZ917780:TLC917787 TUV917780:TUY917787 UER917780:UEU917787 UON917780:UOQ917787 UYJ917780:UYM917787 VIF917780:VII917787 VSB917780:VSE917787 WBX917780:WCA917787 WLT917780:WLW917787 WVP917780:WVS917787 H983316:K983323 JD983316:JG983323 SZ983316:TC983323 ACV983316:ACY983323 AMR983316:AMU983323 AWN983316:AWQ983323 BGJ983316:BGM983323 BQF983316:BQI983323 CAB983316:CAE983323 CJX983316:CKA983323 CTT983316:CTW983323 DDP983316:DDS983323 DNL983316:DNO983323 DXH983316:DXK983323 EHD983316:EHG983323 EQZ983316:ERC983323 FAV983316:FAY983323 FKR983316:FKU983323 FUN983316:FUQ983323 GEJ983316:GEM983323 GOF983316:GOI983323 GYB983316:GYE983323 HHX983316:HIA983323 HRT983316:HRW983323 IBP983316:IBS983323 ILL983316:ILO983323 IVH983316:IVK983323 JFD983316:JFG983323 JOZ983316:JPC983323 JYV983316:JYY983323 KIR983316:KIU983323 KSN983316:KSQ983323 LCJ983316:LCM983323 LMF983316:LMI983323 LWB983316:LWE983323 MFX983316:MGA983323 MPT983316:MPW983323 MZP983316:MZS983323 NJL983316:NJO983323 NTH983316:NTK983323 ODD983316:ODG983323 OMZ983316:ONC983323 OWV983316:OWY983323 PGR983316:PGU983323 PQN983316:PQQ983323 QAJ983316:QAM983323 QKF983316:QKI983323 QUB983316:QUE983323 RDX983316:REA983323 RNT983316:RNW983323 RXP983316:RXS983323 SHL983316:SHO983323 SRH983316:SRK983323 TBD983316:TBG983323 TKZ983316:TLC983323 TUV983316:TUY983323 UER983316:UEU983323 UON983316:UOQ983323 UYJ983316:UYM983323 VIF983316:VII983323 VSB983316:VSE983323 WBX983316:WCA983323 WLT983316:WLW983323 WVP983316:WVS983323 B276:E283 IX276:JA283 ST276:SW283 ACP276:ACS283 AML276:AMO283 AWH276:AWK283 BGD276:BGG283 BPZ276:BQC283 BZV276:BZY283 CJR276:CJU283 CTN276:CTQ283 DDJ276:DDM283 DNF276:DNI283 DXB276:DXE283 EGX276:EHA283 EQT276:EQW283 FAP276:FAS283 FKL276:FKO283 FUH276:FUK283 GED276:GEG283 GNZ276:GOC283 GXV276:GXY283 HHR276:HHU283 HRN276:HRQ283 IBJ276:IBM283 ILF276:ILI283 IVB276:IVE283 JEX276:JFA283 JOT276:JOW283 JYP276:JYS283 KIL276:KIO283 KSH276:KSK283 LCD276:LCG283 LLZ276:LMC283 LVV276:LVY283 MFR276:MFU283 MPN276:MPQ283 MZJ276:MZM283 NJF276:NJI283 NTB276:NTE283 OCX276:ODA283 OMT276:OMW283 OWP276:OWS283 PGL276:PGO283 PQH276:PQK283 QAD276:QAG283 QJZ276:QKC283 QTV276:QTY283 RDR276:RDU283 RNN276:RNQ283 RXJ276:RXM283 SHF276:SHI283 SRB276:SRE283 TAX276:TBA283 TKT276:TKW283 TUP276:TUS283 UEL276:UEO283 UOH276:UOK283 UYD276:UYG283 VHZ276:VIC283 VRV276:VRY283 WBR276:WBU283 WLN276:WLQ283 WVJ276:WVM283 B65812:E65819 IX65812:JA65819 ST65812:SW65819 ACP65812:ACS65819 AML65812:AMO65819 AWH65812:AWK65819 BGD65812:BGG65819 BPZ65812:BQC65819 BZV65812:BZY65819 CJR65812:CJU65819 CTN65812:CTQ65819 DDJ65812:DDM65819 DNF65812:DNI65819 DXB65812:DXE65819 EGX65812:EHA65819 EQT65812:EQW65819 FAP65812:FAS65819 FKL65812:FKO65819 FUH65812:FUK65819 GED65812:GEG65819 GNZ65812:GOC65819 GXV65812:GXY65819 HHR65812:HHU65819 HRN65812:HRQ65819 IBJ65812:IBM65819 ILF65812:ILI65819 IVB65812:IVE65819 JEX65812:JFA65819 JOT65812:JOW65819 JYP65812:JYS65819 KIL65812:KIO65819 KSH65812:KSK65819 LCD65812:LCG65819 LLZ65812:LMC65819 LVV65812:LVY65819 MFR65812:MFU65819 MPN65812:MPQ65819 MZJ65812:MZM65819 NJF65812:NJI65819 NTB65812:NTE65819 OCX65812:ODA65819 OMT65812:OMW65819 OWP65812:OWS65819 PGL65812:PGO65819 PQH65812:PQK65819 QAD65812:QAG65819 QJZ65812:QKC65819 QTV65812:QTY65819 RDR65812:RDU65819 RNN65812:RNQ65819 RXJ65812:RXM65819 SHF65812:SHI65819 SRB65812:SRE65819 TAX65812:TBA65819 TKT65812:TKW65819 TUP65812:TUS65819 UEL65812:UEO65819 UOH65812:UOK65819 UYD65812:UYG65819 VHZ65812:VIC65819 VRV65812:VRY65819 WBR65812:WBU65819 WLN65812:WLQ65819 WVJ65812:WVM65819 B131348:E131355 IX131348:JA131355 ST131348:SW131355 ACP131348:ACS131355 AML131348:AMO131355 AWH131348:AWK131355 BGD131348:BGG131355 BPZ131348:BQC131355 BZV131348:BZY131355 CJR131348:CJU131355 CTN131348:CTQ131355 DDJ131348:DDM131355 DNF131348:DNI131355 DXB131348:DXE131355 EGX131348:EHA131355 EQT131348:EQW131355 FAP131348:FAS131355 FKL131348:FKO131355 FUH131348:FUK131355 GED131348:GEG131355 GNZ131348:GOC131355 GXV131348:GXY131355 HHR131348:HHU131355 HRN131348:HRQ131355 IBJ131348:IBM131355 ILF131348:ILI131355 IVB131348:IVE131355 JEX131348:JFA131355 JOT131348:JOW131355 JYP131348:JYS131355 KIL131348:KIO131355 KSH131348:KSK131355 LCD131348:LCG131355 LLZ131348:LMC131355 LVV131348:LVY131355 MFR131348:MFU131355 MPN131348:MPQ131355 MZJ131348:MZM131355 NJF131348:NJI131355 NTB131348:NTE131355 OCX131348:ODA131355 OMT131348:OMW131355 OWP131348:OWS131355 PGL131348:PGO131355 PQH131348:PQK131355 QAD131348:QAG131355 QJZ131348:QKC131355 QTV131348:QTY131355 RDR131348:RDU131355 RNN131348:RNQ131355 RXJ131348:RXM131355 SHF131348:SHI131355 SRB131348:SRE131355 TAX131348:TBA131355 TKT131348:TKW131355 TUP131348:TUS131355 UEL131348:UEO131355 UOH131348:UOK131355 UYD131348:UYG131355 VHZ131348:VIC131355 VRV131348:VRY131355 WBR131348:WBU131355 WLN131348:WLQ131355 WVJ131348:WVM131355 B196884:E196891 IX196884:JA196891 ST196884:SW196891 ACP196884:ACS196891 AML196884:AMO196891 AWH196884:AWK196891 BGD196884:BGG196891 BPZ196884:BQC196891 BZV196884:BZY196891 CJR196884:CJU196891 CTN196884:CTQ196891 DDJ196884:DDM196891 DNF196884:DNI196891 DXB196884:DXE196891 EGX196884:EHA196891 EQT196884:EQW196891 FAP196884:FAS196891 FKL196884:FKO196891 FUH196884:FUK196891 GED196884:GEG196891 GNZ196884:GOC196891 GXV196884:GXY196891 HHR196884:HHU196891 HRN196884:HRQ196891 IBJ196884:IBM196891 ILF196884:ILI196891 IVB196884:IVE196891 JEX196884:JFA196891 JOT196884:JOW196891 JYP196884:JYS196891 KIL196884:KIO196891 KSH196884:KSK196891 LCD196884:LCG196891 LLZ196884:LMC196891 LVV196884:LVY196891 MFR196884:MFU196891 MPN196884:MPQ196891 MZJ196884:MZM196891 NJF196884:NJI196891 NTB196884:NTE196891 OCX196884:ODA196891 OMT196884:OMW196891 OWP196884:OWS196891 PGL196884:PGO196891 PQH196884:PQK196891 QAD196884:QAG196891 QJZ196884:QKC196891 QTV196884:QTY196891 RDR196884:RDU196891 RNN196884:RNQ196891 RXJ196884:RXM196891 SHF196884:SHI196891 SRB196884:SRE196891 TAX196884:TBA196891 TKT196884:TKW196891 TUP196884:TUS196891 UEL196884:UEO196891 UOH196884:UOK196891 UYD196884:UYG196891 VHZ196884:VIC196891 VRV196884:VRY196891 WBR196884:WBU196891 WLN196884:WLQ196891 WVJ196884:WVM196891 B262420:E262427 IX262420:JA262427 ST262420:SW262427 ACP262420:ACS262427 AML262420:AMO262427 AWH262420:AWK262427 BGD262420:BGG262427 BPZ262420:BQC262427 BZV262420:BZY262427 CJR262420:CJU262427 CTN262420:CTQ262427 DDJ262420:DDM262427 DNF262420:DNI262427 DXB262420:DXE262427 EGX262420:EHA262427 EQT262420:EQW262427 FAP262420:FAS262427 FKL262420:FKO262427 FUH262420:FUK262427 GED262420:GEG262427 GNZ262420:GOC262427 GXV262420:GXY262427 HHR262420:HHU262427 HRN262420:HRQ262427 IBJ262420:IBM262427 ILF262420:ILI262427 IVB262420:IVE262427 JEX262420:JFA262427 JOT262420:JOW262427 JYP262420:JYS262427 KIL262420:KIO262427 KSH262420:KSK262427 LCD262420:LCG262427 LLZ262420:LMC262427 LVV262420:LVY262427 MFR262420:MFU262427 MPN262420:MPQ262427 MZJ262420:MZM262427 NJF262420:NJI262427 NTB262420:NTE262427 OCX262420:ODA262427 OMT262420:OMW262427 OWP262420:OWS262427 PGL262420:PGO262427 PQH262420:PQK262427 QAD262420:QAG262427 QJZ262420:QKC262427 QTV262420:QTY262427 RDR262420:RDU262427 RNN262420:RNQ262427 RXJ262420:RXM262427 SHF262420:SHI262427 SRB262420:SRE262427 TAX262420:TBA262427 TKT262420:TKW262427 TUP262420:TUS262427 UEL262420:UEO262427 UOH262420:UOK262427 UYD262420:UYG262427 VHZ262420:VIC262427 VRV262420:VRY262427 WBR262420:WBU262427 WLN262420:WLQ262427 WVJ262420:WVM262427 B327956:E327963 IX327956:JA327963 ST327956:SW327963 ACP327956:ACS327963 AML327956:AMO327963 AWH327956:AWK327963 BGD327956:BGG327963 BPZ327956:BQC327963 BZV327956:BZY327963 CJR327956:CJU327963 CTN327956:CTQ327963 DDJ327956:DDM327963 DNF327956:DNI327963 DXB327956:DXE327963 EGX327956:EHA327963 EQT327956:EQW327963 FAP327956:FAS327963 FKL327956:FKO327963 FUH327956:FUK327963 GED327956:GEG327963 GNZ327956:GOC327963 GXV327956:GXY327963 HHR327956:HHU327963 HRN327956:HRQ327963 IBJ327956:IBM327963 ILF327956:ILI327963 IVB327956:IVE327963 JEX327956:JFA327963 JOT327956:JOW327963 JYP327956:JYS327963 KIL327956:KIO327963 KSH327956:KSK327963 LCD327956:LCG327963 LLZ327956:LMC327963 LVV327956:LVY327963 MFR327956:MFU327963 MPN327956:MPQ327963 MZJ327956:MZM327963 NJF327956:NJI327963 NTB327956:NTE327963 OCX327956:ODA327963 OMT327956:OMW327963 OWP327956:OWS327963 PGL327956:PGO327963 PQH327956:PQK327963 QAD327956:QAG327963 QJZ327956:QKC327963 QTV327956:QTY327963 RDR327956:RDU327963 RNN327956:RNQ327963 RXJ327956:RXM327963 SHF327956:SHI327963 SRB327956:SRE327963 TAX327956:TBA327963 TKT327956:TKW327963 TUP327956:TUS327963 UEL327956:UEO327963 UOH327956:UOK327963 UYD327956:UYG327963 VHZ327956:VIC327963 VRV327956:VRY327963 WBR327956:WBU327963 WLN327956:WLQ327963 WVJ327956:WVM327963 B393492:E393499 IX393492:JA393499 ST393492:SW393499 ACP393492:ACS393499 AML393492:AMO393499 AWH393492:AWK393499 BGD393492:BGG393499 BPZ393492:BQC393499 BZV393492:BZY393499 CJR393492:CJU393499 CTN393492:CTQ393499 DDJ393492:DDM393499 DNF393492:DNI393499 DXB393492:DXE393499 EGX393492:EHA393499 EQT393492:EQW393499 FAP393492:FAS393499 FKL393492:FKO393499 FUH393492:FUK393499 GED393492:GEG393499 GNZ393492:GOC393499 GXV393492:GXY393499 HHR393492:HHU393499 HRN393492:HRQ393499 IBJ393492:IBM393499 ILF393492:ILI393499 IVB393492:IVE393499 JEX393492:JFA393499 JOT393492:JOW393499 JYP393492:JYS393499 KIL393492:KIO393499 KSH393492:KSK393499 LCD393492:LCG393499 LLZ393492:LMC393499 LVV393492:LVY393499 MFR393492:MFU393499 MPN393492:MPQ393499 MZJ393492:MZM393499 NJF393492:NJI393499 NTB393492:NTE393499 OCX393492:ODA393499 OMT393492:OMW393499 OWP393492:OWS393499 PGL393492:PGO393499 PQH393492:PQK393499 QAD393492:QAG393499 QJZ393492:QKC393499 QTV393492:QTY393499 RDR393492:RDU393499 RNN393492:RNQ393499 RXJ393492:RXM393499 SHF393492:SHI393499 SRB393492:SRE393499 TAX393492:TBA393499 TKT393492:TKW393499 TUP393492:TUS393499 UEL393492:UEO393499 UOH393492:UOK393499 UYD393492:UYG393499 VHZ393492:VIC393499 VRV393492:VRY393499 WBR393492:WBU393499 WLN393492:WLQ393499 WVJ393492:WVM393499 B459028:E459035 IX459028:JA459035 ST459028:SW459035 ACP459028:ACS459035 AML459028:AMO459035 AWH459028:AWK459035 BGD459028:BGG459035 BPZ459028:BQC459035 BZV459028:BZY459035 CJR459028:CJU459035 CTN459028:CTQ459035 DDJ459028:DDM459035 DNF459028:DNI459035 DXB459028:DXE459035 EGX459028:EHA459035 EQT459028:EQW459035 FAP459028:FAS459035 FKL459028:FKO459035 FUH459028:FUK459035 GED459028:GEG459035 GNZ459028:GOC459035 GXV459028:GXY459035 HHR459028:HHU459035 HRN459028:HRQ459035 IBJ459028:IBM459035 ILF459028:ILI459035 IVB459028:IVE459035 JEX459028:JFA459035 JOT459028:JOW459035 JYP459028:JYS459035 KIL459028:KIO459035 KSH459028:KSK459035 LCD459028:LCG459035 LLZ459028:LMC459035 LVV459028:LVY459035 MFR459028:MFU459035 MPN459028:MPQ459035 MZJ459028:MZM459035 NJF459028:NJI459035 NTB459028:NTE459035 OCX459028:ODA459035 OMT459028:OMW459035 OWP459028:OWS459035 PGL459028:PGO459035 PQH459028:PQK459035 QAD459028:QAG459035 QJZ459028:QKC459035 QTV459028:QTY459035 RDR459028:RDU459035 RNN459028:RNQ459035 RXJ459028:RXM459035 SHF459028:SHI459035 SRB459028:SRE459035 TAX459028:TBA459035 TKT459028:TKW459035 TUP459028:TUS459035 UEL459028:UEO459035 UOH459028:UOK459035 UYD459028:UYG459035 VHZ459028:VIC459035 VRV459028:VRY459035 WBR459028:WBU459035 WLN459028:WLQ459035 WVJ459028:WVM459035 B524564:E524571 IX524564:JA524571 ST524564:SW524571 ACP524564:ACS524571 AML524564:AMO524571 AWH524564:AWK524571 BGD524564:BGG524571 BPZ524564:BQC524571 BZV524564:BZY524571 CJR524564:CJU524571 CTN524564:CTQ524571 DDJ524564:DDM524571 DNF524564:DNI524571 DXB524564:DXE524571 EGX524564:EHA524571 EQT524564:EQW524571 FAP524564:FAS524571 FKL524564:FKO524571 FUH524564:FUK524571 GED524564:GEG524571 GNZ524564:GOC524571 GXV524564:GXY524571 HHR524564:HHU524571 HRN524564:HRQ524571 IBJ524564:IBM524571 ILF524564:ILI524571 IVB524564:IVE524571 JEX524564:JFA524571 JOT524564:JOW524571 JYP524564:JYS524571 KIL524564:KIO524571 KSH524564:KSK524571 LCD524564:LCG524571 LLZ524564:LMC524571 LVV524564:LVY524571 MFR524564:MFU524571 MPN524564:MPQ524571 MZJ524564:MZM524571 NJF524564:NJI524571 NTB524564:NTE524571 OCX524564:ODA524571 OMT524564:OMW524571 OWP524564:OWS524571 PGL524564:PGO524571 PQH524564:PQK524571 QAD524564:QAG524571 QJZ524564:QKC524571 QTV524564:QTY524571 RDR524564:RDU524571 RNN524564:RNQ524571 RXJ524564:RXM524571 SHF524564:SHI524571 SRB524564:SRE524571 TAX524564:TBA524571 TKT524564:TKW524571 TUP524564:TUS524571 UEL524564:UEO524571 UOH524564:UOK524571 UYD524564:UYG524571 VHZ524564:VIC524571 VRV524564:VRY524571 WBR524564:WBU524571 WLN524564:WLQ524571 WVJ524564:WVM524571 B590100:E590107 IX590100:JA590107 ST590100:SW590107 ACP590100:ACS590107 AML590100:AMO590107 AWH590100:AWK590107 BGD590100:BGG590107 BPZ590100:BQC590107 BZV590100:BZY590107 CJR590100:CJU590107 CTN590100:CTQ590107 DDJ590100:DDM590107 DNF590100:DNI590107 DXB590100:DXE590107 EGX590100:EHA590107 EQT590100:EQW590107 FAP590100:FAS590107 FKL590100:FKO590107 FUH590100:FUK590107 GED590100:GEG590107 GNZ590100:GOC590107 GXV590100:GXY590107 HHR590100:HHU590107 HRN590100:HRQ590107 IBJ590100:IBM590107 ILF590100:ILI590107 IVB590100:IVE590107 JEX590100:JFA590107 JOT590100:JOW590107 JYP590100:JYS590107 KIL590100:KIO590107 KSH590100:KSK590107 LCD590100:LCG590107 LLZ590100:LMC590107 LVV590100:LVY590107 MFR590100:MFU590107 MPN590100:MPQ590107 MZJ590100:MZM590107 NJF590100:NJI590107 NTB590100:NTE590107 OCX590100:ODA590107 OMT590100:OMW590107 OWP590100:OWS590107 PGL590100:PGO590107 PQH590100:PQK590107 QAD590100:QAG590107 QJZ590100:QKC590107 QTV590100:QTY590107 RDR590100:RDU590107 RNN590100:RNQ590107 RXJ590100:RXM590107 SHF590100:SHI590107 SRB590100:SRE590107 TAX590100:TBA590107 TKT590100:TKW590107 TUP590100:TUS590107 UEL590100:UEO590107 UOH590100:UOK590107 UYD590100:UYG590107 VHZ590100:VIC590107 VRV590100:VRY590107 WBR590100:WBU590107 WLN590100:WLQ590107 WVJ590100:WVM590107 B655636:E655643 IX655636:JA655643 ST655636:SW655643 ACP655636:ACS655643 AML655636:AMO655643 AWH655636:AWK655643 BGD655636:BGG655643 BPZ655636:BQC655643 BZV655636:BZY655643 CJR655636:CJU655643 CTN655636:CTQ655643 DDJ655636:DDM655643 DNF655636:DNI655643 DXB655636:DXE655643 EGX655636:EHA655643 EQT655636:EQW655643 FAP655636:FAS655643 FKL655636:FKO655643 FUH655636:FUK655643 GED655636:GEG655643 GNZ655636:GOC655643 GXV655636:GXY655643 HHR655636:HHU655643 HRN655636:HRQ655643 IBJ655636:IBM655643 ILF655636:ILI655643 IVB655636:IVE655643 JEX655636:JFA655643 JOT655636:JOW655643 JYP655636:JYS655643 KIL655636:KIO655643 KSH655636:KSK655643 LCD655636:LCG655643 LLZ655636:LMC655643 LVV655636:LVY655643 MFR655636:MFU655643 MPN655636:MPQ655643 MZJ655636:MZM655643 NJF655636:NJI655643 NTB655636:NTE655643 OCX655636:ODA655643 OMT655636:OMW655643 OWP655636:OWS655643 PGL655636:PGO655643 PQH655636:PQK655643 QAD655636:QAG655643 QJZ655636:QKC655643 QTV655636:QTY655643 RDR655636:RDU655643 RNN655636:RNQ655643 RXJ655636:RXM655643 SHF655636:SHI655643 SRB655636:SRE655643 TAX655636:TBA655643 TKT655636:TKW655643 TUP655636:TUS655643 UEL655636:UEO655643 UOH655636:UOK655643 UYD655636:UYG655643 VHZ655636:VIC655643 VRV655636:VRY655643 WBR655636:WBU655643 WLN655636:WLQ655643 WVJ655636:WVM655643 B721172:E721179 IX721172:JA721179 ST721172:SW721179 ACP721172:ACS721179 AML721172:AMO721179 AWH721172:AWK721179 BGD721172:BGG721179 BPZ721172:BQC721179 BZV721172:BZY721179 CJR721172:CJU721179 CTN721172:CTQ721179 DDJ721172:DDM721179 DNF721172:DNI721179 DXB721172:DXE721179 EGX721172:EHA721179 EQT721172:EQW721179 FAP721172:FAS721179 FKL721172:FKO721179 FUH721172:FUK721179 GED721172:GEG721179 GNZ721172:GOC721179 GXV721172:GXY721179 HHR721172:HHU721179 HRN721172:HRQ721179 IBJ721172:IBM721179 ILF721172:ILI721179 IVB721172:IVE721179 JEX721172:JFA721179 JOT721172:JOW721179 JYP721172:JYS721179 KIL721172:KIO721179 KSH721172:KSK721179 LCD721172:LCG721179 LLZ721172:LMC721179 LVV721172:LVY721179 MFR721172:MFU721179 MPN721172:MPQ721179 MZJ721172:MZM721179 NJF721172:NJI721179 NTB721172:NTE721179 OCX721172:ODA721179 OMT721172:OMW721179 OWP721172:OWS721179 PGL721172:PGO721179 PQH721172:PQK721179 QAD721172:QAG721179 QJZ721172:QKC721179 QTV721172:QTY721179 RDR721172:RDU721179 RNN721172:RNQ721179 RXJ721172:RXM721179 SHF721172:SHI721179 SRB721172:SRE721179 TAX721172:TBA721179 TKT721172:TKW721179 TUP721172:TUS721179 UEL721172:UEO721179 UOH721172:UOK721179 UYD721172:UYG721179 VHZ721172:VIC721179 VRV721172:VRY721179 WBR721172:WBU721179 WLN721172:WLQ721179 WVJ721172:WVM721179 B786708:E786715 IX786708:JA786715 ST786708:SW786715 ACP786708:ACS786715 AML786708:AMO786715 AWH786708:AWK786715 BGD786708:BGG786715 BPZ786708:BQC786715 BZV786708:BZY786715 CJR786708:CJU786715 CTN786708:CTQ786715 DDJ786708:DDM786715 DNF786708:DNI786715 DXB786708:DXE786715 EGX786708:EHA786715 EQT786708:EQW786715 FAP786708:FAS786715 FKL786708:FKO786715 FUH786708:FUK786715 GED786708:GEG786715 GNZ786708:GOC786715 GXV786708:GXY786715 HHR786708:HHU786715 HRN786708:HRQ786715 IBJ786708:IBM786715 ILF786708:ILI786715 IVB786708:IVE786715 JEX786708:JFA786715 JOT786708:JOW786715 JYP786708:JYS786715 KIL786708:KIO786715 KSH786708:KSK786715 LCD786708:LCG786715 LLZ786708:LMC786715 LVV786708:LVY786715 MFR786708:MFU786715 MPN786708:MPQ786715 MZJ786708:MZM786715 NJF786708:NJI786715 NTB786708:NTE786715 OCX786708:ODA786715 OMT786708:OMW786715 OWP786708:OWS786715 PGL786708:PGO786715 PQH786708:PQK786715 QAD786708:QAG786715 QJZ786708:QKC786715 QTV786708:QTY786715 RDR786708:RDU786715 RNN786708:RNQ786715 RXJ786708:RXM786715 SHF786708:SHI786715 SRB786708:SRE786715 TAX786708:TBA786715 TKT786708:TKW786715 TUP786708:TUS786715 UEL786708:UEO786715 UOH786708:UOK786715 UYD786708:UYG786715 VHZ786708:VIC786715 VRV786708:VRY786715 WBR786708:WBU786715 WLN786708:WLQ786715 WVJ786708:WVM786715 B852244:E852251 IX852244:JA852251 ST852244:SW852251 ACP852244:ACS852251 AML852244:AMO852251 AWH852244:AWK852251 BGD852244:BGG852251 BPZ852244:BQC852251 BZV852244:BZY852251 CJR852244:CJU852251 CTN852244:CTQ852251 DDJ852244:DDM852251 DNF852244:DNI852251 DXB852244:DXE852251 EGX852244:EHA852251 EQT852244:EQW852251 FAP852244:FAS852251 FKL852244:FKO852251 FUH852244:FUK852251 GED852244:GEG852251 GNZ852244:GOC852251 GXV852244:GXY852251 HHR852244:HHU852251 HRN852244:HRQ852251 IBJ852244:IBM852251 ILF852244:ILI852251 IVB852244:IVE852251 JEX852244:JFA852251 JOT852244:JOW852251 JYP852244:JYS852251 KIL852244:KIO852251 KSH852244:KSK852251 LCD852244:LCG852251 LLZ852244:LMC852251 LVV852244:LVY852251 MFR852244:MFU852251 MPN852244:MPQ852251 MZJ852244:MZM852251 NJF852244:NJI852251 NTB852244:NTE852251 OCX852244:ODA852251 OMT852244:OMW852251 OWP852244:OWS852251 PGL852244:PGO852251 PQH852244:PQK852251 QAD852244:QAG852251 QJZ852244:QKC852251 QTV852244:QTY852251 RDR852244:RDU852251 RNN852244:RNQ852251 RXJ852244:RXM852251 SHF852244:SHI852251 SRB852244:SRE852251 TAX852244:TBA852251 TKT852244:TKW852251 TUP852244:TUS852251 UEL852244:UEO852251 UOH852244:UOK852251 UYD852244:UYG852251 VHZ852244:VIC852251 VRV852244:VRY852251 WBR852244:WBU852251 WLN852244:WLQ852251 WVJ852244:WVM852251 B917780:E917787 IX917780:JA917787 ST917780:SW917787 ACP917780:ACS917787 AML917780:AMO917787 AWH917780:AWK917787 BGD917780:BGG917787 BPZ917780:BQC917787 BZV917780:BZY917787 CJR917780:CJU917787 CTN917780:CTQ917787 DDJ917780:DDM917787 DNF917780:DNI917787 DXB917780:DXE917787 EGX917780:EHA917787 EQT917780:EQW917787 FAP917780:FAS917787 FKL917780:FKO917787 FUH917780:FUK917787 GED917780:GEG917787 GNZ917780:GOC917787 GXV917780:GXY917787 HHR917780:HHU917787 HRN917780:HRQ917787 IBJ917780:IBM917787 ILF917780:ILI917787 IVB917780:IVE917787 JEX917780:JFA917787 JOT917780:JOW917787 JYP917780:JYS917787 KIL917780:KIO917787 KSH917780:KSK917787 LCD917780:LCG917787 LLZ917780:LMC917787 LVV917780:LVY917787 MFR917780:MFU917787 MPN917780:MPQ917787 MZJ917780:MZM917787 NJF917780:NJI917787 NTB917780:NTE917787 OCX917780:ODA917787 OMT917780:OMW917787 OWP917780:OWS917787 PGL917780:PGO917787 PQH917780:PQK917787 QAD917780:QAG917787 QJZ917780:QKC917787 QTV917780:QTY917787 RDR917780:RDU917787 RNN917780:RNQ917787 RXJ917780:RXM917787 SHF917780:SHI917787 SRB917780:SRE917787 TAX917780:TBA917787 TKT917780:TKW917787 TUP917780:TUS917787 UEL917780:UEO917787 UOH917780:UOK917787 UYD917780:UYG917787 VHZ917780:VIC917787 VRV917780:VRY917787 WBR917780:WBU917787 WLN917780:WLQ917787 WVJ917780:WVM917787 B983316:E983323 IX983316:JA983323 ST983316:SW983323 ACP983316:ACS983323 AML983316:AMO983323 AWH983316:AWK983323 BGD983316:BGG983323 BPZ983316:BQC983323 BZV983316:BZY983323 CJR983316:CJU983323 CTN983316:CTQ983323 DDJ983316:DDM983323 DNF983316:DNI983323 DXB983316:DXE983323 EGX983316:EHA983323 EQT983316:EQW983323 FAP983316:FAS983323 FKL983316:FKO983323 FUH983316:FUK983323 GED983316:GEG983323 GNZ983316:GOC983323 GXV983316:GXY983323 HHR983316:HHU983323 HRN983316:HRQ983323 IBJ983316:IBM983323 ILF983316:ILI983323 IVB983316:IVE983323 JEX983316:JFA983323 JOT983316:JOW983323 JYP983316:JYS983323 KIL983316:KIO983323 KSH983316:KSK983323 LCD983316:LCG983323 LLZ983316:LMC983323 LVV983316:LVY983323 MFR983316:MFU983323 MPN983316:MPQ983323 MZJ983316:MZM983323 NJF983316:NJI983323 NTB983316:NTE983323 OCX983316:ODA983323 OMT983316:OMW983323 OWP983316:OWS983323 PGL983316:PGO983323 PQH983316:PQK983323 QAD983316:QAG983323 QJZ983316:QKC983323 QTV983316:QTY983323 RDR983316:RDU983323 RNN983316:RNQ983323 RXJ983316:RXM983323 SHF983316:SHI983323 SRB983316:SRE983323 TAX983316:TBA983323 TKT983316:TKW983323 TUP983316:TUS983323 UEL983316:UEO983323 UOH983316:UOK983323 UYD983316:UYG983323 VHZ983316:VIC983323 VRV983316:VRY983323 WBR983316:WBU983323 WLN983316:WLQ983323 WVJ983316:WVM983323 B105:C114 IX105:IY114 ST105:SU114 ACP105:ACQ114 AML105:AMM114 AWH105:AWI114 BGD105:BGE114 BPZ105:BQA114 BZV105:BZW114 CJR105:CJS114 CTN105:CTO114 DDJ105:DDK114 DNF105:DNG114 DXB105:DXC114 EGX105:EGY114 EQT105:EQU114 FAP105:FAQ114 FKL105:FKM114 FUH105:FUI114 GED105:GEE114 GNZ105:GOA114 GXV105:GXW114 HHR105:HHS114 HRN105:HRO114 IBJ105:IBK114 ILF105:ILG114 IVB105:IVC114 JEX105:JEY114 JOT105:JOU114 JYP105:JYQ114 KIL105:KIM114 KSH105:KSI114 LCD105:LCE114 LLZ105:LMA114 LVV105:LVW114 MFR105:MFS114 MPN105:MPO114 MZJ105:MZK114 NJF105:NJG114 NTB105:NTC114 OCX105:OCY114 OMT105:OMU114 OWP105:OWQ114 PGL105:PGM114 PQH105:PQI114 QAD105:QAE114 QJZ105:QKA114 QTV105:QTW114 RDR105:RDS114 RNN105:RNO114 RXJ105:RXK114 SHF105:SHG114 SRB105:SRC114 TAX105:TAY114 TKT105:TKU114 TUP105:TUQ114 UEL105:UEM114 UOH105:UOI114 UYD105:UYE114 VHZ105:VIA114 VRV105:VRW114 WBR105:WBS114 WLN105:WLO114 WVJ105:WVK114 B65641:C65650 IX65641:IY65650 ST65641:SU65650 ACP65641:ACQ65650 AML65641:AMM65650 AWH65641:AWI65650 BGD65641:BGE65650 BPZ65641:BQA65650 BZV65641:BZW65650 CJR65641:CJS65650 CTN65641:CTO65650 DDJ65641:DDK65650 DNF65641:DNG65650 DXB65641:DXC65650 EGX65641:EGY65650 EQT65641:EQU65650 FAP65641:FAQ65650 FKL65641:FKM65650 FUH65641:FUI65650 GED65641:GEE65650 GNZ65641:GOA65650 GXV65641:GXW65650 HHR65641:HHS65650 HRN65641:HRO65650 IBJ65641:IBK65650 ILF65641:ILG65650 IVB65641:IVC65650 JEX65641:JEY65650 JOT65641:JOU65650 JYP65641:JYQ65650 KIL65641:KIM65650 KSH65641:KSI65650 LCD65641:LCE65650 LLZ65641:LMA65650 LVV65641:LVW65650 MFR65641:MFS65650 MPN65641:MPO65650 MZJ65641:MZK65650 NJF65641:NJG65650 NTB65641:NTC65650 OCX65641:OCY65650 OMT65641:OMU65650 OWP65641:OWQ65650 PGL65641:PGM65650 PQH65641:PQI65650 QAD65641:QAE65650 QJZ65641:QKA65650 QTV65641:QTW65650 RDR65641:RDS65650 RNN65641:RNO65650 RXJ65641:RXK65650 SHF65641:SHG65650 SRB65641:SRC65650 TAX65641:TAY65650 TKT65641:TKU65650 TUP65641:TUQ65650 UEL65641:UEM65650 UOH65641:UOI65650 UYD65641:UYE65650 VHZ65641:VIA65650 VRV65641:VRW65650 WBR65641:WBS65650 WLN65641:WLO65650 WVJ65641:WVK65650 B131177:C131186 IX131177:IY131186 ST131177:SU131186 ACP131177:ACQ131186 AML131177:AMM131186 AWH131177:AWI131186 BGD131177:BGE131186 BPZ131177:BQA131186 BZV131177:BZW131186 CJR131177:CJS131186 CTN131177:CTO131186 DDJ131177:DDK131186 DNF131177:DNG131186 DXB131177:DXC131186 EGX131177:EGY131186 EQT131177:EQU131186 FAP131177:FAQ131186 FKL131177:FKM131186 FUH131177:FUI131186 GED131177:GEE131186 GNZ131177:GOA131186 GXV131177:GXW131186 HHR131177:HHS131186 HRN131177:HRO131186 IBJ131177:IBK131186 ILF131177:ILG131186 IVB131177:IVC131186 JEX131177:JEY131186 JOT131177:JOU131186 JYP131177:JYQ131186 KIL131177:KIM131186 KSH131177:KSI131186 LCD131177:LCE131186 LLZ131177:LMA131186 LVV131177:LVW131186 MFR131177:MFS131186 MPN131177:MPO131186 MZJ131177:MZK131186 NJF131177:NJG131186 NTB131177:NTC131186 OCX131177:OCY131186 OMT131177:OMU131186 OWP131177:OWQ131186 PGL131177:PGM131186 PQH131177:PQI131186 QAD131177:QAE131186 QJZ131177:QKA131186 QTV131177:QTW131186 RDR131177:RDS131186 RNN131177:RNO131186 RXJ131177:RXK131186 SHF131177:SHG131186 SRB131177:SRC131186 TAX131177:TAY131186 TKT131177:TKU131186 TUP131177:TUQ131186 UEL131177:UEM131186 UOH131177:UOI131186 UYD131177:UYE131186 VHZ131177:VIA131186 VRV131177:VRW131186 WBR131177:WBS131186 WLN131177:WLO131186 WVJ131177:WVK131186 B196713:C196722 IX196713:IY196722 ST196713:SU196722 ACP196713:ACQ196722 AML196713:AMM196722 AWH196713:AWI196722 BGD196713:BGE196722 BPZ196713:BQA196722 BZV196713:BZW196722 CJR196713:CJS196722 CTN196713:CTO196722 DDJ196713:DDK196722 DNF196713:DNG196722 DXB196713:DXC196722 EGX196713:EGY196722 EQT196713:EQU196722 FAP196713:FAQ196722 FKL196713:FKM196722 FUH196713:FUI196722 GED196713:GEE196722 GNZ196713:GOA196722 GXV196713:GXW196722 HHR196713:HHS196722 HRN196713:HRO196722 IBJ196713:IBK196722 ILF196713:ILG196722 IVB196713:IVC196722 JEX196713:JEY196722 JOT196713:JOU196722 JYP196713:JYQ196722 KIL196713:KIM196722 KSH196713:KSI196722 LCD196713:LCE196722 LLZ196713:LMA196722 LVV196713:LVW196722 MFR196713:MFS196722 MPN196713:MPO196722 MZJ196713:MZK196722 NJF196713:NJG196722 NTB196713:NTC196722 OCX196713:OCY196722 OMT196713:OMU196722 OWP196713:OWQ196722 PGL196713:PGM196722 PQH196713:PQI196722 QAD196713:QAE196722 QJZ196713:QKA196722 QTV196713:QTW196722 RDR196713:RDS196722 RNN196713:RNO196722 RXJ196713:RXK196722 SHF196713:SHG196722 SRB196713:SRC196722 TAX196713:TAY196722 TKT196713:TKU196722 TUP196713:TUQ196722 UEL196713:UEM196722 UOH196713:UOI196722 UYD196713:UYE196722 VHZ196713:VIA196722 VRV196713:VRW196722 WBR196713:WBS196722 WLN196713:WLO196722 WVJ196713:WVK196722 B262249:C262258 IX262249:IY262258 ST262249:SU262258 ACP262249:ACQ262258 AML262249:AMM262258 AWH262249:AWI262258 BGD262249:BGE262258 BPZ262249:BQA262258 BZV262249:BZW262258 CJR262249:CJS262258 CTN262249:CTO262258 DDJ262249:DDK262258 DNF262249:DNG262258 DXB262249:DXC262258 EGX262249:EGY262258 EQT262249:EQU262258 FAP262249:FAQ262258 FKL262249:FKM262258 FUH262249:FUI262258 GED262249:GEE262258 GNZ262249:GOA262258 GXV262249:GXW262258 HHR262249:HHS262258 HRN262249:HRO262258 IBJ262249:IBK262258 ILF262249:ILG262258 IVB262249:IVC262258 JEX262249:JEY262258 JOT262249:JOU262258 JYP262249:JYQ262258 KIL262249:KIM262258 KSH262249:KSI262258 LCD262249:LCE262258 LLZ262249:LMA262258 LVV262249:LVW262258 MFR262249:MFS262258 MPN262249:MPO262258 MZJ262249:MZK262258 NJF262249:NJG262258 NTB262249:NTC262258 OCX262249:OCY262258 OMT262249:OMU262258 OWP262249:OWQ262258 PGL262249:PGM262258 PQH262249:PQI262258 QAD262249:QAE262258 QJZ262249:QKA262258 QTV262249:QTW262258 RDR262249:RDS262258 RNN262249:RNO262258 RXJ262249:RXK262258 SHF262249:SHG262258 SRB262249:SRC262258 TAX262249:TAY262258 TKT262249:TKU262258 TUP262249:TUQ262258 UEL262249:UEM262258 UOH262249:UOI262258 UYD262249:UYE262258 VHZ262249:VIA262258 VRV262249:VRW262258 WBR262249:WBS262258 WLN262249:WLO262258 WVJ262249:WVK262258 B327785:C327794 IX327785:IY327794 ST327785:SU327794 ACP327785:ACQ327794 AML327785:AMM327794 AWH327785:AWI327794 BGD327785:BGE327794 BPZ327785:BQA327794 BZV327785:BZW327794 CJR327785:CJS327794 CTN327785:CTO327794 DDJ327785:DDK327794 DNF327785:DNG327794 DXB327785:DXC327794 EGX327785:EGY327794 EQT327785:EQU327794 FAP327785:FAQ327794 FKL327785:FKM327794 FUH327785:FUI327794 GED327785:GEE327794 GNZ327785:GOA327794 GXV327785:GXW327794 HHR327785:HHS327794 HRN327785:HRO327794 IBJ327785:IBK327794 ILF327785:ILG327794 IVB327785:IVC327794 JEX327785:JEY327794 JOT327785:JOU327794 JYP327785:JYQ327794 KIL327785:KIM327794 KSH327785:KSI327794 LCD327785:LCE327794 LLZ327785:LMA327794 LVV327785:LVW327794 MFR327785:MFS327794 MPN327785:MPO327794 MZJ327785:MZK327794 NJF327785:NJG327794 NTB327785:NTC327794 OCX327785:OCY327794 OMT327785:OMU327794 OWP327785:OWQ327794 PGL327785:PGM327794 PQH327785:PQI327794 QAD327785:QAE327794 QJZ327785:QKA327794 QTV327785:QTW327794 RDR327785:RDS327794 RNN327785:RNO327794 RXJ327785:RXK327794 SHF327785:SHG327794 SRB327785:SRC327794 TAX327785:TAY327794 TKT327785:TKU327794 TUP327785:TUQ327794 UEL327785:UEM327794 UOH327785:UOI327794 UYD327785:UYE327794 VHZ327785:VIA327794 VRV327785:VRW327794 WBR327785:WBS327794 WLN327785:WLO327794 WVJ327785:WVK327794 B393321:C393330 IX393321:IY393330 ST393321:SU393330 ACP393321:ACQ393330 AML393321:AMM393330 AWH393321:AWI393330 BGD393321:BGE393330 BPZ393321:BQA393330 BZV393321:BZW393330 CJR393321:CJS393330 CTN393321:CTO393330 DDJ393321:DDK393330 DNF393321:DNG393330 DXB393321:DXC393330 EGX393321:EGY393330 EQT393321:EQU393330 FAP393321:FAQ393330 FKL393321:FKM393330 FUH393321:FUI393330 GED393321:GEE393330 GNZ393321:GOA393330 GXV393321:GXW393330 HHR393321:HHS393330 HRN393321:HRO393330 IBJ393321:IBK393330 ILF393321:ILG393330 IVB393321:IVC393330 JEX393321:JEY393330 JOT393321:JOU393330 JYP393321:JYQ393330 KIL393321:KIM393330 KSH393321:KSI393330 LCD393321:LCE393330 LLZ393321:LMA393330 LVV393321:LVW393330 MFR393321:MFS393330 MPN393321:MPO393330 MZJ393321:MZK393330 NJF393321:NJG393330 NTB393321:NTC393330 OCX393321:OCY393330 OMT393321:OMU393330 OWP393321:OWQ393330 PGL393321:PGM393330 PQH393321:PQI393330 QAD393321:QAE393330 QJZ393321:QKA393330 QTV393321:QTW393330 RDR393321:RDS393330 RNN393321:RNO393330 RXJ393321:RXK393330 SHF393321:SHG393330 SRB393321:SRC393330 TAX393321:TAY393330 TKT393321:TKU393330 TUP393321:TUQ393330 UEL393321:UEM393330 UOH393321:UOI393330 UYD393321:UYE393330 VHZ393321:VIA393330 VRV393321:VRW393330 WBR393321:WBS393330 WLN393321:WLO393330 WVJ393321:WVK393330 B458857:C458866 IX458857:IY458866 ST458857:SU458866 ACP458857:ACQ458866 AML458857:AMM458866 AWH458857:AWI458866 BGD458857:BGE458866 BPZ458857:BQA458866 BZV458857:BZW458866 CJR458857:CJS458866 CTN458857:CTO458866 DDJ458857:DDK458866 DNF458857:DNG458866 DXB458857:DXC458866 EGX458857:EGY458866 EQT458857:EQU458866 FAP458857:FAQ458866 FKL458857:FKM458866 FUH458857:FUI458866 GED458857:GEE458866 GNZ458857:GOA458866 GXV458857:GXW458866 HHR458857:HHS458866 HRN458857:HRO458866 IBJ458857:IBK458866 ILF458857:ILG458866 IVB458857:IVC458866 JEX458857:JEY458866 JOT458857:JOU458866 JYP458857:JYQ458866 KIL458857:KIM458866 KSH458857:KSI458866 LCD458857:LCE458866 LLZ458857:LMA458866 LVV458857:LVW458866 MFR458857:MFS458866 MPN458857:MPO458866 MZJ458857:MZK458866 NJF458857:NJG458866 NTB458857:NTC458866 OCX458857:OCY458866 OMT458857:OMU458866 OWP458857:OWQ458866 PGL458857:PGM458866 PQH458857:PQI458866 QAD458857:QAE458866 QJZ458857:QKA458866 QTV458857:QTW458866 RDR458857:RDS458866 RNN458857:RNO458866 RXJ458857:RXK458866 SHF458857:SHG458866 SRB458857:SRC458866 TAX458857:TAY458866 TKT458857:TKU458866 TUP458857:TUQ458866 UEL458857:UEM458866 UOH458857:UOI458866 UYD458857:UYE458866 VHZ458857:VIA458866 VRV458857:VRW458866 WBR458857:WBS458866 WLN458857:WLO458866 WVJ458857:WVK458866 B524393:C524402 IX524393:IY524402 ST524393:SU524402 ACP524393:ACQ524402 AML524393:AMM524402 AWH524393:AWI524402 BGD524393:BGE524402 BPZ524393:BQA524402 BZV524393:BZW524402 CJR524393:CJS524402 CTN524393:CTO524402 DDJ524393:DDK524402 DNF524393:DNG524402 DXB524393:DXC524402 EGX524393:EGY524402 EQT524393:EQU524402 FAP524393:FAQ524402 FKL524393:FKM524402 FUH524393:FUI524402 GED524393:GEE524402 GNZ524393:GOA524402 GXV524393:GXW524402 HHR524393:HHS524402 HRN524393:HRO524402 IBJ524393:IBK524402 ILF524393:ILG524402 IVB524393:IVC524402 JEX524393:JEY524402 JOT524393:JOU524402 JYP524393:JYQ524402 KIL524393:KIM524402 KSH524393:KSI524402 LCD524393:LCE524402 LLZ524393:LMA524402 LVV524393:LVW524402 MFR524393:MFS524402 MPN524393:MPO524402 MZJ524393:MZK524402 NJF524393:NJG524402 NTB524393:NTC524402 OCX524393:OCY524402 OMT524393:OMU524402 OWP524393:OWQ524402 PGL524393:PGM524402 PQH524393:PQI524402 QAD524393:QAE524402 QJZ524393:QKA524402 QTV524393:QTW524402 RDR524393:RDS524402 RNN524393:RNO524402 RXJ524393:RXK524402 SHF524393:SHG524402 SRB524393:SRC524402 TAX524393:TAY524402 TKT524393:TKU524402 TUP524393:TUQ524402 UEL524393:UEM524402 UOH524393:UOI524402 UYD524393:UYE524402 VHZ524393:VIA524402 VRV524393:VRW524402 WBR524393:WBS524402 WLN524393:WLO524402 WVJ524393:WVK524402 B589929:C589938 IX589929:IY589938 ST589929:SU589938 ACP589929:ACQ589938 AML589929:AMM589938 AWH589929:AWI589938 BGD589929:BGE589938 BPZ589929:BQA589938 BZV589929:BZW589938 CJR589929:CJS589938 CTN589929:CTO589938 DDJ589929:DDK589938 DNF589929:DNG589938 DXB589929:DXC589938 EGX589929:EGY589938 EQT589929:EQU589938 FAP589929:FAQ589938 FKL589929:FKM589938 FUH589929:FUI589938 GED589929:GEE589938 GNZ589929:GOA589938 GXV589929:GXW589938 HHR589929:HHS589938 HRN589929:HRO589938 IBJ589929:IBK589938 ILF589929:ILG589938 IVB589929:IVC589938 JEX589929:JEY589938 JOT589929:JOU589938 JYP589929:JYQ589938 KIL589929:KIM589938 KSH589929:KSI589938 LCD589929:LCE589938 LLZ589929:LMA589938 LVV589929:LVW589938 MFR589929:MFS589938 MPN589929:MPO589938 MZJ589929:MZK589938 NJF589929:NJG589938 NTB589929:NTC589938 OCX589929:OCY589938 OMT589929:OMU589938 OWP589929:OWQ589938 PGL589929:PGM589938 PQH589929:PQI589938 QAD589929:QAE589938 QJZ589929:QKA589938 QTV589929:QTW589938 RDR589929:RDS589938 RNN589929:RNO589938 RXJ589929:RXK589938 SHF589929:SHG589938 SRB589929:SRC589938 TAX589929:TAY589938 TKT589929:TKU589938 TUP589929:TUQ589938 UEL589929:UEM589938 UOH589929:UOI589938 UYD589929:UYE589938 VHZ589929:VIA589938 VRV589929:VRW589938 WBR589929:WBS589938 WLN589929:WLO589938 WVJ589929:WVK589938 B655465:C655474 IX655465:IY655474 ST655465:SU655474 ACP655465:ACQ655474 AML655465:AMM655474 AWH655465:AWI655474 BGD655465:BGE655474 BPZ655465:BQA655474 BZV655465:BZW655474 CJR655465:CJS655474 CTN655465:CTO655474 DDJ655465:DDK655474 DNF655465:DNG655474 DXB655465:DXC655474 EGX655465:EGY655474 EQT655465:EQU655474 FAP655465:FAQ655474 FKL655465:FKM655474 FUH655465:FUI655474 GED655465:GEE655474 GNZ655465:GOA655474 GXV655465:GXW655474 HHR655465:HHS655474 HRN655465:HRO655474 IBJ655465:IBK655474 ILF655465:ILG655474 IVB655465:IVC655474 JEX655465:JEY655474 JOT655465:JOU655474 JYP655465:JYQ655474 KIL655465:KIM655474 KSH655465:KSI655474 LCD655465:LCE655474 LLZ655465:LMA655474 LVV655465:LVW655474 MFR655465:MFS655474 MPN655465:MPO655474 MZJ655465:MZK655474 NJF655465:NJG655474 NTB655465:NTC655474 OCX655465:OCY655474 OMT655465:OMU655474 OWP655465:OWQ655474 PGL655465:PGM655474 PQH655465:PQI655474 QAD655465:QAE655474 QJZ655465:QKA655474 QTV655465:QTW655474 RDR655465:RDS655474 RNN655465:RNO655474 RXJ655465:RXK655474 SHF655465:SHG655474 SRB655465:SRC655474 TAX655465:TAY655474 TKT655465:TKU655474 TUP655465:TUQ655474 UEL655465:UEM655474 UOH655465:UOI655474 UYD655465:UYE655474 VHZ655465:VIA655474 VRV655465:VRW655474 WBR655465:WBS655474 WLN655465:WLO655474 WVJ655465:WVK655474 B721001:C721010 IX721001:IY721010 ST721001:SU721010 ACP721001:ACQ721010 AML721001:AMM721010 AWH721001:AWI721010 BGD721001:BGE721010 BPZ721001:BQA721010 BZV721001:BZW721010 CJR721001:CJS721010 CTN721001:CTO721010 DDJ721001:DDK721010 DNF721001:DNG721010 DXB721001:DXC721010 EGX721001:EGY721010 EQT721001:EQU721010 FAP721001:FAQ721010 FKL721001:FKM721010 FUH721001:FUI721010 GED721001:GEE721010 GNZ721001:GOA721010 GXV721001:GXW721010 HHR721001:HHS721010 HRN721001:HRO721010 IBJ721001:IBK721010 ILF721001:ILG721010 IVB721001:IVC721010 JEX721001:JEY721010 JOT721001:JOU721010 JYP721001:JYQ721010 KIL721001:KIM721010 KSH721001:KSI721010 LCD721001:LCE721010 LLZ721001:LMA721010 LVV721001:LVW721010 MFR721001:MFS721010 MPN721001:MPO721010 MZJ721001:MZK721010 NJF721001:NJG721010 NTB721001:NTC721010 OCX721001:OCY721010 OMT721001:OMU721010 OWP721001:OWQ721010 PGL721001:PGM721010 PQH721001:PQI721010 QAD721001:QAE721010 QJZ721001:QKA721010 QTV721001:QTW721010 RDR721001:RDS721010 RNN721001:RNO721010 RXJ721001:RXK721010 SHF721001:SHG721010 SRB721001:SRC721010 TAX721001:TAY721010 TKT721001:TKU721010 TUP721001:TUQ721010 UEL721001:UEM721010 UOH721001:UOI721010 UYD721001:UYE721010 VHZ721001:VIA721010 VRV721001:VRW721010 WBR721001:WBS721010 WLN721001:WLO721010 WVJ721001:WVK721010 B786537:C786546 IX786537:IY786546 ST786537:SU786546 ACP786537:ACQ786546 AML786537:AMM786546 AWH786537:AWI786546 BGD786537:BGE786546 BPZ786537:BQA786546 BZV786537:BZW786546 CJR786537:CJS786546 CTN786537:CTO786546 DDJ786537:DDK786546 DNF786537:DNG786546 DXB786537:DXC786546 EGX786537:EGY786546 EQT786537:EQU786546 FAP786537:FAQ786546 FKL786537:FKM786546 FUH786537:FUI786546 GED786537:GEE786546 GNZ786537:GOA786546 GXV786537:GXW786546 HHR786537:HHS786546 HRN786537:HRO786546 IBJ786537:IBK786546 ILF786537:ILG786546 IVB786537:IVC786546 JEX786537:JEY786546 JOT786537:JOU786546 JYP786537:JYQ786546 KIL786537:KIM786546 KSH786537:KSI786546 LCD786537:LCE786546 LLZ786537:LMA786546 LVV786537:LVW786546 MFR786537:MFS786546 MPN786537:MPO786546 MZJ786537:MZK786546 NJF786537:NJG786546 NTB786537:NTC786546 OCX786537:OCY786546 OMT786537:OMU786546 OWP786537:OWQ786546 PGL786537:PGM786546 PQH786537:PQI786546 QAD786537:QAE786546 QJZ786537:QKA786546 QTV786537:QTW786546 RDR786537:RDS786546 RNN786537:RNO786546 RXJ786537:RXK786546 SHF786537:SHG786546 SRB786537:SRC786546 TAX786537:TAY786546 TKT786537:TKU786546 TUP786537:TUQ786546 UEL786537:UEM786546 UOH786537:UOI786546 UYD786537:UYE786546 VHZ786537:VIA786546 VRV786537:VRW786546 WBR786537:WBS786546 WLN786537:WLO786546 WVJ786537:WVK786546 B852073:C852082 IX852073:IY852082 ST852073:SU852082 ACP852073:ACQ852082 AML852073:AMM852082 AWH852073:AWI852082 BGD852073:BGE852082 BPZ852073:BQA852082 BZV852073:BZW852082 CJR852073:CJS852082 CTN852073:CTO852082 DDJ852073:DDK852082 DNF852073:DNG852082 DXB852073:DXC852082 EGX852073:EGY852082 EQT852073:EQU852082 FAP852073:FAQ852082 FKL852073:FKM852082 FUH852073:FUI852082 GED852073:GEE852082 GNZ852073:GOA852082 GXV852073:GXW852082 HHR852073:HHS852082 HRN852073:HRO852082 IBJ852073:IBK852082 ILF852073:ILG852082 IVB852073:IVC852082 JEX852073:JEY852082 JOT852073:JOU852082 JYP852073:JYQ852082 KIL852073:KIM852082 KSH852073:KSI852082 LCD852073:LCE852082 LLZ852073:LMA852082 LVV852073:LVW852082 MFR852073:MFS852082 MPN852073:MPO852082 MZJ852073:MZK852082 NJF852073:NJG852082 NTB852073:NTC852082 OCX852073:OCY852082 OMT852073:OMU852082 OWP852073:OWQ852082 PGL852073:PGM852082 PQH852073:PQI852082 QAD852073:QAE852082 QJZ852073:QKA852082 QTV852073:QTW852082 RDR852073:RDS852082 RNN852073:RNO852082 RXJ852073:RXK852082 SHF852073:SHG852082 SRB852073:SRC852082 TAX852073:TAY852082 TKT852073:TKU852082 TUP852073:TUQ852082 UEL852073:UEM852082 UOH852073:UOI852082 UYD852073:UYE852082 VHZ852073:VIA852082 VRV852073:VRW852082 WBR852073:WBS852082 WLN852073:WLO852082 WVJ852073:WVK852082 B917609:C917618 IX917609:IY917618 ST917609:SU917618 ACP917609:ACQ917618 AML917609:AMM917618 AWH917609:AWI917618 BGD917609:BGE917618 BPZ917609:BQA917618 BZV917609:BZW917618 CJR917609:CJS917618 CTN917609:CTO917618 DDJ917609:DDK917618 DNF917609:DNG917618 DXB917609:DXC917618 EGX917609:EGY917618 EQT917609:EQU917618 FAP917609:FAQ917618 FKL917609:FKM917618 FUH917609:FUI917618 GED917609:GEE917618 GNZ917609:GOA917618 GXV917609:GXW917618 HHR917609:HHS917618 HRN917609:HRO917618 IBJ917609:IBK917618 ILF917609:ILG917618 IVB917609:IVC917618 JEX917609:JEY917618 JOT917609:JOU917618 JYP917609:JYQ917618 KIL917609:KIM917618 KSH917609:KSI917618 LCD917609:LCE917618 LLZ917609:LMA917618 LVV917609:LVW917618 MFR917609:MFS917618 MPN917609:MPO917618 MZJ917609:MZK917618 NJF917609:NJG917618 NTB917609:NTC917618 OCX917609:OCY917618 OMT917609:OMU917618 OWP917609:OWQ917618 PGL917609:PGM917618 PQH917609:PQI917618 QAD917609:QAE917618 QJZ917609:QKA917618 QTV917609:QTW917618 RDR917609:RDS917618 RNN917609:RNO917618 RXJ917609:RXK917618 SHF917609:SHG917618 SRB917609:SRC917618 TAX917609:TAY917618 TKT917609:TKU917618 TUP917609:TUQ917618 UEL917609:UEM917618 UOH917609:UOI917618 UYD917609:UYE917618 VHZ917609:VIA917618 VRV917609:VRW917618 WBR917609:WBS917618 WLN917609:WLO917618 WVJ917609:WVK917618 B983145:C983154 IX983145:IY983154 ST983145:SU983154 ACP983145:ACQ983154 AML983145:AMM983154 AWH983145:AWI983154 BGD983145:BGE983154 BPZ983145:BQA983154 BZV983145:BZW983154 CJR983145:CJS983154 CTN983145:CTO983154 DDJ983145:DDK983154 DNF983145:DNG983154 DXB983145:DXC983154 EGX983145:EGY983154 EQT983145:EQU983154 FAP983145:FAQ983154 FKL983145:FKM983154 FUH983145:FUI983154 GED983145:GEE983154 GNZ983145:GOA983154 GXV983145:GXW983154 HHR983145:HHS983154 HRN983145:HRO983154 IBJ983145:IBK983154 ILF983145:ILG983154 IVB983145:IVC983154 JEX983145:JEY983154 JOT983145:JOU983154 JYP983145:JYQ983154 KIL983145:KIM983154 KSH983145:KSI983154 LCD983145:LCE983154 LLZ983145:LMA983154 LVV983145:LVW983154 MFR983145:MFS983154 MPN983145:MPO983154 MZJ983145:MZK983154 NJF983145:NJG983154 NTB983145:NTC983154 OCX983145:OCY983154 OMT983145:OMU983154 OWP983145:OWQ983154 PGL983145:PGM983154 PQH983145:PQI983154 QAD983145:QAE983154 QJZ983145:QKA983154 QTV983145:QTW983154 RDR983145:RDS983154 RNN983145:RNO983154 RXJ983145:RXK983154 SHF983145:SHG983154 SRB983145:SRC983154 TAX983145:TAY983154 TKT983145:TKU983154 TUP983145:TUQ983154 UEL983145:UEM983154 UOH983145:UOI983154 UYD983145:UYE983154 VHZ983145:VIA983154 VRV983145:VRW983154 WBR983145:WBS983154 WLN983145:WLO983154 WVJ983145:WVK983154 H298:K305 JD298:JG305 SZ298:TC305 ACV298:ACY305 AMR298:AMU305 AWN298:AWQ305 BGJ298:BGM305 BQF298:BQI305 CAB298:CAE305 CJX298:CKA305 CTT298:CTW305 DDP298:DDS305 DNL298:DNO305 DXH298:DXK305 EHD298:EHG305 EQZ298:ERC305 FAV298:FAY305 FKR298:FKU305 FUN298:FUQ305 GEJ298:GEM305 GOF298:GOI305 GYB298:GYE305 HHX298:HIA305 HRT298:HRW305 IBP298:IBS305 ILL298:ILO305 IVH298:IVK305 JFD298:JFG305 JOZ298:JPC305 JYV298:JYY305 KIR298:KIU305 KSN298:KSQ305 LCJ298:LCM305 LMF298:LMI305 LWB298:LWE305 MFX298:MGA305 MPT298:MPW305 MZP298:MZS305 NJL298:NJO305 NTH298:NTK305 ODD298:ODG305 OMZ298:ONC305 OWV298:OWY305 PGR298:PGU305 PQN298:PQQ305 QAJ298:QAM305 QKF298:QKI305 QUB298:QUE305 RDX298:REA305 RNT298:RNW305 RXP298:RXS305 SHL298:SHO305 SRH298:SRK305 TBD298:TBG305 TKZ298:TLC305 TUV298:TUY305 UER298:UEU305 UON298:UOQ305 UYJ298:UYM305 VIF298:VII305 VSB298:VSE305 WBX298:WCA305 WLT298:WLW305 WVP298:WVS305 H65834:K65841 JD65834:JG65841 SZ65834:TC65841 ACV65834:ACY65841 AMR65834:AMU65841 AWN65834:AWQ65841 BGJ65834:BGM65841 BQF65834:BQI65841 CAB65834:CAE65841 CJX65834:CKA65841 CTT65834:CTW65841 DDP65834:DDS65841 DNL65834:DNO65841 DXH65834:DXK65841 EHD65834:EHG65841 EQZ65834:ERC65841 FAV65834:FAY65841 FKR65834:FKU65841 FUN65834:FUQ65841 GEJ65834:GEM65841 GOF65834:GOI65841 GYB65834:GYE65841 HHX65834:HIA65841 HRT65834:HRW65841 IBP65834:IBS65841 ILL65834:ILO65841 IVH65834:IVK65841 JFD65834:JFG65841 JOZ65834:JPC65841 JYV65834:JYY65841 KIR65834:KIU65841 KSN65834:KSQ65841 LCJ65834:LCM65841 LMF65834:LMI65841 LWB65834:LWE65841 MFX65834:MGA65841 MPT65834:MPW65841 MZP65834:MZS65841 NJL65834:NJO65841 NTH65834:NTK65841 ODD65834:ODG65841 OMZ65834:ONC65841 OWV65834:OWY65841 PGR65834:PGU65841 PQN65834:PQQ65841 QAJ65834:QAM65841 QKF65834:QKI65841 QUB65834:QUE65841 RDX65834:REA65841 RNT65834:RNW65841 RXP65834:RXS65841 SHL65834:SHO65841 SRH65834:SRK65841 TBD65834:TBG65841 TKZ65834:TLC65841 TUV65834:TUY65841 UER65834:UEU65841 UON65834:UOQ65841 UYJ65834:UYM65841 VIF65834:VII65841 VSB65834:VSE65841 WBX65834:WCA65841 WLT65834:WLW65841 WVP65834:WVS65841 H131370:K131377 JD131370:JG131377 SZ131370:TC131377 ACV131370:ACY131377 AMR131370:AMU131377 AWN131370:AWQ131377 BGJ131370:BGM131377 BQF131370:BQI131377 CAB131370:CAE131377 CJX131370:CKA131377 CTT131370:CTW131377 DDP131370:DDS131377 DNL131370:DNO131377 DXH131370:DXK131377 EHD131370:EHG131377 EQZ131370:ERC131377 FAV131370:FAY131377 FKR131370:FKU131377 FUN131370:FUQ131377 GEJ131370:GEM131377 GOF131370:GOI131377 GYB131370:GYE131377 HHX131370:HIA131377 HRT131370:HRW131377 IBP131370:IBS131377 ILL131370:ILO131377 IVH131370:IVK131377 JFD131370:JFG131377 JOZ131370:JPC131377 JYV131370:JYY131377 KIR131370:KIU131377 KSN131370:KSQ131377 LCJ131370:LCM131377 LMF131370:LMI131377 LWB131370:LWE131377 MFX131370:MGA131377 MPT131370:MPW131377 MZP131370:MZS131377 NJL131370:NJO131377 NTH131370:NTK131377 ODD131370:ODG131377 OMZ131370:ONC131377 OWV131370:OWY131377 PGR131370:PGU131377 PQN131370:PQQ131377 QAJ131370:QAM131377 QKF131370:QKI131377 QUB131370:QUE131377 RDX131370:REA131377 RNT131370:RNW131377 RXP131370:RXS131377 SHL131370:SHO131377 SRH131370:SRK131377 TBD131370:TBG131377 TKZ131370:TLC131377 TUV131370:TUY131377 UER131370:UEU131377 UON131370:UOQ131377 UYJ131370:UYM131377 VIF131370:VII131377 VSB131370:VSE131377 WBX131370:WCA131377 WLT131370:WLW131377 WVP131370:WVS131377 H196906:K196913 JD196906:JG196913 SZ196906:TC196913 ACV196906:ACY196913 AMR196906:AMU196913 AWN196906:AWQ196913 BGJ196906:BGM196913 BQF196906:BQI196913 CAB196906:CAE196913 CJX196906:CKA196913 CTT196906:CTW196913 DDP196906:DDS196913 DNL196906:DNO196913 DXH196906:DXK196913 EHD196906:EHG196913 EQZ196906:ERC196913 FAV196906:FAY196913 FKR196906:FKU196913 FUN196906:FUQ196913 GEJ196906:GEM196913 GOF196906:GOI196913 GYB196906:GYE196913 HHX196906:HIA196913 HRT196906:HRW196913 IBP196906:IBS196913 ILL196906:ILO196913 IVH196906:IVK196913 JFD196906:JFG196913 JOZ196906:JPC196913 JYV196906:JYY196913 KIR196906:KIU196913 KSN196906:KSQ196913 LCJ196906:LCM196913 LMF196906:LMI196913 LWB196906:LWE196913 MFX196906:MGA196913 MPT196906:MPW196913 MZP196906:MZS196913 NJL196906:NJO196913 NTH196906:NTK196913 ODD196906:ODG196913 OMZ196906:ONC196913 OWV196906:OWY196913 PGR196906:PGU196913 PQN196906:PQQ196913 QAJ196906:QAM196913 QKF196906:QKI196913 QUB196906:QUE196913 RDX196906:REA196913 RNT196906:RNW196913 RXP196906:RXS196913 SHL196906:SHO196913 SRH196906:SRK196913 TBD196906:TBG196913 TKZ196906:TLC196913 TUV196906:TUY196913 UER196906:UEU196913 UON196906:UOQ196913 UYJ196906:UYM196913 VIF196906:VII196913 VSB196906:VSE196913 WBX196906:WCA196913 WLT196906:WLW196913 WVP196906:WVS196913 H262442:K262449 JD262442:JG262449 SZ262442:TC262449 ACV262442:ACY262449 AMR262442:AMU262449 AWN262442:AWQ262449 BGJ262442:BGM262449 BQF262442:BQI262449 CAB262442:CAE262449 CJX262442:CKA262449 CTT262442:CTW262449 DDP262442:DDS262449 DNL262442:DNO262449 DXH262442:DXK262449 EHD262442:EHG262449 EQZ262442:ERC262449 FAV262442:FAY262449 FKR262442:FKU262449 FUN262442:FUQ262449 GEJ262442:GEM262449 GOF262442:GOI262449 GYB262442:GYE262449 HHX262442:HIA262449 HRT262442:HRW262449 IBP262442:IBS262449 ILL262442:ILO262449 IVH262442:IVK262449 JFD262442:JFG262449 JOZ262442:JPC262449 JYV262442:JYY262449 KIR262442:KIU262449 KSN262442:KSQ262449 LCJ262442:LCM262449 LMF262442:LMI262449 LWB262442:LWE262449 MFX262442:MGA262449 MPT262442:MPW262449 MZP262442:MZS262449 NJL262442:NJO262449 NTH262442:NTK262449 ODD262442:ODG262449 OMZ262442:ONC262449 OWV262442:OWY262449 PGR262442:PGU262449 PQN262442:PQQ262449 QAJ262442:QAM262449 QKF262442:QKI262449 QUB262442:QUE262449 RDX262442:REA262449 RNT262442:RNW262449 RXP262442:RXS262449 SHL262442:SHO262449 SRH262442:SRK262449 TBD262442:TBG262449 TKZ262442:TLC262449 TUV262442:TUY262449 UER262442:UEU262449 UON262442:UOQ262449 UYJ262442:UYM262449 VIF262442:VII262449 VSB262442:VSE262449 WBX262442:WCA262449 WLT262442:WLW262449 WVP262442:WVS262449 H327978:K327985 JD327978:JG327985 SZ327978:TC327985 ACV327978:ACY327985 AMR327978:AMU327985 AWN327978:AWQ327985 BGJ327978:BGM327985 BQF327978:BQI327985 CAB327978:CAE327985 CJX327978:CKA327985 CTT327978:CTW327985 DDP327978:DDS327985 DNL327978:DNO327985 DXH327978:DXK327985 EHD327978:EHG327985 EQZ327978:ERC327985 FAV327978:FAY327985 FKR327978:FKU327985 FUN327978:FUQ327985 GEJ327978:GEM327985 GOF327978:GOI327985 GYB327978:GYE327985 HHX327978:HIA327985 HRT327978:HRW327985 IBP327978:IBS327985 ILL327978:ILO327985 IVH327978:IVK327985 JFD327978:JFG327985 JOZ327978:JPC327985 JYV327978:JYY327985 KIR327978:KIU327985 KSN327978:KSQ327985 LCJ327978:LCM327985 LMF327978:LMI327985 LWB327978:LWE327985 MFX327978:MGA327985 MPT327978:MPW327985 MZP327978:MZS327985 NJL327978:NJO327985 NTH327978:NTK327985 ODD327978:ODG327985 OMZ327978:ONC327985 OWV327978:OWY327985 PGR327978:PGU327985 PQN327978:PQQ327985 QAJ327978:QAM327985 QKF327978:QKI327985 QUB327978:QUE327985 RDX327978:REA327985 RNT327978:RNW327985 RXP327978:RXS327985 SHL327978:SHO327985 SRH327978:SRK327985 TBD327978:TBG327985 TKZ327978:TLC327985 TUV327978:TUY327985 UER327978:UEU327985 UON327978:UOQ327985 UYJ327978:UYM327985 VIF327978:VII327985 VSB327978:VSE327985 WBX327978:WCA327985 WLT327978:WLW327985 WVP327978:WVS327985 H393514:K393521 JD393514:JG393521 SZ393514:TC393521 ACV393514:ACY393521 AMR393514:AMU393521 AWN393514:AWQ393521 BGJ393514:BGM393521 BQF393514:BQI393521 CAB393514:CAE393521 CJX393514:CKA393521 CTT393514:CTW393521 DDP393514:DDS393521 DNL393514:DNO393521 DXH393514:DXK393521 EHD393514:EHG393521 EQZ393514:ERC393521 FAV393514:FAY393521 FKR393514:FKU393521 FUN393514:FUQ393521 GEJ393514:GEM393521 GOF393514:GOI393521 GYB393514:GYE393521 HHX393514:HIA393521 HRT393514:HRW393521 IBP393514:IBS393521 ILL393514:ILO393521 IVH393514:IVK393521 JFD393514:JFG393521 JOZ393514:JPC393521 JYV393514:JYY393521 KIR393514:KIU393521 KSN393514:KSQ393521 LCJ393514:LCM393521 LMF393514:LMI393521 LWB393514:LWE393521 MFX393514:MGA393521 MPT393514:MPW393521 MZP393514:MZS393521 NJL393514:NJO393521 NTH393514:NTK393521 ODD393514:ODG393521 OMZ393514:ONC393521 OWV393514:OWY393521 PGR393514:PGU393521 PQN393514:PQQ393521 QAJ393514:QAM393521 QKF393514:QKI393521 QUB393514:QUE393521 RDX393514:REA393521 RNT393514:RNW393521 RXP393514:RXS393521 SHL393514:SHO393521 SRH393514:SRK393521 TBD393514:TBG393521 TKZ393514:TLC393521 TUV393514:TUY393521 UER393514:UEU393521 UON393514:UOQ393521 UYJ393514:UYM393521 VIF393514:VII393521 VSB393514:VSE393521 WBX393514:WCA393521 WLT393514:WLW393521 WVP393514:WVS393521 H459050:K459057 JD459050:JG459057 SZ459050:TC459057 ACV459050:ACY459057 AMR459050:AMU459057 AWN459050:AWQ459057 BGJ459050:BGM459057 BQF459050:BQI459057 CAB459050:CAE459057 CJX459050:CKA459057 CTT459050:CTW459057 DDP459050:DDS459057 DNL459050:DNO459057 DXH459050:DXK459057 EHD459050:EHG459057 EQZ459050:ERC459057 FAV459050:FAY459057 FKR459050:FKU459057 FUN459050:FUQ459057 GEJ459050:GEM459057 GOF459050:GOI459057 GYB459050:GYE459057 HHX459050:HIA459057 HRT459050:HRW459057 IBP459050:IBS459057 ILL459050:ILO459057 IVH459050:IVK459057 JFD459050:JFG459057 JOZ459050:JPC459057 JYV459050:JYY459057 KIR459050:KIU459057 KSN459050:KSQ459057 LCJ459050:LCM459057 LMF459050:LMI459057 LWB459050:LWE459057 MFX459050:MGA459057 MPT459050:MPW459057 MZP459050:MZS459057 NJL459050:NJO459057 NTH459050:NTK459057 ODD459050:ODG459057 OMZ459050:ONC459057 OWV459050:OWY459057 PGR459050:PGU459057 PQN459050:PQQ459057 QAJ459050:QAM459057 QKF459050:QKI459057 QUB459050:QUE459057 RDX459050:REA459057 RNT459050:RNW459057 RXP459050:RXS459057 SHL459050:SHO459057 SRH459050:SRK459057 TBD459050:TBG459057 TKZ459050:TLC459057 TUV459050:TUY459057 UER459050:UEU459057 UON459050:UOQ459057 UYJ459050:UYM459057 VIF459050:VII459057 VSB459050:VSE459057 WBX459050:WCA459057 WLT459050:WLW459057 WVP459050:WVS459057 H524586:K524593 JD524586:JG524593 SZ524586:TC524593 ACV524586:ACY524593 AMR524586:AMU524593 AWN524586:AWQ524593 BGJ524586:BGM524593 BQF524586:BQI524593 CAB524586:CAE524593 CJX524586:CKA524593 CTT524586:CTW524593 DDP524586:DDS524593 DNL524586:DNO524593 DXH524586:DXK524593 EHD524586:EHG524593 EQZ524586:ERC524593 FAV524586:FAY524593 FKR524586:FKU524593 FUN524586:FUQ524593 GEJ524586:GEM524593 GOF524586:GOI524593 GYB524586:GYE524593 HHX524586:HIA524593 HRT524586:HRW524593 IBP524586:IBS524593 ILL524586:ILO524593 IVH524586:IVK524593 JFD524586:JFG524593 JOZ524586:JPC524593 JYV524586:JYY524593 KIR524586:KIU524593 KSN524586:KSQ524593 LCJ524586:LCM524593 LMF524586:LMI524593 LWB524586:LWE524593 MFX524586:MGA524593 MPT524586:MPW524593 MZP524586:MZS524593 NJL524586:NJO524593 NTH524586:NTK524593 ODD524586:ODG524593 OMZ524586:ONC524593 OWV524586:OWY524593 PGR524586:PGU524593 PQN524586:PQQ524593 QAJ524586:QAM524593 QKF524586:QKI524593 QUB524586:QUE524593 RDX524586:REA524593 RNT524586:RNW524593 RXP524586:RXS524593 SHL524586:SHO524593 SRH524586:SRK524593 TBD524586:TBG524593 TKZ524586:TLC524593 TUV524586:TUY524593 UER524586:UEU524593 UON524586:UOQ524593 UYJ524586:UYM524593 VIF524586:VII524593 VSB524586:VSE524593 WBX524586:WCA524593 WLT524586:WLW524593 WVP524586:WVS524593 H590122:K590129 JD590122:JG590129 SZ590122:TC590129 ACV590122:ACY590129 AMR590122:AMU590129 AWN590122:AWQ590129 BGJ590122:BGM590129 BQF590122:BQI590129 CAB590122:CAE590129 CJX590122:CKA590129 CTT590122:CTW590129 DDP590122:DDS590129 DNL590122:DNO590129 DXH590122:DXK590129 EHD590122:EHG590129 EQZ590122:ERC590129 FAV590122:FAY590129 FKR590122:FKU590129 FUN590122:FUQ590129 GEJ590122:GEM590129 GOF590122:GOI590129 GYB590122:GYE590129 HHX590122:HIA590129 HRT590122:HRW590129 IBP590122:IBS590129 ILL590122:ILO590129 IVH590122:IVK590129 JFD590122:JFG590129 JOZ590122:JPC590129 JYV590122:JYY590129 KIR590122:KIU590129 KSN590122:KSQ590129 LCJ590122:LCM590129 LMF590122:LMI590129 LWB590122:LWE590129 MFX590122:MGA590129 MPT590122:MPW590129 MZP590122:MZS590129 NJL590122:NJO590129 NTH590122:NTK590129 ODD590122:ODG590129 OMZ590122:ONC590129 OWV590122:OWY590129 PGR590122:PGU590129 PQN590122:PQQ590129 QAJ590122:QAM590129 QKF590122:QKI590129 QUB590122:QUE590129 RDX590122:REA590129 RNT590122:RNW590129 RXP590122:RXS590129 SHL590122:SHO590129 SRH590122:SRK590129 TBD590122:TBG590129 TKZ590122:TLC590129 TUV590122:TUY590129 UER590122:UEU590129 UON590122:UOQ590129 UYJ590122:UYM590129 VIF590122:VII590129 VSB590122:VSE590129 WBX590122:WCA590129 WLT590122:WLW590129 WVP590122:WVS590129 H655658:K655665 JD655658:JG655665 SZ655658:TC655665 ACV655658:ACY655665 AMR655658:AMU655665 AWN655658:AWQ655665 BGJ655658:BGM655665 BQF655658:BQI655665 CAB655658:CAE655665 CJX655658:CKA655665 CTT655658:CTW655665 DDP655658:DDS655665 DNL655658:DNO655665 DXH655658:DXK655665 EHD655658:EHG655665 EQZ655658:ERC655665 FAV655658:FAY655665 FKR655658:FKU655665 FUN655658:FUQ655665 GEJ655658:GEM655665 GOF655658:GOI655665 GYB655658:GYE655665 HHX655658:HIA655665 HRT655658:HRW655665 IBP655658:IBS655665 ILL655658:ILO655665 IVH655658:IVK655665 JFD655658:JFG655665 JOZ655658:JPC655665 JYV655658:JYY655665 KIR655658:KIU655665 KSN655658:KSQ655665 LCJ655658:LCM655665 LMF655658:LMI655665 LWB655658:LWE655665 MFX655658:MGA655665 MPT655658:MPW655665 MZP655658:MZS655665 NJL655658:NJO655665 NTH655658:NTK655665 ODD655658:ODG655665 OMZ655658:ONC655665 OWV655658:OWY655665 PGR655658:PGU655665 PQN655658:PQQ655665 QAJ655658:QAM655665 QKF655658:QKI655665 QUB655658:QUE655665 RDX655658:REA655665 RNT655658:RNW655665 RXP655658:RXS655665 SHL655658:SHO655665 SRH655658:SRK655665 TBD655658:TBG655665 TKZ655658:TLC655665 TUV655658:TUY655665 UER655658:UEU655665 UON655658:UOQ655665 UYJ655658:UYM655665 VIF655658:VII655665 VSB655658:VSE655665 WBX655658:WCA655665 WLT655658:WLW655665 WVP655658:WVS655665 H721194:K721201 JD721194:JG721201 SZ721194:TC721201 ACV721194:ACY721201 AMR721194:AMU721201 AWN721194:AWQ721201 BGJ721194:BGM721201 BQF721194:BQI721201 CAB721194:CAE721201 CJX721194:CKA721201 CTT721194:CTW721201 DDP721194:DDS721201 DNL721194:DNO721201 DXH721194:DXK721201 EHD721194:EHG721201 EQZ721194:ERC721201 FAV721194:FAY721201 FKR721194:FKU721201 FUN721194:FUQ721201 GEJ721194:GEM721201 GOF721194:GOI721201 GYB721194:GYE721201 HHX721194:HIA721201 HRT721194:HRW721201 IBP721194:IBS721201 ILL721194:ILO721201 IVH721194:IVK721201 JFD721194:JFG721201 JOZ721194:JPC721201 JYV721194:JYY721201 KIR721194:KIU721201 KSN721194:KSQ721201 LCJ721194:LCM721201 LMF721194:LMI721201 LWB721194:LWE721201 MFX721194:MGA721201 MPT721194:MPW721201 MZP721194:MZS721201 NJL721194:NJO721201 NTH721194:NTK721201 ODD721194:ODG721201 OMZ721194:ONC721201 OWV721194:OWY721201 PGR721194:PGU721201 PQN721194:PQQ721201 QAJ721194:QAM721201 QKF721194:QKI721201 QUB721194:QUE721201 RDX721194:REA721201 RNT721194:RNW721201 RXP721194:RXS721201 SHL721194:SHO721201 SRH721194:SRK721201 TBD721194:TBG721201 TKZ721194:TLC721201 TUV721194:TUY721201 UER721194:UEU721201 UON721194:UOQ721201 UYJ721194:UYM721201 VIF721194:VII721201 VSB721194:VSE721201 WBX721194:WCA721201 WLT721194:WLW721201 WVP721194:WVS721201 H786730:K786737 JD786730:JG786737 SZ786730:TC786737 ACV786730:ACY786737 AMR786730:AMU786737 AWN786730:AWQ786737 BGJ786730:BGM786737 BQF786730:BQI786737 CAB786730:CAE786737 CJX786730:CKA786737 CTT786730:CTW786737 DDP786730:DDS786737 DNL786730:DNO786737 DXH786730:DXK786737 EHD786730:EHG786737 EQZ786730:ERC786737 FAV786730:FAY786737 FKR786730:FKU786737 FUN786730:FUQ786737 GEJ786730:GEM786737 GOF786730:GOI786737 GYB786730:GYE786737 HHX786730:HIA786737 HRT786730:HRW786737 IBP786730:IBS786737 ILL786730:ILO786737 IVH786730:IVK786737 JFD786730:JFG786737 JOZ786730:JPC786737 JYV786730:JYY786737 KIR786730:KIU786737 KSN786730:KSQ786737 LCJ786730:LCM786737 LMF786730:LMI786737 LWB786730:LWE786737 MFX786730:MGA786737 MPT786730:MPW786737 MZP786730:MZS786737 NJL786730:NJO786737 NTH786730:NTK786737 ODD786730:ODG786737 OMZ786730:ONC786737 OWV786730:OWY786737 PGR786730:PGU786737 PQN786730:PQQ786737 QAJ786730:QAM786737 QKF786730:QKI786737 QUB786730:QUE786737 RDX786730:REA786737 RNT786730:RNW786737 RXP786730:RXS786737 SHL786730:SHO786737 SRH786730:SRK786737 TBD786730:TBG786737 TKZ786730:TLC786737 TUV786730:TUY786737 UER786730:UEU786737 UON786730:UOQ786737 UYJ786730:UYM786737 VIF786730:VII786737 VSB786730:VSE786737 WBX786730:WCA786737 WLT786730:WLW786737 WVP786730:WVS786737 H852266:K852273 JD852266:JG852273 SZ852266:TC852273 ACV852266:ACY852273 AMR852266:AMU852273 AWN852266:AWQ852273 BGJ852266:BGM852273 BQF852266:BQI852273 CAB852266:CAE852273 CJX852266:CKA852273 CTT852266:CTW852273 DDP852266:DDS852273 DNL852266:DNO852273 DXH852266:DXK852273 EHD852266:EHG852273 EQZ852266:ERC852273 FAV852266:FAY852273 FKR852266:FKU852273 FUN852266:FUQ852273 GEJ852266:GEM852273 GOF852266:GOI852273 GYB852266:GYE852273 HHX852266:HIA852273 HRT852266:HRW852273 IBP852266:IBS852273 ILL852266:ILO852273 IVH852266:IVK852273 JFD852266:JFG852273 JOZ852266:JPC852273 JYV852266:JYY852273 KIR852266:KIU852273 KSN852266:KSQ852273 LCJ852266:LCM852273 LMF852266:LMI852273 LWB852266:LWE852273 MFX852266:MGA852273 MPT852266:MPW852273 MZP852266:MZS852273 NJL852266:NJO852273 NTH852266:NTK852273 ODD852266:ODG852273 OMZ852266:ONC852273 OWV852266:OWY852273 PGR852266:PGU852273 PQN852266:PQQ852273 QAJ852266:QAM852273 QKF852266:QKI852273 QUB852266:QUE852273 RDX852266:REA852273 RNT852266:RNW852273 RXP852266:RXS852273 SHL852266:SHO852273 SRH852266:SRK852273 TBD852266:TBG852273 TKZ852266:TLC852273 TUV852266:TUY852273 UER852266:UEU852273 UON852266:UOQ852273 UYJ852266:UYM852273 VIF852266:VII852273 VSB852266:VSE852273 WBX852266:WCA852273 WLT852266:WLW852273 WVP852266:WVS852273 H917802:K917809 JD917802:JG917809 SZ917802:TC917809 ACV917802:ACY917809 AMR917802:AMU917809 AWN917802:AWQ917809 BGJ917802:BGM917809 BQF917802:BQI917809 CAB917802:CAE917809 CJX917802:CKA917809 CTT917802:CTW917809 DDP917802:DDS917809 DNL917802:DNO917809 DXH917802:DXK917809 EHD917802:EHG917809 EQZ917802:ERC917809 FAV917802:FAY917809 FKR917802:FKU917809 FUN917802:FUQ917809 GEJ917802:GEM917809 GOF917802:GOI917809 GYB917802:GYE917809 HHX917802:HIA917809 HRT917802:HRW917809 IBP917802:IBS917809 ILL917802:ILO917809 IVH917802:IVK917809 JFD917802:JFG917809 JOZ917802:JPC917809 JYV917802:JYY917809 KIR917802:KIU917809 KSN917802:KSQ917809 LCJ917802:LCM917809 LMF917802:LMI917809 LWB917802:LWE917809 MFX917802:MGA917809 MPT917802:MPW917809 MZP917802:MZS917809 NJL917802:NJO917809 NTH917802:NTK917809 ODD917802:ODG917809 OMZ917802:ONC917809 OWV917802:OWY917809 PGR917802:PGU917809 PQN917802:PQQ917809 QAJ917802:QAM917809 QKF917802:QKI917809 QUB917802:QUE917809 RDX917802:REA917809 RNT917802:RNW917809 RXP917802:RXS917809 SHL917802:SHO917809 SRH917802:SRK917809 TBD917802:TBG917809 TKZ917802:TLC917809 TUV917802:TUY917809 UER917802:UEU917809 UON917802:UOQ917809 UYJ917802:UYM917809 VIF917802:VII917809 VSB917802:VSE917809 WBX917802:WCA917809 WLT917802:WLW917809 WVP917802:WVS917809 H983338:K983345 JD983338:JG983345 SZ983338:TC983345 ACV983338:ACY983345 AMR983338:AMU983345 AWN983338:AWQ983345 BGJ983338:BGM983345 BQF983338:BQI983345 CAB983338:CAE983345 CJX983338:CKA983345 CTT983338:CTW983345 DDP983338:DDS983345 DNL983338:DNO983345 DXH983338:DXK983345 EHD983338:EHG983345 EQZ983338:ERC983345 FAV983338:FAY983345 FKR983338:FKU983345 FUN983338:FUQ983345 GEJ983338:GEM983345 GOF983338:GOI983345 GYB983338:GYE983345 HHX983338:HIA983345 HRT983338:HRW983345 IBP983338:IBS983345 ILL983338:ILO983345 IVH983338:IVK983345 JFD983338:JFG983345 JOZ983338:JPC983345 JYV983338:JYY983345 KIR983338:KIU983345 KSN983338:KSQ983345 LCJ983338:LCM983345 LMF983338:LMI983345 LWB983338:LWE983345 MFX983338:MGA983345 MPT983338:MPW983345 MZP983338:MZS983345 NJL983338:NJO983345 NTH983338:NTK983345 ODD983338:ODG983345 OMZ983338:ONC983345 OWV983338:OWY983345 PGR983338:PGU983345 PQN983338:PQQ983345 QAJ983338:QAM983345 QKF983338:QKI983345 QUB983338:QUE983345 RDX983338:REA983345 RNT983338:RNW983345 RXP983338:RXS983345 SHL983338:SHO983345 SRH983338:SRK983345 TBD983338:TBG983345 TKZ983338:TLC983345 TUV983338:TUY983345 UER983338:UEU983345 UON983338:UOQ983345 UYJ983338:UYM983345 VIF983338:VII983345 VSB983338:VSE983345 WBX983338:WCA983345 WLT983338:WLW983345 WVP983338:WVS983345 B136:B144 IX136:IX144 ST136:ST144 ACP136:ACP144 AML136:AML144 AWH136:AWH144 BGD136:BGD144 BPZ136:BPZ144 BZV136:BZV144 CJR136:CJR144 CTN136:CTN144 DDJ136:DDJ144 DNF136:DNF144 DXB136:DXB144 EGX136:EGX144 EQT136:EQT144 FAP136:FAP144 FKL136:FKL144 FUH136:FUH144 GED136:GED144 GNZ136:GNZ144 GXV136:GXV144 HHR136:HHR144 HRN136:HRN144 IBJ136:IBJ144 ILF136:ILF144 IVB136:IVB144 JEX136:JEX144 JOT136:JOT144 JYP136:JYP144 KIL136:KIL144 KSH136:KSH144 LCD136:LCD144 LLZ136:LLZ144 LVV136:LVV144 MFR136:MFR144 MPN136:MPN144 MZJ136:MZJ144 NJF136:NJF144 NTB136:NTB144 OCX136:OCX144 OMT136:OMT144 OWP136:OWP144 PGL136:PGL144 PQH136:PQH144 QAD136:QAD144 QJZ136:QJZ144 QTV136:QTV144 RDR136:RDR144 RNN136:RNN144 RXJ136:RXJ144 SHF136:SHF144 SRB136:SRB144 TAX136:TAX144 TKT136:TKT144 TUP136:TUP144 UEL136:UEL144 UOH136:UOH144 UYD136:UYD144 VHZ136:VHZ144 VRV136:VRV144 WBR136:WBR144 WLN136:WLN144 WVJ136:WVJ144 B65672:B65680 IX65672:IX65680 ST65672:ST65680 ACP65672:ACP65680 AML65672:AML65680 AWH65672:AWH65680 BGD65672:BGD65680 BPZ65672:BPZ65680 BZV65672:BZV65680 CJR65672:CJR65680 CTN65672:CTN65680 DDJ65672:DDJ65680 DNF65672:DNF65680 DXB65672:DXB65680 EGX65672:EGX65680 EQT65672:EQT65680 FAP65672:FAP65680 FKL65672:FKL65680 FUH65672:FUH65680 GED65672:GED65680 GNZ65672:GNZ65680 GXV65672:GXV65680 HHR65672:HHR65680 HRN65672:HRN65680 IBJ65672:IBJ65680 ILF65672:ILF65680 IVB65672:IVB65680 JEX65672:JEX65680 JOT65672:JOT65680 JYP65672:JYP65680 KIL65672:KIL65680 KSH65672:KSH65680 LCD65672:LCD65680 LLZ65672:LLZ65680 LVV65672:LVV65680 MFR65672:MFR65680 MPN65672:MPN65680 MZJ65672:MZJ65680 NJF65672:NJF65680 NTB65672:NTB65680 OCX65672:OCX65680 OMT65672:OMT65680 OWP65672:OWP65680 PGL65672:PGL65680 PQH65672:PQH65680 QAD65672:QAD65680 QJZ65672:QJZ65680 QTV65672:QTV65680 RDR65672:RDR65680 RNN65672:RNN65680 RXJ65672:RXJ65680 SHF65672:SHF65680 SRB65672:SRB65680 TAX65672:TAX65680 TKT65672:TKT65680 TUP65672:TUP65680 UEL65672:UEL65680 UOH65672:UOH65680 UYD65672:UYD65680 VHZ65672:VHZ65680 VRV65672:VRV65680 WBR65672:WBR65680 WLN65672:WLN65680 WVJ65672:WVJ65680 B131208:B131216 IX131208:IX131216 ST131208:ST131216 ACP131208:ACP131216 AML131208:AML131216 AWH131208:AWH131216 BGD131208:BGD131216 BPZ131208:BPZ131216 BZV131208:BZV131216 CJR131208:CJR131216 CTN131208:CTN131216 DDJ131208:DDJ131216 DNF131208:DNF131216 DXB131208:DXB131216 EGX131208:EGX131216 EQT131208:EQT131216 FAP131208:FAP131216 FKL131208:FKL131216 FUH131208:FUH131216 GED131208:GED131216 GNZ131208:GNZ131216 GXV131208:GXV131216 HHR131208:HHR131216 HRN131208:HRN131216 IBJ131208:IBJ131216 ILF131208:ILF131216 IVB131208:IVB131216 JEX131208:JEX131216 JOT131208:JOT131216 JYP131208:JYP131216 KIL131208:KIL131216 KSH131208:KSH131216 LCD131208:LCD131216 LLZ131208:LLZ131216 LVV131208:LVV131216 MFR131208:MFR131216 MPN131208:MPN131216 MZJ131208:MZJ131216 NJF131208:NJF131216 NTB131208:NTB131216 OCX131208:OCX131216 OMT131208:OMT131216 OWP131208:OWP131216 PGL131208:PGL131216 PQH131208:PQH131216 QAD131208:QAD131216 QJZ131208:QJZ131216 QTV131208:QTV131216 RDR131208:RDR131216 RNN131208:RNN131216 RXJ131208:RXJ131216 SHF131208:SHF131216 SRB131208:SRB131216 TAX131208:TAX131216 TKT131208:TKT131216 TUP131208:TUP131216 UEL131208:UEL131216 UOH131208:UOH131216 UYD131208:UYD131216 VHZ131208:VHZ131216 VRV131208:VRV131216 WBR131208:WBR131216 WLN131208:WLN131216 WVJ131208:WVJ131216 B196744:B196752 IX196744:IX196752 ST196744:ST196752 ACP196744:ACP196752 AML196744:AML196752 AWH196744:AWH196752 BGD196744:BGD196752 BPZ196744:BPZ196752 BZV196744:BZV196752 CJR196744:CJR196752 CTN196744:CTN196752 DDJ196744:DDJ196752 DNF196744:DNF196752 DXB196744:DXB196752 EGX196744:EGX196752 EQT196744:EQT196752 FAP196744:FAP196752 FKL196744:FKL196752 FUH196744:FUH196752 GED196744:GED196752 GNZ196744:GNZ196752 GXV196744:GXV196752 HHR196744:HHR196752 HRN196744:HRN196752 IBJ196744:IBJ196752 ILF196744:ILF196752 IVB196744:IVB196752 JEX196744:JEX196752 JOT196744:JOT196752 JYP196744:JYP196752 KIL196744:KIL196752 KSH196744:KSH196752 LCD196744:LCD196752 LLZ196744:LLZ196752 LVV196744:LVV196752 MFR196744:MFR196752 MPN196744:MPN196752 MZJ196744:MZJ196752 NJF196744:NJF196752 NTB196744:NTB196752 OCX196744:OCX196752 OMT196744:OMT196752 OWP196744:OWP196752 PGL196744:PGL196752 PQH196744:PQH196752 QAD196744:QAD196752 QJZ196744:QJZ196752 QTV196744:QTV196752 RDR196744:RDR196752 RNN196744:RNN196752 RXJ196744:RXJ196752 SHF196744:SHF196752 SRB196744:SRB196752 TAX196744:TAX196752 TKT196744:TKT196752 TUP196744:TUP196752 UEL196744:UEL196752 UOH196744:UOH196752 UYD196744:UYD196752 VHZ196744:VHZ196752 VRV196744:VRV196752 WBR196744:WBR196752 WLN196744:WLN196752 WVJ196744:WVJ196752 B262280:B262288 IX262280:IX262288 ST262280:ST262288 ACP262280:ACP262288 AML262280:AML262288 AWH262280:AWH262288 BGD262280:BGD262288 BPZ262280:BPZ262288 BZV262280:BZV262288 CJR262280:CJR262288 CTN262280:CTN262288 DDJ262280:DDJ262288 DNF262280:DNF262288 DXB262280:DXB262288 EGX262280:EGX262288 EQT262280:EQT262288 FAP262280:FAP262288 FKL262280:FKL262288 FUH262280:FUH262288 GED262280:GED262288 GNZ262280:GNZ262288 GXV262280:GXV262288 HHR262280:HHR262288 HRN262280:HRN262288 IBJ262280:IBJ262288 ILF262280:ILF262288 IVB262280:IVB262288 JEX262280:JEX262288 JOT262280:JOT262288 JYP262280:JYP262288 KIL262280:KIL262288 KSH262280:KSH262288 LCD262280:LCD262288 LLZ262280:LLZ262288 LVV262280:LVV262288 MFR262280:MFR262288 MPN262280:MPN262288 MZJ262280:MZJ262288 NJF262280:NJF262288 NTB262280:NTB262288 OCX262280:OCX262288 OMT262280:OMT262288 OWP262280:OWP262288 PGL262280:PGL262288 PQH262280:PQH262288 QAD262280:QAD262288 QJZ262280:QJZ262288 QTV262280:QTV262288 RDR262280:RDR262288 RNN262280:RNN262288 RXJ262280:RXJ262288 SHF262280:SHF262288 SRB262280:SRB262288 TAX262280:TAX262288 TKT262280:TKT262288 TUP262280:TUP262288 UEL262280:UEL262288 UOH262280:UOH262288 UYD262280:UYD262288 VHZ262280:VHZ262288 VRV262280:VRV262288 WBR262280:WBR262288 WLN262280:WLN262288 WVJ262280:WVJ262288 B327816:B327824 IX327816:IX327824 ST327816:ST327824 ACP327816:ACP327824 AML327816:AML327824 AWH327816:AWH327824 BGD327816:BGD327824 BPZ327816:BPZ327824 BZV327816:BZV327824 CJR327816:CJR327824 CTN327816:CTN327824 DDJ327816:DDJ327824 DNF327816:DNF327824 DXB327816:DXB327824 EGX327816:EGX327824 EQT327816:EQT327824 FAP327816:FAP327824 FKL327816:FKL327824 FUH327816:FUH327824 GED327816:GED327824 GNZ327816:GNZ327824 GXV327816:GXV327824 HHR327816:HHR327824 HRN327816:HRN327824 IBJ327816:IBJ327824 ILF327816:ILF327824 IVB327816:IVB327824 JEX327816:JEX327824 JOT327816:JOT327824 JYP327816:JYP327824 KIL327816:KIL327824 KSH327816:KSH327824 LCD327816:LCD327824 LLZ327816:LLZ327824 LVV327816:LVV327824 MFR327816:MFR327824 MPN327816:MPN327824 MZJ327816:MZJ327824 NJF327816:NJF327824 NTB327816:NTB327824 OCX327816:OCX327824 OMT327816:OMT327824 OWP327816:OWP327824 PGL327816:PGL327824 PQH327816:PQH327824 QAD327816:QAD327824 QJZ327816:QJZ327824 QTV327816:QTV327824 RDR327816:RDR327824 RNN327816:RNN327824 RXJ327816:RXJ327824 SHF327816:SHF327824 SRB327816:SRB327824 TAX327816:TAX327824 TKT327816:TKT327824 TUP327816:TUP327824 UEL327816:UEL327824 UOH327816:UOH327824 UYD327816:UYD327824 VHZ327816:VHZ327824 VRV327816:VRV327824 WBR327816:WBR327824 WLN327816:WLN327824 WVJ327816:WVJ327824 B393352:B393360 IX393352:IX393360 ST393352:ST393360 ACP393352:ACP393360 AML393352:AML393360 AWH393352:AWH393360 BGD393352:BGD393360 BPZ393352:BPZ393360 BZV393352:BZV393360 CJR393352:CJR393360 CTN393352:CTN393360 DDJ393352:DDJ393360 DNF393352:DNF393360 DXB393352:DXB393360 EGX393352:EGX393360 EQT393352:EQT393360 FAP393352:FAP393360 FKL393352:FKL393360 FUH393352:FUH393360 GED393352:GED393360 GNZ393352:GNZ393360 GXV393352:GXV393360 HHR393352:HHR393360 HRN393352:HRN393360 IBJ393352:IBJ393360 ILF393352:ILF393360 IVB393352:IVB393360 JEX393352:JEX393360 JOT393352:JOT393360 JYP393352:JYP393360 KIL393352:KIL393360 KSH393352:KSH393360 LCD393352:LCD393360 LLZ393352:LLZ393360 LVV393352:LVV393360 MFR393352:MFR393360 MPN393352:MPN393360 MZJ393352:MZJ393360 NJF393352:NJF393360 NTB393352:NTB393360 OCX393352:OCX393360 OMT393352:OMT393360 OWP393352:OWP393360 PGL393352:PGL393360 PQH393352:PQH393360 QAD393352:QAD393360 QJZ393352:QJZ393360 QTV393352:QTV393360 RDR393352:RDR393360 RNN393352:RNN393360 RXJ393352:RXJ393360 SHF393352:SHF393360 SRB393352:SRB393360 TAX393352:TAX393360 TKT393352:TKT393360 TUP393352:TUP393360 UEL393352:UEL393360 UOH393352:UOH393360 UYD393352:UYD393360 VHZ393352:VHZ393360 VRV393352:VRV393360 WBR393352:WBR393360 WLN393352:WLN393360 WVJ393352:WVJ393360 B458888:B458896 IX458888:IX458896 ST458888:ST458896 ACP458888:ACP458896 AML458888:AML458896 AWH458888:AWH458896 BGD458888:BGD458896 BPZ458888:BPZ458896 BZV458888:BZV458896 CJR458888:CJR458896 CTN458888:CTN458896 DDJ458888:DDJ458896 DNF458888:DNF458896 DXB458888:DXB458896 EGX458888:EGX458896 EQT458888:EQT458896 FAP458888:FAP458896 FKL458888:FKL458896 FUH458888:FUH458896 GED458888:GED458896 GNZ458888:GNZ458896 GXV458888:GXV458896 HHR458888:HHR458896 HRN458888:HRN458896 IBJ458888:IBJ458896 ILF458888:ILF458896 IVB458888:IVB458896 JEX458888:JEX458896 JOT458888:JOT458896 JYP458888:JYP458896 KIL458888:KIL458896 KSH458888:KSH458896 LCD458888:LCD458896 LLZ458888:LLZ458896 LVV458888:LVV458896 MFR458888:MFR458896 MPN458888:MPN458896 MZJ458888:MZJ458896 NJF458888:NJF458896 NTB458888:NTB458896 OCX458888:OCX458896 OMT458888:OMT458896 OWP458888:OWP458896 PGL458888:PGL458896 PQH458888:PQH458896 QAD458888:QAD458896 QJZ458888:QJZ458896 QTV458888:QTV458896 RDR458888:RDR458896 RNN458888:RNN458896 RXJ458888:RXJ458896 SHF458888:SHF458896 SRB458888:SRB458896 TAX458888:TAX458896 TKT458888:TKT458896 TUP458888:TUP458896 UEL458888:UEL458896 UOH458888:UOH458896 UYD458888:UYD458896 VHZ458888:VHZ458896 VRV458888:VRV458896 WBR458888:WBR458896 WLN458888:WLN458896 WVJ458888:WVJ458896 B524424:B524432 IX524424:IX524432 ST524424:ST524432 ACP524424:ACP524432 AML524424:AML524432 AWH524424:AWH524432 BGD524424:BGD524432 BPZ524424:BPZ524432 BZV524424:BZV524432 CJR524424:CJR524432 CTN524424:CTN524432 DDJ524424:DDJ524432 DNF524424:DNF524432 DXB524424:DXB524432 EGX524424:EGX524432 EQT524424:EQT524432 FAP524424:FAP524432 FKL524424:FKL524432 FUH524424:FUH524432 GED524424:GED524432 GNZ524424:GNZ524432 GXV524424:GXV524432 HHR524424:HHR524432 HRN524424:HRN524432 IBJ524424:IBJ524432 ILF524424:ILF524432 IVB524424:IVB524432 JEX524424:JEX524432 JOT524424:JOT524432 JYP524424:JYP524432 KIL524424:KIL524432 KSH524424:KSH524432 LCD524424:LCD524432 LLZ524424:LLZ524432 LVV524424:LVV524432 MFR524424:MFR524432 MPN524424:MPN524432 MZJ524424:MZJ524432 NJF524424:NJF524432 NTB524424:NTB524432 OCX524424:OCX524432 OMT524424:OMT524432 OWP524424:OWP524432 PGL524424:PGL524432 PQH524424:PQH524432 QAD524424:QAD524432 QJZ524424:QJZ524432 QTV524424:QTV524432 RDR524424:RDR524432 RNN524424:RNN524432 RXJ524424:RXJ524432 SHF524424:SHF524432 SRB524424:SRB524432 TAX524424:TAX524432 TKT524424:TKT524432 TUP524424:TUP524432 UEL524424:UEL524432 UOH524424:UOH524432 UYD524424:UYD524432 VHZ524424:VHZ524432 VRV524424:VRV524432 WBR524424:WBR524432 WLN524424:WLN524432 WVJ524424:WVJ524432 B589960:B589968 IX589960:IX589968 ST589960:ST589968 ACP589960:ACP589968 AML589960:AML589968 AWH589960:AWH589968 BGD589960:BGD589968 BPZ589960:BPZ589968 BZV589960:BZV589968 CJR589960:CJR589968 CTN589960:CTN589968 DDJ589960:DDJ589968 DNF589960:DNF589968 DXB589960:DXB589968 EGX589960:EGX589968 EQT589960:EQT589968 FAP589960:FAP589968 FKL589960:FKL589968 FUH589960:FUH589968 GED589960:GED589968 GNZ589960:GNZ589968 GXV589960:GXV589968 HHR589960:HHR589968 HRN589960:HRN589968 IBJ589960:IBJ589968 ILF589960:ILF589968 IVB589960:IVB589968 JEX589960:JEX589968 JOT589960:JOT589968 JYP589960:JYP589968 KIL589960:KIL589968 KSH589960:KSH589968 LCD589960:LCD589968 LLZ589960:LLZ589968 LVV589960:LVV589968 MFR589960:MFR589968 MPN589960:MPN589968 MZJ589960:MZJ589968 NJF589960:NJF589968 NTB589960:NTB589968 OCX589960:OCX589968 OMT589960:OMT589968 OWP589960:OWP589968 PGL589960:PGL589968 PQH589960:PQH589968 QAD589960:QAD589968 QJZ589960:QJZ589968 QTV589960:QTV589968 RDR589960:RDR589968 RNN589960:RNN589968 RXJ589960:RXJ589968 SHF589960:SHF589968 SRB589960:SRB589968 TAX589960:TAX589968 TKT589960:TKT589968 TUP589960:TUP589968 UEL589960:UEL589968 UOH589960:UOH589968 UYD589960:UYD589968 VHZ589960:VHZ589968 VRV589960:VRV589968 WBR589960:WBR589968 WLN589960:WLN589968 WVJ589960:WVJ589968 B655496:B655504 IX655496:IX655504 ST655496:ST655504 ACP655496:ACP655504 AML655496:AML655504 AWH655496:AWH655504 BGD655496:BGD655504 BPZ655496:BPZ655504 BZV655496:BZV655504 CJR655496:CJR655504 CTN655496:CTN655504 DDJ655496:DDJ655504 DNF655496:DNF655504 DXB655496:DXB655504 EGX655496:EGX655504 EQT655496:EQT655504 FAP655496:FAP655504 FKL655496:FKL655504 FUH655496:FUH655504 GED655496:GED655504 GNZ655496:GNZ655504 GXV655496:GXV655504 HHR655496:HHR655504 HRN655496:HRN655504 IBJ655496:IBJ655504 ILF655496:ILF655504 IVB655496:IVB655504 JEX655496:JEX655504 JOT655496:JOT655504 JYP655496:JYP655504 KIL655496:KIL655504 KSH655496:KSH655504 LCD655496:LCD655504 LLZ655496:LLZ655504 LVV655496:LVV655504 MFR655496:MFR655504 MPN655496:MPN655504 MZJ655496:MZJ655504 NJF655496:NJF655504 NTB655496:NTB655504 OCX655496:OCX655504 OMT655496:OMT655504 OWP655496:OWP655504 PGL655496:PGL655504 PQH655496:PQH655504 QAD655496:QAD655504 QJZ655496:QJZ655504 QTV655496:QTV655504 RDR655496:RDR655504 RNN655496:RNN655504 RXJ655496:RXJ655504 SHF655496:SHF655504 SRB655496:SRB655504 TAX655496:TAX655504 TKT655496:TKT655504 TUP655496:TUP655504 UEL655496:UEL655504 UOH655496:UOH655504 UYD655496:UYD655504 VHZ655496:VHZ655504 VRV655496:VRV655504 WBR655496:WBR655504 WLN655496:WLN655504 WVJ655496:WVJ655504 B721032:B721040 IX721032:IX721040 ST721032:ST721040 ACP721032:ACP721040 AML721032:AML721040 AWH721032:AWH721040 BGD721032:BGD721040 BPZ721032:BPZ721040 BZV721032:BZV721040 CJR721032:CJR721040 CTN721032:CTN721040 DDJ721032:DDJ721040 DNF721032:DNF721040 DXB721032:DXB721040 EGX721032:EGX721040 EQT721032:EQT721040 FAP721032:FAP721040 FKL721032:FKL721040 FUH721032:FUH721040 GED721032:GED721040 GNZ721032:GNZ721040 GXV721032:GXV721040 HHR721032:HHR721040 HRN721032:HRN721040 IBJ721032:IBJ721040 ILF721032:ILF721040 IVB721032:IVB721040 JEX721032:JEX721040 JOT721032:JOT721040 JYP721032:JYP721040 KIL721032:KIL721040 KSH721032:KSH721040 LCD721032:LCD721040 LLZ721032:LLZ721040 LVV721032:LVV721040 MFR721032:MFR721040 MPN721032:MPN721040 MZJ721032:MZJ721040 NJF721032:NJF721040 NTB721032:NTB721040 OCX721032:OCX721040 OMT721032:OMT721040 OWP721032:OWP721040 PGL721032:PGL721040 PQH721032:PQH721040 QAD721032:QAD721040 QJZ721032:QJZ721040 QTV721032:QTV721040 RDR721032:RDR721040 RNN721032:RNN721040 RXJ721032:RXJ721040 SHF721032:SHF721040 SRB721032:SRB721040 TAX721032:TAX721040 TKT721032:TKT721040 TUP721032:TUP721040 UEL721032:UEL721040 UOH721032:UOH721040 UYD721032:UYD721040 VHZ721032:VHZ721040 VRV721032:VRV721040 WBR721032:WBR721040 WLN721032:WLN721040 WVJ721032:WVJ721040 B786568:B786576 IX786568:IX786576 ST786568:ST786576 ACP786568:ACP786576 AML786568:AML786576 AWH786568:AWH786576 BGD786568:BGD786576 BPZ786568:BPZ786576 BZV786568:BZV786576 CJR786568:CJR786576 CTN786568:CTN786576 DDJ786568:DDJ786576 DNF786568:DNF786576 DXB786568:DXB786576 EGX786568:EGX786576 EQT786568:EQT786576 FAP786568:FAP786576 FKL786568:FKL786576 FUH786568:FUH786576 GED786568:GED786576 GNZ786568:GNZ786576 GXV786568:GXV786576 HHR786568:HHR786576 HRN786568:HRN786576 IBJ786568:IBJ786576 ILF786568:ILF786576 IVB786568:IVB786576 JEX786568:JEX786576 JOT786568:JOT786576 JYP786568:JYP786576 KIL786568:KIL786576 KSH786568:KSH786576 LCD786568:LCD786576 LLZ786568:LLZ786576 LVV786568:LVV786576 MFR786568:MFR786576 MPN786568:MPN786576 MZJ786568:MZJ786576 NJF786568:NJF786576 NTB786568:NTB786576 OCX786568:OCX786576 OMT786568:OMT786576 OWP786568:OWP786576 PGL786568:PGL786576 PQH786568:PQH786576 QAD786568:QAD786576 QJZ786568:QJZ786576 QTV786568:QTV786576 RDR786568:RDR786576 RNN786568:RNN786576 RXJ786568:RXJ786576 SHF786568:SHF786576 SRB786568:SRB786576 TAX786568:TAX786576 TKT786568:TKT786576 TUP786568:TUP786576 UEL786568:UEL786576 UOH786568:UOH786576 UYD786568:UYD786576 VHZ786568:VHZ786576 VRV786568:VRV786576 WBR786568:WBR786576 WLN786568:WLN786576 WVJ786568:WVJ786576 B852104:B852112 IX852104:IX852112 ST852104:ST852112 ACP852104:ACP852112 AML852104:AML852112 AWH852104:AWH852112 BGD852104:BGD852112 BPZ852104:BPZ852112 BZV852104:BZV852112 CJR852104:CJR852112 CTN852104:CTN852112 DDJ852104:DDJ852112 DNF852104:DNF852112 DXB852104:DXB852112 EGX852104:EGX852112 EQT852104:EQT852112 FAP852104:FAP852112 FKL852104:FKL852112 FUH852104:FUH852112 GED852104:GED852112 GNZ852104:GNZ852112 GXV852104:GXV852112 HHR852104:HHR852112 HRN852104:HRN852112 IBJ852104:IBJ852112 ILF852104:ILF852112 IVB852104:IVB852112 JEX852104:JEX852112 JOT852104:JOT852112 JYP852104:JYP852112 KIL852104:KIL852112 KSH852104:KSH852112 LCD852104:LCD852112 LLZ852104:LLZ852112 LVV852104:LVV852112 MFR852104:MFR852112 MPN852104:MPN852112 MZJ852104:MZJ852112 NJF852104:NJF852112 NTB852104:NTB852112 OCX852104:OCX852112 OMT852104:OMT852112 OWP852104:OWP852112 PGL852104:PGL852112 PQH852104:PQH852112 QAD852104:QAD852112 QJZ852104:QJZ852112 QTV852104:QTV852112 RDR852104:RDR852112 RNN852104:RNN852112 RXJ852104:RXJ852112 SHF852104:SHF852112 SRB852104:SRB852112 TAX852104:TAX852112 TKT852104:TKT852112 TUP852104:TUP852112 UEL852104:UEL852112 UOH852104:UOH852112 UYD852104:UYD852112 VHZ852104:VHZ852112 VRV852104:VRV852112 WBR852104:WBR852112 WLN852104:WLN852112 WVJ852104:WVJ852112 B917640:B917648 IX917640:IX917648 ST917640:ST917648 ACP917640:ACP917648 AML917640:AML917648 AWH917640:AWH917648 BGD917640:BGD917648 BPZ917640:BPZ917648 BZV917640:BZV917648 CJR917640:CJR917648 CTN917640:CTN917648 DDJ917640:DDJ917648 DNF917640:DNF917648 DXB917640:DXB917648 EGX917640:EGX917648 EQT917640:EQT917648 FAP917640:FAP917648 FKL917640:FKL917648 FUH917640:FUH917648 GED917640:GED917648 GNZ917640:GNZ917648 GXV917640:GXV917648 HHR917640:HHR917648 HRN917640:HRN917648 IBJ917640:IBJ917648 ILF917640:ILF917648 IVB917640:IVB917648 JEX917640:JEX917648 JOT917640:JOT917648 JYP917640:JYP917648 KIL917640:KIL917648 KSH917640:KSH917648 LCD917640:LCD917648 LLZ917640:LLZ917648 LVV917640:LVV917648 MFR917640:MFR917648 MPN917640:MPN917648 MZJ917640:MZJ917648 NJF917640:NJF917648 NTB917640:NTB917648 OCX917640:OCX917648 OMT917640:OMT917648 OWP917640:OWP917648 PGL917640:PGL917648 PQH917640:PQH917648 QAD917640:QAD917648 QJZ917640:QJZ917648 QTV917640:QTV917648 RDR917640:RDR917648 RNN917640:RNN917648 RXJ917640:RXJ917648 SHF917640:SHF917648 SRB917640:SRB917648 TAX917640:TAX917648 TKT917640:TKT917648 TUP917640:TUP917648 UEL917640:UEL917648 UOH917640:UOH917648 UYD917640:UYD917648 VHZ917640:VHZ917648 VRV917640:VRV917648 WBR917640:WBR917648 WLN917640:WLN917648 WVJ917640:WVJ917648 B983176:B983184 IX983176:IX983184 ST983176:ST983184 ACP983176:ACP983184 AML983176:AML983184 AWH983176:AWH983184 BGD983176:BGD983184 BPZ983176:BPZ983184 BZV983176:BZV983184 CJR983176:CJR983184 CTN983176:CTN983184 DDJ983176:DDJ983184 DNF983176:DNF983184 DXB983176:DXB983184 EGX983176:EGX983184 EQT983176:EQT983184 FAP983176:FAP983184 FKL983176:FKL983184 FUH983176:FUH983184 GED983176:GED983184 GNZ983176:GNZ983184 GXV983176:GXV983184 HHR983176:HHR983184 HRN983176:HRN983184 IBJ983176:IBJ983184 ILF983176:ILF983184 IVB983176:IVB983184 JEX983176:JEX983184 JOT983176:JOT983184 JYP983176:JYP983184 KIL983176:KIL983184 KSH983176:KSH983184 LCD983176:LCD983184 LLZ983176:LLZ983184 LVV983176:LVV983184 MFR983176:MFR983184 MPN983176:MPN983184 MZJ983176:MZJ983184 NJF983176:NJF983184 NTB983176:NTB983184 OCX983176:OCX983184 OMT983176:OMT983184 OWP983176:OWP983184 PGL983176:PGL983184 PQH983176:PQH983184 QAD983176:QAD983184 QJZ983176:QJZ983184 QTV983176:QTV983184 RDR983176:RDR983184 RNN983176:RNN983184 RXJ983176:RXJ983184 SHF983176:SHF983184 SRB983176:SRB983184 TAX983176:TAX983184 TKT983176:TKT983184 TUP983176:TUP983184 UEL983176:UEL983184 UOH983176:UOH983184 UYD983176:UYD983184 VHZ983176:VHZ983184 VRV983176:VRV983184 WBR983176:WBR983184 WLN983176:WLN983184 WVJ983176:WVJ983184 H135:H144 JD135:JD144 SZ135:SZ144 ACV135:ACV144 AMR135:AMR144 AWN135:AWN144 BGJ135:BGJ144 BQF135:BQF144 CAB135:CAB144 CJX135:CJX144 CTT135:CTT144 DDP135:DDP144 DNL135:DNL144 DXH135:DXH144 EHD135:EHD144 EQZ135:EQZ144 FAV135:FAV144 FKR135:FKR144 FUN135:FUN144 GEJ135:GEJ144 GOF135:GOF144 GYB135:GYB144 HHX135:HHX144 HRT135:HRT144 IBP135:IBP144 ILL135:ILL144 IVH135:IVH144 JFD135:JFD144 JOZ135:JOZ144 JYV135:JYV144 KIR135:KIR144 KSN135:KSN144 LCJ135:LCJ144 LMF135:LMF144 LWB135:LWB144 MFX135:MFX144 MPT135:MPT144 MZP135:MZP144 NJL135:NJL144 NTH135:NTH144 ODD135:ODD144 OMZ135:OMZ144 OWV135:OWV144 PGR135:PGR144 PQN135:PQN144 QAJ135:QAJ144 QKF135:QKF144 QUB135:QUB144 RDX135:RDX144 RNT135:RNT144 RXP135:RXP144 SHL135:SHL144 SRH135:SRH144 TBD135:TBD144 TKZ135:TKZ144 TUV135:TUV144 UER135:UER144 UON135:UON144 UYJ135:UYJ144 VIF135:VIF144 VSB135:VSB144 WBX135:WBX144 WLT135:WLT144 WVP135:WVP144 H65671:H65680 JD65671:JD65680 SZ65671:SZ65680 ACV65671:ACV65680 AMR65671:AMR65680 AWN65671:AWN65680 BGJ65671:BGJ65680 BQF65671:BQF65680 CAB65671:CAB65680 CJX65671:CJX65680 CTT65671:CTT65680 DDP65671:DDP65680 DNL65671:DNL65680 DXH65671:DXH65680 EHD65671:EHD65680 EQZ65671:EQZ65680 FAV65671:FAV65680 FKR65671:FKR65680 FUN65671:FUN65680 GEJ65671:GEJ65680 GOF65671:GOF65680 GYB65671:GYB65680 HHX65671:HHX65680 HRT65671:HRT65680 IBP65671:IBP65680 ILL65671:ILL65680 IVH65671:IVH65680 JFD65671:JFD65680 JOZ65671:JOZ65680 JYV65671:JYV65680 KIR65671:KIR65680 KSN65671:KSN65680 LCJ65671:LCJ65680 LMF65671:LMF65680 LWB65671:LWB65680 MFX65671:MFX65680 MPT65671:MPT65680 MZP65671:MZP65680 NJL65671:NJL65680 NTH65671:NTH65680 ODD65671:ODD65680 OMZ65671:OMZ65680 OWV65671:OWV65680 PGR65671:PGR65680 PQN65671:PQN65680 QAJ65671:QAJ65680 QKF65671:QKF65680 QUB65671:QUB65680 RDX65671:RDX65680 RNT65671:RNT65680 RXP65671:RXP65680 SHL65671:SHL65680 SRH65671:SRH65680 TBD65671:TBD65680 TKZ65671:TKZ65680 TUV65671:TUV65680 UER65671:UER65680 UON65671:UON65680 UYJ65671:UYJ65680 VIF65671:VIF65680 VSB65671:VSB65680 WBX65671:WBX65680 WLT65671:WLT65680 WVP65671:WVP65680 H131207:H131216 JD131207:JD131216 SZ131207:SZ131216 ACV131207:ACV131216 AMR131207:AMR131216 AWN131207:AWN131216 BGJ131207:BGJ131216 BQF131207:BQF131216 CAB131207:CAB131216 CJX131207:CJX131216 CTT131207:CTT131216 DDP131207:DDP131216 DNL131207:DNL131216 DXH131207:DXH131216 EHD131207:EHD131216 EQZ131207:EQZ131216 FAV131207:FAV131216 FKR131207:FKR131216 FUN131207:FUN131216 GEJ131207:GEJ131216 GOF131207:GOF131216 GYB131207:GYB131216 HHX131207:HHX131216 HRT131207:HRT131216 IBP131207:IBP131216 ILL131207:ILL131216 IVH131207:IVH131216 JFD131207:JFD131216 JOZ131207:JOZ131216 JYV131207:JYV131216 KIR131207:KIR131216 KSN131207:KSN131216 LCJ131207:LCJ131216 LMF131207:LMF131216 LWB131207:LWB131216 MFX131207:MFX131216 MPT131207:MPT131216 MZP131207:MZP131216 NJL131207:NJL131216 NTH131207:NTH131216 ODD131207:ODD131216 OMZ131207:OMZ131216 OWV131207:OWV131216 PGR131207:PGR131216 PQN131207:PQN131216 QAJ131207:QAJ131216 QKF131207:QKF131216 QUB131207:QUB131216 RDX131207:RDX131216 RNT131207:RNT131216 RXP131207:RXP131216 SHL131207:SHL131216 SRH131207:SRH131216 TBD131207:TBD131216 TKZ131207:TKZ131216 TUV131207:TUV131216 UER131207:UER131216 UON131207:UON131216 UYJ131207:UYJ131216 VIF131207:VIF131216 VSB131207:VSB131216 WBX131207:WBX131216 WLT131207:WLT131216 WVP131207:WVP131216 H196743:H196752 JD196743:JD196752 SZ196743:SZ196752 ACV196743:ACV196752 AMR196743:AMR196752 AWN196743:AWN196752 BGJ196743:BGJ196752 BQF196743:BQF196752 CAB196743:CAB196752 CJX196743:CJX196752 CTT196743:CTT196752 DDP196743:DDP196752 DNL196743:DNL196752 DXH196743:DXH196752 EHD196743:EHD196752 EQZ196743:EQZ196752 FAV196743:FAV196752 FKR196743:FKR196752 FUN196743:FUN196752 GEJ196743:GEJ196752 GOF196743:GOF196752 GYB196743:GYB196752 HHX196743:HHX196752 HRT196743:HRT196752 IBP196743:IBP196752 ILL196743:ILL196752 IVH196743:IVH196752 JFD196743:JFD196752 JOZ196743:JOZ196752 JYV196743:JYV196752 KIR196743:KIR196752 KSN196743:KSN196752 LCJ196743:LCJ196752 LMF196743:LMF196752 LWB196743:LWB196752 MFX196743:MFX196752 MPT196743:MPT196752 MZP196743:MZP196752 NJL196743:NJL196752 NTH196743:NTH196752 ODD196743:ODD196752 OMZ196743:OMZ196752 OWV196743:OWV196752 PGR196743:PGR196752 PQN196743:PQN196752 QAJ196743:QAJ196752 QKF196743:QKF196752 QUB196743:QUB196752 RDX196743:RDX196752 RNT196743:RNT196752 RXP196743:RXP196752 SHL196743:SHL196752 SRH196743:SRH196752 TBD196743:TBD196752 TKZ196743:TKZ196752 TUV196743:TUV196752 UER196743:UER196752 UON196743:UON196752 UYJ196743:UYJ196752 VIF196743:VIF196752 VSB196743:VSB196752 WBX196743:WBX196752 WLT196743:WLT196752 WVP196743:WVP196752 H262279:H262288 JD262279:JD262288 SZ262279:SZ262288 ACV262279:ACV262288 AMR262279:AMR262288 AWN262279:AWN262288 BGJ262279:BGJ262288 BQF262279:BQF262288 CAB262279:CAB262288 CJX262279:CJX262288 CTT262279:CTT262288 DDP262279:DDP262288 DNL262279:DNL262288 DXH262279:DXH262288 EHD262279:EHD262288 EQZ262279:EQZ262288 FAV262279:FAV262288 FKR262279:FKR262288 FUN262279:FUN262288 GEJ262279:GEJ262288 GOF262279:GOF262288 GYB262279:GYB262288 HHX262279:HHX262288 HRT262279:HRT262288 IBP262279:IBP262288 ILL262279:ILL262288 IVH262279:IVH262288 JFD262279:JFD262288 JOZ262279:JOZ262288 JYV262279:JYV262288 KIR262279:KIR262288 KSN262279:KSN262288 LCJ262279:LCJ262288 LMF262279:LMF262288 LWB262279:LWB262288 MFX262279:MFX262288 MPT262279:MPT262288 MZP262279:MZP262288 NJL262279:NJL262288 NTH262279:NTH262288 ODD262279:ODD262288 OMZ262279:OMZ262288 OWV262279:OWV262288 PGR262279:PGR262288 PQN262279:PQN262288 QAJ262279:QAJ262288 QKF262279:QKF262288 QUB262279:QUB262288 RDX262279:RDX262288 RNT262279:RNT262288 RXP262279:RXP262288 SHL262279:SHL262288 SRH262279:SRH262288 TBD262279:TBD262288 TKZ262279:TKZ262288 TUV262279:TUV262288 UER262279:UER262288 UON262279:UON262288 UYJ262279:UYJ262288 VIF262279:VIF262288 VSB262279:VSB262288 WBX262279:WBX262288 WLT262279:WLT262288 WVP262279:WVP262288 H327815:H327824 JD327815:JD327824 SZ327815:SZ327824 ACV327815:ACV327824 AMR327815:AMR327824 AWN327815:AWN327824 BGJ327815:BGJ327824 BQF327815:BQF327824 CAB327815:CAB327824 CJX327815:CJX327824 CTT327815:CTT327824 DDP327815:DDP327824 DNL327815:DNL327824 DXH327815:DXH327824 EHD327815:EHD327824 EQZ327815:EQZ327824 FAV327815:FAV327824 FKR327815:FKR327824 FUN327815:FUN327824 GEJ327815:GEJ327824 GOF327815:GOF327824 GYB327815:GYB327824 HHX327815:HHX327824 HRT327815:HRT327824 IBP327815:IBP327824 ILL327815:ILL327824 IVH327815:IVH327824 JFD327815:JFD327824 JOZ327815:JOZ327824 JYV327815:JYV327824 KIR327815:KIR327824 KSN327815:KSN327824 LCJ327815:LCJ327824 LMF327815:LMF327824 LWB327815:LWB327824 MFX327815:MFX327824 MPT327815:MPT327824 MZP327815:MZP327824 NJL327815:NJL327824 NTH327815:NTH327824 ODD327815:ODD327824 OMZ327815:OMZ327824 OWV327815:OWV327824 PGR327815:PGR327824 PQN327815:PQN327824 QAJ327815:QAJ327824 QKF327815:QKF327824 QUB327815:QUB327824 RDX327815:RDX327824 RNT327815:RNT327824 RXP327815:RXP327824 SHL327815:SHL327824 SRH327815:SRH327824 TBD327815:TBD327824 TKZ327815:TKZ327824 TUV327815:TUV327824 UER327815:UER327824 UON327815:UON327824 UYJ327815:UYJ327824 VIF327815:VIF327824 VSB327815:VSB327824 WBX327815:WBX327824 WLT327815:WLT327824 WVP327815:WVP327824 H393351:H393360 JD393351:JD393360 SZ393351:SZ393360 ACV393351:ACV393360 AMR393351:AMR393360 AWN393351:AWN393360 BGJ393351:BGJ393360 BQF393351:BQF393360 CAB393351:CAB393360 CJX393351:CJX393360 CTT393351:CTT393360 DDP393351:DDP393360 DNL393351:DNL393360 DXH393351:DXH393360 EHD393351:EHD393360 EQZ393351:EQZ393360 FAV393351:FAV393360 FKR393351:FKR393360 FUN393351:FUN393360 GEJ393351:GEJ393360 GOF393351:GOF393360 GYB393351:GYB393360 HHX393351:HHX393360 HRT393351:HRT393360 IBP393351:IBP393360 ILL393351:ILL393360 IVH393351:IVH393360 JFD393351:JFD393360 JOZ393351:JOZ393360 JYV393351:JYV393360 KIR393351:KIR393360 KSN393351:KSN393360 LCJ393351:LCJ393360 LMF393351:LMF393360 LWB393351:LWB393360 MFX393351:MFX393360 MPT393351:MPT393360 MZP393351:MZP393360 NJL393351:NJL393360 NTH393351:NTH393360 ODD393351:ODD393360 OMZ393351:OMZ393360 OWV393351:OWV393360 PGR393351:PGR393360 PQN393351:PQN393360 QAJ393351:QAJ393360 QKF393351:QKF393360 QUB393351:QUB393360 RDX393351:RDX393360 RNT393351:RNT393360 RXP393351:RXP393360 SHL393351:SHL393360 SRH393351:SRH393360 TBD393351:TBD393360 TKZ393351:TKZ393360 TUV393351:TUV393360 UER393351:UER393360 UON393351:UON393360 UYJ393351:UYJ393360 VIF393351:VIF393360 VSB393351:VSB393360 WBX393351:WBX393360 WLT393351:WLT393360 WVP393351:WVP393360 H458887:H458896 JD458887:JD458896 SZ458887:SZ458896 ACV458887:ACV458896 AMR458887:AMR458896 AWN458887:AWN458896 BGJ458887:BGJ458896 BQF458887:BQF458896 CAB458887:CAB458896 CJX458887:CJX458896 CTT458887:CTT458896 DDP458887:DDP458896 DNL458887:DNL458896 DXH458887:DXH458896 EHD458887:EHD458896 EQZ458887:EQZ458896 FAV458887:FAV458896 FKR458887:FKR458896 FUN458887:FUN458896 GEJ458887:GEJ458896 GOF458887:GOF458896 GYB458887:GYB458896 HHX458887:HHX458896 HRT458887:HRT458896 IBP458887:IBP458896 ILL458887:ILL458896 IVH458887:IVH458896 JFD458887:JFD458896 JOZ458887:JOZ458896 JYV458887:JYV458896 KIR458887:KIR458896 KSN458887:KSN458896 LCJ458887:LCJ458896 LMF458887:LMF458896 LWB458887:LWB458896 MFX458887:MFX458896 MPT458887:MPT458896 MZP458887:MZP458896 NJL458887:NJL458896 NTH458887:NTH458896 ODD458887:ODD458896 OMZ458887:OMZ458896 OWV458887:OWV458896 PGR458887:PGR458896 PQN458887:PQN458896 QAJ458887:QAJ458896 QKF458887:QKF458896 QUB458887:QUB458896 RDX458887:RDX458896 RNT458887:RNT458896 RXP458887:RXP458896 SHL458887:SHL458896 SRH458887:SRH458896 TBD458887:TBD458896 TKZ458887:TKZ458896 TUV458887:TUV458896 UER458887:UER458896 UON458887:UON458896 UYJ458887:UYJ458896 VIF458887:VIF458896 VSB458887:VSB458896 WBX458887:WBX458896 WLT458887:WLT458896 WVP458887:WVP458896 H524423:H524432 JD524423:JD524432 SZ524423:SZ524432 ACV524423:ACV524432 AMR524423:AMR524432 AWN524423:AWN524432 BGJ524423:BGJ524432 BQF524423:BQF524432 CAB524423:CAB524432 CJX524423:CJX524432 CTT524423:CTT524432 DDP524423:DDP524432 DNL524423:DNL524432 DXH524423:DXH524432 EHD524423:EHD524432 EQZ524423:EQZ524432 FAV524423:FAV524432 FKR524423:FKR524432 FUN524423:FUN524432 GEJ524423:GEJ524432 GOF524423:GOF524432 GYB524423:GYB524432 HHX524423:HHX524432 HRT524423:HRT524432 IBP524423:IBP524432 ILL524423:ILL524432 IVH524423:IVH524432 JFD524423:JFD524432 JOZ524423:JOZ524432 JYV524423:JYV524432 KIR524423:KIR524432 KSN524423:KSN524432 LCJ524423:LCJ524432 LMF524423:LMF524432 LWB524423:LWB524432 MFX524423:MFX524432 MPT524423:MPT524432 MZP524423:MZP524432 NJL524423:NJL524432 NTH524423:NTH524432 ODD524423:ODD524432 OMZ524423:OMZ524432 OWV524423:OWV524432 PGR524423:PGR524432 PQN524423:PQN524432 QAJ524423:QAJ524432 QKF524423:QKF524432 QUB524423:QUB524432 RDX524423:RDX524432 RNT524423:RNT524432 RXP524423:RXP524432 SHL524423:SHL524432 SRH524423:SRH524432 TBD524423:TBD524432 TKZ524423:TKZ524432 TUV524423:TUV524432 UER524423:UER524432 UON524423:UON524432 UYJ524423:UYJ524432 VIF524423:VIF524432 VSB524423:VSB524432 WBX524423:WBX524432 WLT524423:WLT524432 WVP524423:WVP524432 H589959:H589968 JD589959:JD589968 SZ589959:SZ589968 ACV589959:ACV589968 AMR589959:AMR589968 AWN589959:AWN589968 BGJ589959:BGJ589968 BQF589959:BQF589968 CAB589959:CAB589968 CJX589959:CJX589968 CTT589959:CTT589968 DDP589959:DDP589968 DNL589959:DNL589968 DXH589959:DXH589968 EHD589959:EHD589968 EQZ589959:EQZ589968 FAV589959:FAV589968 FKR589959:FKR589968 FUN589959:FUN589968 GEJ589959:GEJ589968 GOF589959:GOF589968 GYB589959:GYB589968 HHX589959:HHX589968 HRT589959:HRT589968 IBP589959:IBP589968 ILL589959:ILL589968 IVH589959:IVH589968 JFD589959:JFD589968 JOZ589959:JOZ589968 JYV589959:JYV589968 KIR589959:KIR589968 KSN589959:KSN589968 LCJ589959:LCJ589968 LMF589959:LMF589968 LWB589959:LWB589968 MFX589959:MFX589968 MPT589959:MPT589968 MZP589959:MZP589968 NJL589959:NJL589968 NTH589959:NTH589968 ODD589959:ODD589968 OMZ589959:OMZ589968 OWV589959:OWV589968 PGR589959:PGR589968 PQN589959:PQN589968 QAJ589959:QAJ589968 QKF589959:QKF589968 QUB589959:QUB589968 RDX589959:RDX589968 RNT589959:RNT589968 RXP589959:RXP589968 SHL589959:SHL589968 SRH589959:SRH589968 TBD589959:TBD589968 TKZ589959:TKZ589968 TUV589959:TUV589968 UER589959:UER589968 UON589959:UON589968 UYJ589959:UYJ589968 VIF589959:VIF589968 VSB589959:VSB589968 WBX589959:WBX589968 WLT589959:WLT589968 WVP589959:WVP589968 H655495:H655504 JD655495:JD655504 SZ655495:SZ655504 ACV655495:ACV655504 AMR655495:AMR655504 AWN655495:AWN655504 BGJ655495:BGJ655504 BQF655495:BQF655504 CAB655495:CAB655504 CJX655495:CJX655504 CTT655495:CTT655504 DDP655495:DDP655504 DNL655495:DNL655504 DXH655495:DXH655504 EHD655495:EHD655504 EQZ655495:EQZ655504 FAV655495:FAV655504 FKR655495:FKR655504 FUN655495:FUN655504 GEJ655495:GEJ655504 GOF655495:GOF655504 GYB655495:GYB655504 HHX655495:HHX655504 HRT655495:HRT655504 IBP655495:IBP655504 ILL655495:ILL655504 IVH655495:IVH655504 JFD655495:JFD655504 JOZ655495:JOZ655504 JYV655495:JYV655504 KIR655495:KIR655504 KSN655495:KSN655504 LCJ655495:LCJ655504 LMF655495:LMF655504 LWB655495:LWB655504 MFX655495:MFX655504 MPT655495:MPT655504 MZP655495:MZP655504 NJL655495:NJL655504 NTH655495:NTH655504 ODD655495:ODD655504 OMZ655495:OMZ655504 OWV655495:OWV655504 PGR655495:PGR655504 PQN655495:PQN655504 QAJ655495:QAJ655504 QKF655495:QKF655504 QUB655495:QUB655504 RDX655495:RDX655504 RNT655495:RNT655504 RXP655495:RXP655504 SHL655495:SHL655504 SRH655495:SRH655504 TBD655495:TBD655504 TKZ655495:TKZ655504 TUV655495:TUV655504 UER655495:UER655504 UON655495:UON655504 UYJ655495:UYJ655504 VIF655495:VIF655504 VSB655495:VSB655504 WBX655495:WBX655504 WLT655495:WLT655504 WVP655495:WVP655504 H721031:H721040 JD721031:JD721040 SZ721031:SZ721040 ACV721031:ACV721040 AMR721031:AMR721040 AWN721031:AWN721040 BGJ721031:BGJ721040 BQF721031:BQF721040 CAB721031:CAB721040 CJX721031:CJX721040 CTT721031:CTT721040 DDP721031:DDP721040 DNL721031:DNL721040 DXH721031:DXH721040 EHD721031:EHD721040 EQZ721031:EQZ721040 FAV721031:FAV721040 FKR721031:FKR721040 FUN721031:FUN721040 GEJ721031:GEJ721040 GOF721031:GOF721040 GYB721031:GYB721040 HHX721031:HHX721040 HRT721031:HRT721040 IBP721031:IBP721040 ILL721031:ILL721040 IVH721031:IVH721040 JFD721031:JFD721040 JOZ721031:JOZ721040 JYV721031:JYV721040 KIR721031:KIR721040 KSN721031:KSN721040 LCJ721031:LCJ721040 LMF721031:LMF721040 LWB721031:LWB721040 MFX721031:MFX721040 MPT721031:MPT721040 MZP721031:MZP721040 NJL721031:NJL721040 NTH721031:NTH721040 ODD721031:ODD721040 OMZ721031:OMZ721040 OWV721031:OWV721040 PGR721031:PGR721040 PQN721031:PQN721040 QAJ721031:QAJ721040 QKF721031:QKF721040 QUB721031:QUB721040 RDX721031:RDX721040 RNT721031:RNT721040 RXP721031:RXP721040 SHL721031:SHL721040 SRH721031:SRH721040 TBD721031:TBD721040 TKZ721031:TKZ721040 TUV721031:TUV721040 UER721031:UER721040 UON721031:UON721040 UYJ721031:UYJ721040 VIF721031:VIF721040 VSB721031:VSB721040 WBX721031:WBX721040 WLT721031:WLT721040 WVP721031:WVP721040 H786567:H786576 JD786567:JD786576 SZ786567:SZ786576 ACV786567:ACV786576 AMR786567:AMR786576 AWN786567:AWN786576 BGJ786567:BGJ786576 BQF786567:BQF786576 CAB786567:CAB786576 CJX786567:CJX786576 CTT786567:CTT786576 DDP786567:DDP786576 DNL786567:DNL786576 DXH786567:DXH786576 EHD786567:EHD786576 EQZ786567:EQZ786576 FAV786567:FAV786576 FKR786567:FKR786576 FUN786567:FUN786576 GEJ786567:GEJ786576 GOF786567:GOF786576 GYB786567:GYB786576 HHX786567:HHX786576 HRT786567:HRT786576 IBP786567:IBP786576 ILL786567:ILL786576 IVH786567:IVH786576 JFD786567:JFD786576 JOZ786567:JOZ786576 JYV786567:JYV786576 KIR786567:KIR786576 KSN786567:KSN786576 LCJ786567:LCJ786576 LMF786567:LMF786576 LWB786567:LWB786576 MFX786567:MFX786576 MPT786567:MPT786576 MZP786567:MZP786576 NJL786567:NJL786576 NTH786567:NTH786576 ODD786567:ODD786576 OMZ786567:OMZ786576 OWV786567:OWV786576 PGR786567:PGR786576 PQN786567:PQN786576 QAJ786567:QAJ786576 QKF786567:QKF786576 QUB786567:QUB786576 RDX786567:RDX786576 RNT786567:RNT786576 RXP786567:RXP786576 SHL786567:SHL786576 SRH786567:SRH786576 TBD786567:TBD786576 TKZ786567:TKZ786576 TUV786567:TUV786576 UER786567:UER786576 UON786567:UON786576 UYJ786567:UYJ786576 VIF786567:VIF786576 VSB786567:VSB786576 WBX786567:WBX786576 WLT786567:WLT786576 WVP786567:WVP786576 H852103:H852112 JD852103:JD852112 SZ852103:SZ852112 ACV852103:ACV852112 AMR852103:AMR852112 AWN852103:AWN852112 BGJ852103:BGJ852112 BQF852103:BQF852112 CAB852103:CAB852112 CJX852103:CJX852112 CTT852103:CTT852112 DDP852103:DDP852112 DNL852103:DNL852112 DXH852103:DXH852112 EHD852103:EHD852112 EQZ852103:EQZ852112 FAV852103:FAV852112 FKR852103:FKR852112 FUN852103:FUN852112 GEJ852103:GEJ852112 GOF852103:GOF852112 GYB852103:GYB852112 HHX852103:HHX852112 HRT852103:HRT852112 IBP852103:IBP852112 ILL852103:ILL852112 IVH852103:IVH852112 JFD852103:JFD852112 JOZ852103:JOZ852112 JYV852103:JYV852112 KIR852103:KIR852112 KSN852103:KSN852112 LCJ852103:LCJ852112 LMF852103:LMF852112 LWB852103:LWB852112 MFX852103:MFX852112 MPT852103:MPT852112 MZP852103:MZP852112 NJL852103:NJL852112 NTH852103:NTH852112 ODD852103:ODD852112 OMZ852103:OMZ852112 OWV852103:OWV852112 PGR852103:PGR852112 PQN852103:PQN852112 QAJ852103:QAJ852112 QKF852103:QKF852112 QUB852103:QUB852112 RDX852103:RDX852112 RNT852103:RNT852112 RXP852103:RXP852112 SHL852103:SHL852112 SRH852103:SRH852112 TBD852103:TBD852112 TKZ852103:TKZ852112 TUV852103:TUV852112 UER852103:UER852112 UON852103:UON852112 UYJ852103:UYJ852112 VIF852103:VIF852112 VSB852103:VSB852112 WBX852103:WBX852112 WLT852103:WLT852112 WVP852103:WVP852112 H917639:H917648 JD917639:JD917648 SZ917639:SZ917648 ACV917639:ACV917648 AMR917639:AMR917648 AWN917639:AWN917648 BGJ917639:BGJ917648 BQF917639:BQF917648 CAB917639:CAB917648 CJX917639:CJX917648 CTT917639:CTT917648 DDP917639:DDP917648 DNL917639:DNL917648 DXH917639:DXH917648 EHD917639:EHD917648 EQZ917639:EQZ917648 FAV917639:FAV917648 FKR917639:FKR917648 FUN917639:FUN917648 GEJ917639:GEJ917648 GOF917639:GOF917648 GYB917639:GYB917648 HHX917639:HHX917648 HRT917639:HRT917648 IBP917639:IBP917648 ILL917639:ILL917648 IVH917639:IVH917648 JFD917639:JFD917648 JOZ917639:JOZ917648 JYV917639:JYV917648 KIR917639:KIR917648 KSN917639:KSN917648 LCJ917639:LCJ917648 LMF917639:LMF917648 LWB917639:LWB917648 MFX917639:MFX917648 MPT917639:MPT917648 MZP917639:MZP917648 NJL917639:NJL917648 NTH917639:NTH917648 ODD917639:ODD917648 OMZ917639:OMZ917648 OWV917639:OWV917648 PGR917639:PGR917648 PQN917639:PQN917648 QAJ917639:QAJ917648 QKF917639:QKF917648 QUB917639:QUB917648 RDX917639:RDX917648 RNT917639:RNT917648 RXP917639:RXP917648 SHL917639:SHL917648 SRH917639:SRH917648 TBD917639:TBD917648 TKZ917639:TKZ917648 TUV917639:TUV917648 UER917639:UER917648 UON917639:UON917648 UYJ917639:UYJ917648 VIF917639:VIF917648 VSB917639:VSB917648 WBX917639:WBX917648 WLT917639:WLT917648 WVP917639:WVP917648 H983175:H983184 JD983175:JD983184 SZ983175:SZ983184 ACV983175:ACV983184 AMR983175:AMR983184 AWN983175:AWN983184 BGJ983175:BGJ983184 BQF983175:BQF983184 CAB983175:CAB983184 CJX983175:CJX983184 CTT983175:CTT983184 DDP983175:DDP983184 DNL983175:DNL983184 DXH983175:DXH983184 EHD983175:EHD983184 EQZ983175:EQZ983184 FAV983175:FAV983184 FKR983175:FKR983184 FUN983175:FUN983184 GEJ983175:GEJ983184 GOF983175:GOF983184 GYB983175:GYB983184 HHX983175:HHX983184 HRT983175:HRT983184 IBP983175:IBP983184 ILL983175:ILL983184 IVH983175:IVH983184 JFD983175:JFD983184 JOZ983175:JOZ983184 JYV983175:JYV983184 KIR983175:KIR983184 KSN983175:KSN983184 LCJ983175:LCJ983184 LMF983175:LMF983184 LWB983175:LWB983184 MFX983175:MFX983184 MPT983175:MPT983184 MZP983175:MZP983184 NJL983175:NJL983184 NTH983175:NTH983184 ODD983175:ODD983184 OMZ983175:OMZ983184 OWV983175:OWV983184 PGR983175:PGR983184 PQN983175:PQN983184 QAJ983175:QAJ983184 QKF983175:QKF983184 QUB983175:QUB983184 RDX983175:RDX983184 RNT983175:RNT983184 RXP983175:RXP983184 SHL983175:SHL983184 SRH983175:SRH983184 TBD983175:TBD983184 TKZ983175:TKZ983184 TUV983175:TUV983184 UER983175:UER983184 UON983175:UON983184 UYJ983175:UYJ983184 VIF983175:VIF983184 VSB983175:VSB983184 WBX983175:WBX983184 WLT983175:WLT983184 WVP983175:WVP983184 J135:J144 JF135:JF144 TB135:TB144 ACX135:ACX144 AMT135:AMT144 AWP135:AWP144 BGL135:BGL144 BQH135:BQH144 CAD135:CAD144 CJZ135:CJZ144 CTV135:CTV144 DDR135:DDR144 DNN135:DNN144 DXJ135:DXJ144 EHF135:EHF144 ERB135:ERB144 FAX135:FAX144 FKT135:FKT144 FUP135:FUP144 GEL135:GEL144 GOH135:GOH144 GYD135:GYD144 HHZ135:HHZ144 HRV135:HRV144 IBR135:IBR144 ILN135:ILN144 IVJ135:IVJ144 JFF135:JFF144 JPB135:JPB144 JYX135:JYX144 KIT135:KIT144 KSP135:KSP144 LCL135:LCL144 LMH135:LMH144 LWD135:LWD144 MFZ135:MFZ144 MPV135:MPV144 MZR135:MZR144 NJN135:NJN144 NTJ135:NTJ144 ODF135:ODF144 ONB135:ONB144 OWX135:OWX144 PGT135:PGT144 PQP135:PQP144 QAL135:QAL144 QKH135:QKH144 QUD135:QUD144 RDZ135:RDZ144 RNV135:RNV144 RXR135:RXR144 SHN135:SHN144 SRJ135:SRJ144 TBF135:TBF144 TLB135:TLB144 TUX135:TUX144 UET135:UET144 UOP135:UOP144 UYL135:UYL144 VIH135:VIH144 VSD135:VSD144 WBZ135:WBZ144 WLV135:WLV144 WVR135:WVR144 J65671:J65680 JF65671:JF65680 TB65671:TB65680 ACX65671:ACX65680 AMT65671:AMT65680 AWP65671:AWP65680 BGL65671:BGL65680 BQH65671:BQH65680 CAD65671:CAD65680 CJZ65671:CJZ65680 CTV65671:CTV65680 DDR65671:DDR65680 DNN65671:DNN65680 DXJ65671:DXJ65680 EHF65671:EHF65680 ERB65671:ERB65680 FAX65671:FAX65680 FKT65671:FKT65680 FUP65671:FUP65680 GEL65671:GEL65680 GOH65671:GOH65680 GYD65671:GYD65680 HHZ65671:HHZ65680 HRV65671:HRV65680 IBR65671:IBR65680 ILN65671:ILN65680 IVJ65671:IVJ65680 JFF65671:JFF65680 JPB65671:JPB65680 JYX65671:JYX65680 KIT65671:KIT65680 KSP65671:KSP65680 LCL65671:LCL65680 LMH65671:LMH65680 LWD65671:LWD65680 MFZ65671:MFZ65680 MPV65671:MPV65680 MZR65671:MZR65680 NJN65671:NJN65680 NTJ65671:NTJ65680 ODF65671:ODF65680 ONB65671:ONB65680 OWX65671:OWX65680 PGT65671:PGT65680 PQP65671:PQP65680 QAL65671:QAL65680 QKH65671:QKH65680 QUD65671:QUD65680 RDZ65671:RDZ65680 RNV65671:RNV65680 RXR65671:RXR65680 SHN65671:SHN65680 SRJ65671:SRJ65680 TBF65671:TBF65680 TLB65671:TLB65680 TUX65671:TUX65680 UET65671:UET65680 UOP65671:UOP65680 UYL65671:UYL65680 VIH65671:VIH65680 VSD65671:VSD65680 WBZ65671:WBZ65680 WLV65671:WLV65680 WVR65671:WVR65680 J131207:J131216 JF131207:JF131216 TB131207:TB131216 ACX131207:ACX131216 AMT131207:AMT131216 AWP131207:AWP131216 BGL131207:BGL131216 BQH131207:BQH131216 CAD131207:CAD131216 CJZ131207:CJZ131216 CTV131207:CTV131216 DDR131207:DDR131216 DNN131207:DNN131216 DXJ131207:DXJ131216 EHF131207:EHF131216 ERB131207:ERB131216 FAX131207:FAX131216 FKT131207:FKT131216 FUP131207:FUP131216 GEL131207:GEL131216 GOH131207:GOH131216 GYD131207:GYD131216 HHZ131207:HHZ131216 HRV131207:HRV131216 IBR131207:IBR131216 ILN131207:ILN131216 IVJ131207:IVJ131216 JFF131207:JFF131216 JPB131207:JPB131216 JYX131207:JYX131216 KIT131207:KIT131216 KSP131207:KSP131216 LCL131207:LCL131216 LMH131207:LMH131216 LWD131207:LWD131216 MFZ131207:MFZ131216 MPV131207:MPV131216 MZR131207:MZR131216 NJN131207:NJN131216 NTJ131207:NTJ131216 ODF131207:ODF131216 ONB131207:ONB131216 OWX131207:OWX131216 PGT131207:PGT131216 PQP131207:PQP131216 QAL131207:QAL131216 QKH131207:QKH131216 QUD131207:QUD131216 RDZ131207:RDZ131216 RNV131207:RNV131216 RXR131207:RXR131216 SHN131207:SHN131216 SRJ131207:SRJ131216 TBF131207:TBF131216 TLB131207:TLB131216 TUX131207:TUX131216 UET131207:UET131216 UOP131207:UOP131216 UYL131207:UYL131216 VIH131207:VIH131216 VSD131207:VSD131216 WBZ131207:WBZ131216 WLV131207:WLV131216 WVR131207:WVR131216 J196743:J196752 JF196743:JF196752 TB196743:TB196752 ACX196743:ACX196752 AMT196743:AMT196752 AWP196743:AWP196752 BGL196743:BGL196752 BQH196743:BQH196752 CAD196743:CAD196752 CJZ196743:CJZ196752 CTV196743:CTV196752 DDR196743:DDR196752 DNN196743:DNN196752 DXJ196743:DXJ196752 EHF196743:EHF196752 ERB196743:ERB196752 FAX196743:FAX196752 FKT196743:FKT196752 FUP196743:FUP196752 GEL196743:GEL196752 GOH196743:GOH196752 GYD196743:GYD196752 HHZ196743:HHZ196752 HRV196743:HRV196752 IBR196743:IBR196752 ILN196743:ILN196752 IVJ196743:IVJ196752 JFF196743:JFF196752 JPB196743:JPB196752 JYX196743:JYX196752 KIT196743:KIT196752 KSP196743:KSP196752 LCL196743:LCL196752 LMH196743:LMH196752 LWD196743:LWD196752 MFZ196743:MFZ196752 MPV196743:MPV196752 MZR196743:MZR196752 NJN196743:NJN196752 NTJ196743:NTJ196752 ODF196743:ODF196752 ONB196743:ONB196752 OWX196743:OWX196752 PGT196743:PGT196752 PQP196743:PQP196752 QAL196743:QAL196752 QKH196743:QKH196752 QUD196743:QUD196752 RDZ196743:RDZ196752 RNV196743:RNV196752 RXR196743:RXR196752 SHN196743:SHN196752 SRJ196743:SRJ196752 TBF196743:TBF196752 TLB196743:TLB196752 TUX196743:TUX196752 UET196743:UET196752 UOP196743:UOP196752 UYL196743:UYL196752 VIH196743:VIH196752 VSD196743:VSD196752 WBZ196743:WBZ196752 WLV196743:WLV196752 WVR196743:WVR196752 J262279:J262288 JF262279:JF262288 TB262279:TB262288 ACX262279:ACX262288 AMT262279:AMT262288 AWP262279:AWP262288 BGL262279:BGL262288 BQH262279:BQH262288 CAD262279:CAD262288 CJZ262279:CJZ262288 CTV262279:CTV262288 DDR262279:DDR262288 DNN262279:DNN262288 DXJ262279:DXJ262288 EHF262279:EHF262288 ERB262279:ERB262288 FAX262279:FAX262288 FKT262279:FKT262288 FUP262279:FUP262288 GEL262279:GEL262288 GOH262279:GOH262288 GYD262279:GYD262288 HHZ262279:HHZ262288 HRV262279:HRV262288 IBR262279:IBR262288 ILN262279:ILN262288 IVJ262279:IVJ262288 JFF262279:JFF262288 JPB262279:JPB262288 JYX262279:JYX262288 KIT262279:KIT262288 KSP262279:KSP262288 LCL262279:LCL262288 LMH262279:LMH262288 LWD262279:LWD262288 MFZ262279:MFZ262288 MPV262279:MPV262288 MZR262279:MZR262288 NJN262279:NJN262288 NTJ262279:NTJ262288 ODF262279:ODF262288 ONB262279:ONB262288 OWX262279:OWX262288 PGT262279:PGT262288 PQP262279:PQP262288 QAL262279:QAL262288 QKH262279:QKH262288 QUD262279:QUD262288 RDZ262279:RDZ262288 RNV262279:RNV262288 RXR262279:RXR262288 SHN262279:SHN262288 SRJ262279:SRJ262288 TBF262279:TBF262288 TLB262279:TLB262288 TUX262279:TUX262288 UET262279:UET262288 UOP262279:UOP262288 UYL262279:UYL262288 VIH262279:VIH262288 VSD262279:VSD262288 WBZ262279:WBZ262288 WLV262279:WLV262288 WVR262279:WVR262288 J327815:J327824 JF327815:JF327824 TB327815:TB327824 ACX327815:ACX327824 AMT327815:AMT327824 AWP327815:AWP327824 BGL327815:BGL327824 BQH327815:BQH327824 CAD327815:CAD327824 CJZ327815:CJZ327824 CTV327815:CTV327824 DDR327815:DDR327824 DNN327815:DNN327824 DXJ327815:DXJ327824 EHF327815:EHF327824 ERB327815:ERB327824 FAX327815:FAX327824 FKT327815:FKT327824 FUP327815:FUP327824 GEL327815:GEL327824 GOH327815:GOH327824 GYD327815:GYD327824 HHZ327815:HHZ327824 HRV327815:HRV327824 IBR327815:IBR327824 ILN327815:ILN327824 IVJ327815:IVJ327824 JFF327815:JFF327824 JPB327815:JPB327824 JYX327815:JYX327824 KIT327815:KIT327824 KSP327815:KSP327824 LCL327815:LCL327824 LMH327815:LMH327824 LWD327815:LWD327824 MFZ327815:MFZ327824 MPV327815:MPV327824 MZR327815:MZR327824 NJN327815:NJN327824 NTJ327815:NTJ327824 ODF327815:ODF327824 ONB327815:ONB327824 OWX327815:OWX327824 PGT327815:PGT327824 PQP327815:PQP327824 QAL327815:QAL327824 QKH327815:QKH327824 QUD327815:QUD327824 RDZ327815:RDZ327824 RNV327815:RNV327824 RXR327815:RXR327824 SHN327815:SHN327824 SRJ327815:SRJ327824 TBF327815:TBF327824 TLB327815:TLB327824 TUX327815:TUX327824 UET327815:UET327824 UOP327815:UOP327824 UYL327815:UYL327824 VIH327815:VIH327824 VSD327815:VSD327824 WBZ327815:WBZ327824 WLV327815:WLV327824 WVR327815:WVR327824 J393351:J393360 JF393351:JF393360 TB393351:TB393360 ACX393351:ACX393360 AMT393351:AMT393360 AWP393351:AWP393360 BGL393351:BGL393360 BQH393351:BQH393360 CAD393351:CAD393360 CJZ393351:CJZ393360 CTV393351:CTV393360 DDR393351:DDR393360 DNN393351:DNN393360 DXJ393351:DXJ393360 EHF393351:EHF393360 ERB393351:ERB393360 FAX393351:FAX393360 FKT393351:FKT393360 FUP393351:FUP393360 GEL393351:GEL393360 GOH393351:GOH393360 GYD393351:GYD393360 HHZ393351:HHZ393360 HRV393351:HRV393360 IBR393351:IBR393360 ILN393351:ILN393360 IVJ393351:IVJ393360 JFF393351:JFF393360 JPB393351:JPB393360 JYX393351:JYX393360 KIT393351:KIT393360 KSP393351:KSP393360 LCL393351:LCL393360 LMH393351:LMH393360 LWD393351:LWD393360 MFZ393351:MFZ393360 MPV393351:MPV393360 MZR393351:MZR393360 NJN393351:NJN393360 NTJ393351:NTJ393360 ODF393351:ODF393360 ONB393351:ONB393360 OWX393351:OWX393360 PGT393351:PGT393360 PQP393351:PQP393360 QAL393351:QAL393360 QKH393351:QKH393360 QUD393351:QUD393360 RDZ393351:RDZ393360 RNV393351:RNV393360 RXR393351:RXR393360 SHN393351:SHN393360 SRJ393351:SRJ393360 TBF393351:TBF393360 TLB393351:TLB393360 TUX393351:TUX393360 UET393351:UET393360 UOP393351:UOP393360 UYL393351:UYL393360 VIH393351:VIH393360 VSD393351:VSD393360 WBZ393351:WBZ393360 WLV393351:WLV393360 WVR393351:WVR393360 J458887:J458896 JF458887:JF458896 TB458887:TB458896 ACX458887:ACX458896 AMT458887:AMT458896 AWP458887:AWP458896 BGL458887:BGL458896 BQH458887:BQH458896 CAD458887:CAD458896 CJZ458887:CJZ458896 CTV458887:CTV458896 DDR458887:DDR458896 DNN458887:DNN458896 DXJ458887:DXJ458896 EHF458887:EHF458896 ERB458887:ERB458896 FAX458887:FAX458896 FKT458887:FKT458896 FUP458887:FUP458896 GEL458887:GEL458896 GOH458887:GOH458896 GYD458887:GYD458896 HHZ458887:HHZ458896 HRV458887:HRV458896 IBR458887:IBR458896 ILN458887:ILN458896 IVJ458887:IVJ458896 JFF458887:JFF458896 JPB458887:JPB458896 JYX458887:JYX458896 KIT458887:KIT458896 KSP458887:KSP458896 LCL458887:LCL458896 LMH458887:LMH458896 LWD458887:LWD458896 MFZ458887:MFZ458896 MPV458887:MPV458896 MZR458887:MZR458896 NJN458887:NJN458896 NTJ458887:NTJ458896 ODF458887:ODF458896 ONB458887:ONB458896 OWX458887:OWX458896 PGT458887:PGT458896 PQP458887:PQP458896 QAL458887:QAL458896 QKH458887:QKH458896 QUD458887:QUD458896 RDZ458887:RDZ458896 RNV458887:RNV458896 RXR458887:RXR458896 SHN458887:SHN458896 SRJ458887:SRJ458896 TBF458887:TBF458896 TLB458887:TLB458896 TUX458887:TUX458896 UET458887:UET458896 UOP458887:UOP458896 UYL458887:UYL458896 VIH458887:VIH458896 VSD458887:VSD458896 WBZ458887:WBZ458896 WLV458887:WLV458896 WVR458887:WVR458896 J524423:J524432 JF524423:JF524432 TB524423:TB524432 ACX524423:ACX524432 AMT524423:AMT524432 AWP524423:AWP524432 BGL524423:BGL524432 BQH524423:BQH524432 CAD524423:CAD524432 CJZ524423:CJZ524432 CTV524423:CTV524432 DDR524423:DDR524432 DNN524423:DNN524432 DXJ524423:DXJ524432 EHF524423:EHF524432 ERB524423:ERB524432 FAX524423:FAX524432 FKT524423:FKT524432 FUP524423:FUP524432 GEL524423:GEL524432 GOH524423:GOH524432 GYD524423:GYD524432 HHZ524423:HHZ524432 HRV524423:HRV524432 IBR524423:IBR524432 ILN524423:ILN524432 IVJ524423:IVJ524432 JFF524423:JFF524432 JPB524423:JPB524432 JYX524423:JYX524432 KIT524423:KIT524432 KSP524423:KSP524432 LCL524423:LCL524432 LMH524423:LMH524432 LWD524423:LWD524432 MFZ524423:MFZ524432 MPV524423:MPV524432 MZR524423:MZR524432 NJN524423:NJN524432 NTJ524423:NTJ524432 ODF524423:ODF524432 ONB524423:ONB524432 OWX524423:OWX524432 PGT524423:PGT524432 PQP524423:PQP524432 QAL524423:QAL524432 QKH524423:QKH524432 QUD524423:QUD524432 RDZ524423:RDZ524432 RNV524423:RNV524432 RXR524423:RXR524432 SHN524423:SHN524432 SRJ524423:SRJ524432 TBF524423:TBF524432 TLB524423:TLB524432 TUX524423:TUX524432 UET524423:UET524432 UOP524423:UOP524432 UYL524423:UYL524432 VIH524423:VIH524432 VSD524423:VSD524432 WBZ524423:WBZ524432 WLV524423:WLV524432 WVR524423:WVR524432 J589959:J589968 JF589959:JF589968 TB589959:TB589968 ACX589959:ACX589968 AMT589959:AMT589968 AWP589959:AWP589968 BGL589959:BGL589968 BQH589959:BQH589968 CAD589959:CAD589968 CJZ589959:CJZ589968 CTV589959:CTV589968 DDR589959:DDR589968 DNN589959:DNN589968 DXJ589959:DXJ589968 EHF589959:EHF589968 ERB589959:ERB589968 FAX589959:FAX589968 FKT589959:FKT589968 FUP589959:FUP589968 GEL589959:GEL589968 GOH589959:GOH589968 GYD589959:GYD589968 HHZ589959:HHZ589968 HRV589959:HRV589968 IBR589959:IBR589968 ILN589959:ILN589968 IVJ589959:IVJ589968 JFF589959:JFF589968 JPB589959:JPB589968 JYX589959:JYX589968 KIT589959:KIT589968 KSP589959:KSP589968 LCL589959:LCL589968 LMH589959:LMH589968 LWD589959:LWD589968 MFZ589959:MFZ589968 MPV589959:MPV589968 MZR589959:MZR589968 NJN589959:NJN589968 NTJ589959:NTJ589968 ODF589959:ODF589968 ONB589959:ONB589968 OWX589959:OWX589968 PGT589959:PGT589968 PQP589959:PQP589968 QAL589959:QAL589968 QKH589959:QKH589968 QUD589959:QUD589968 RDZ589959:RDZ589968 RNV589959:RNV589968 RXR589959:RXR589968 SHN589959:SHN589968 SRJ589959:SRJ589968 TBF589959:TBF589968 TLB589959:TLB589968 TUX589959:TUX589968 UET589959:UET589968 UOP589959:UOP589968 UYL589959:UYL589968 VIH589959:VIH589968 VSD589959:VSD589968 WBZ589959:WBZ589968 WLV589959:WLV589968 WVR589959:WVR589968 J655495:J655504 JF655495:JF655504 TB655495:TB655504 ACX655495:ACX655504 AMT655495:AMT655504 AWP655495:AWP655504 BGL655495:BGL655504 BQH655495:BQH655504 CAD655495:CAD655504 CJZ655495:CJZ655504 CTV655495:CTV655504 DDR655495:DDR655504 DNN655495:DNN655504 DXJ655495:DXJ655504 EHF655495:EHF655504 ERB655495:ERB655504 FAX655495:FAX655504 FKT655495:FKT655504 FUP655495:FUP655504 GEL655495:GEL655504 GOH655495:GOH655504 GYD655495:GYD655504 HHZ655495:HHZ655504 HRV655495:HRV655504 IBR655495:IBR655504 ILN655495:ILN655504 IVJ655495:IVJ655504 JFF655495:JFF655504 JPB655495:JPB655504 JYX655495:JYX655504 KIT655495:KIT655504 KSP655495:KSP655504 LCL655495:LCL655504 LMH655495:LMH655504 LWD655495:LWD655504 MFZ655495:MFZ655504 MPV655495:MPV655504 MZR655495:MZR655504 NJN655495:NJN655504 NTJ655495:NTJ655504 ODF655495:ODF655504 ONB655495:ONB655504 OWX655495:OWX655504 PGT655495:PGT655504 PQP655495:PQP655504 QAL655495:QAL655504 QKH655495:QKH655504 QUD655495:QUD655504 RDZ655495:RDZ655504 RNV655495:RNV655504 RXR655495:RXR655504 SHN655495:SHN655504 SRJ655495:SRJ655504 TBF655495:TBF655504 TLB655495:TLB655504 TUX655495:TUX655504 UET655495:UET655504 UOP655495:UOP655504 UYL655495:UYL655504 VIH655495:VIH655504 VSD655495:VSD655504 WBZ655495:WBZ655504 WLV655495:WLV655504 WVR655495:WVR655504 J721031:J721040 JF721031:JF721040 TB721031:TB721040 ACX721031:ACX721040 AMT721031:AMT721040 AWP721031:AWP721040 BGL721031:BGL721040 BQH721031:BQH721040 CAD721031:CAD721040 CJZ721031:CJZ721040 CTV721031:CTV721040 DDR721031:DDR721040 DNN721031:DNN721040 DXJ721031:DXJ721040 EHF721031:EHF721040 ERB721031:ERB721040 FAX721031:FAX721040 FKT721031:FKT721040 FUP721031:FUP721040 GEL721031:GEL721040 GOH721031:GOH721040 GYD721031:GYD721040 HHZ721031:HHZ721040 HRV721031:HRV721040 IBR721031:IBR721040 ILN721031:ILN721040 IVJ721031:IVJ721040 JFF721031:JFF721040 JPB721031:JPB721040 JYX721031:JYX721040 KIT721031:KIT721040 KSP721031:KSP721040 LCL721031:LCL721040 LMH721031:LMH721040 LWD721031:LWD721040 MFZ721031:MFZ721040 MPV721031:MPV721040 MZR721031:MZR721040 NJN721031:NJN721040 NTJ721031:NTJ721040 ODF721031:ODF721040 ONB721031:ONB721040 OWX721031:OWX721040 PGT721031:PGT721040 PQP721031:PQP721040 QAL721031:QAL721040 QKH721031:QKH721040 QUD721031:QUD721040 RDZ721031:RDZ721040 RNV721031:RNV721040 RXR721031:RXR721040 SHN721031:SHN721040 SRJ721031:SRJ721040 TBF721031:TBF721040 TLB721031:TLB721040 TUX721031:TUX721040 UET721031:UET721040 UOP721031:UOP721040 UYL721031:UYL721040 VIH721031:VIH721040 VSD721031:VSD721040 WBZ721031:WBZ721040 WLV721031:WLV721040 WVR721031:WVR721040 J786567:J786576 JF786567:JF786576 TB786567:TB786576 ACX786567:ACX786576 AMT786567:AMT786576 AWP786567:AWP786576 BGL786567:BGL786576 BQH786567:BQH786576 CAD786567:CAD786576 CJZ786567:CJZ786576 CTV786567:CTV786576 DDR786567:DDR786576 DNN786567:DNN786576 DXJ786567:DXJ786576 EHF786567:EHF786576 ERB786567:ERB786576 FAX786567:FAX786576 FKT786567:FKT786576 FUP786567:FUP786576 GEL786567:GEL786576 GOH786567:GOH786576 GYD786567:GYD786576 HHZ786567:HHZ786576 HRV786567:HRV786576 IBR786567:IBR786576 ILN786567:ILN786576 IVJ786567:IVJ786576 JFF786567:JFF786576 JPB786567:JPB786576 JYX786567:JYX786576 KIT786567:KIT786576 KSP786567:KSP786576 LCL786567:LCL786576 LMH786567:LMH786576 LWD786567:LWD786576 MFZ786567:MFZ786576 MPV786567:MPV786576 MZR786567:MZR786576 NJN786567:NJN786576 NTJ786567:NTJ786576 ODF786567:ODF786576 ONB786567:ONB786576 OWX786567:OWX786576 PGT786567:PGT786576 PQP786567:PQP786576 QAL786567:QAL786576 QKH786567:QKH786576 QUD786567:QUD786576 RDZ786567:RDZ786576 RNV786567:RNV786576 RXR786567:RXR786576 SHN786567:SHN786576 SRJ786567:SRJ786576 TBF786567:TBF786576 TLB786567:TLB786576 TUX786567:TUX786576 UET786567:UET786576 UOP786567:UOP786576 UYL786567:UYL786576 VIH786567:VIH786576 VSD786567:VSD786576 WBZ786567:WBZ786576 WLV786567:WLV786576 WVR786567:WVR786576 J852103:J852112 JF852103:JF852112 TB852103:TB852112 ACX852103:ACX852112 AMT852103:AMT852112 AWP852103:AWP852112 BGL852103:BGL852112 BQH852103:BQH852112 CAD852103:CAD852112 CJZ852103:CJZ852112 CTV852103:CTV852112 DDR852103:DDR852112 DNN852103:DNN852112 DXJ852103:DXJ852112 EHF852103:EHF852112 ERB852103:ERB852112 FAX852103:FAX852112 FKT852103:FKT852112 FUP852103:FUP852112 GEL852103:GEL852112 GOH852103:GOH852112 GYD852103:GYD852112 HHZ852103:HHZ852112 HRV852103:HRV852112 IBR852103:IBR852112 ILN852103:ILN852112 IVJ852103:IVJ852112 JFF852103:JFF852112 JPB852103:JPB852112 JYX852103:JYX852112 KIT852103:KIT852112 KSP852103:KSP852112 LCL852103:LCL852112 LMH852103:LMH852112 LWD852103:LWD852112 MFZ852103:MFZ852112 MPV852103:MPV852112 MZR852103:MZR852112 NJN852103:NJN852112 NTJ852103:NTJ852112 ODF852103:ODF852112 ONB852103:ONB852112 OWX852103:OWX852112 PGT852103:PGT852112 PQP852103:PQP852112 QAL852103:QAL852112 QKH852103:QKH852112 QUD852103:QUD852112 RDZ852103:RDZ852112 RNV852103:RNV852112 RXR852103:RXR852112 SHN852103:SHN852112 SRJ852103:SRJ852112 TBF852103:TBF852112 TLB852103:TLB852112 TUX852103:TUX852112 UET852103:UET852112 UOP852103:UOP852112 UYL852103:UYL852112 VIH852103:VIH852112 VSD852103:VSD852112 WBZ852103:WBZ852112 WLV852103:WLV852112 WVR852103:WVR852112 J917639:J917648 JF917639:JF917648 TB917639:TB917648 ACX917639:ACX917648 AMT917639:AMT917648 AWP917639:AWP917648 BGL917639:BGL917648 BQH917639:BQH917648 CAD917639:CAD917648 CJZ917639:CJZ917648 CTV917639:CTV917648 DDR917639:DDR917648 DNN917639:DNN917648 DXJ917639:DXJ917648 EHF917639:EHF917648 ERB917639:ERB917648 FAX917639:FAX917648 FKT917639:FKT917648 FUP917639:FUP917648 GEL917639:GEL917648 GOH917639:GOH917648 GYD917639:GYD917648 HHZ917639:HHZ917648 HRV917639:HRV917648 IBR917639:IBR917648 ILN917639:ILN917648 IVJ917639:IVJ917648 JFF917639:JFF917648 JPB917639:JPB917648 JYX917639:JYX917648 KIT917639:KIT917648 KSP917639:KSP917648 LCL917639:LCL917648 LMH917639:LMH917648 LWD917639:LWD917648 MFZ917639:MFZ917648 MPV917639:MPV917648 MZR917639:MZR917648 NJN917639:NJN917648 NTJ917639:NTJ917648 ODF917639:ODF917648 ONB917639:ONB917648 OWX917639:OWX917648 PGT917639:PGT917648 PQP917639:PQP917648 QAL917639:QAL917648 QKH917639:QKH917648 QUD917639:QUD917648 RDZ917639:RDZ917648 RNV917639:RNV917648 RXR917639:RXR917648 SHN917639:SHN917648 SRJ917639:SRJ917648 TBF917639:TBF917648 TLB917639:TLB917648 TUX917639:TUX917648 UET917639:UET917648 UOP917639:UOP917648 UYL917639:UYL917648 VIH917639:VIH917648 VSD917639:VSD917648 WBZ917639:WBZ917648 WLV917639:WLV917648 WVR917639:WVR917648 J983175:J983184 JF983175:JF983184 TB983175:TB983184 ACX983175:ACX983184 AMT983175:AMT983184 AWP983175:AWP983184 BGL983175:BGL983184 BQH983175:BQH983184 CAD983175:CAD983184 CJZ983175:CJZ983184 CTV983175:CTV983184 DDR983175:DDR983184 DNN983175:DNN983184 DXJ983175:DXJ983184 EHF983175:EHF983184 ERB983175:ERB983184 FAX983175:FAX983184 FKT983175:FKT983184 FUP983175:FUP983184 GEL983175:GEL983184 GOH983175:GOH983184 GYD983175:GYD983184 HHZ983175:HHZ983184 HRV983175:HRV983184 IBR983175:IBR983184 ILN983175:ILN983184 IVJ983175:IVJ983184 JFF983175:JFF983184 JPB983175:JPB983184 JYX983175:JYX983184 KIT983175:KIT983184 KSP983175:KSP983184 LCL983175:LCL983184 LMH983175:LMH983184 LWD983175:LWD983184 MFZ983175:MFZ983184 MPV983175:MPV983184 MZR983175:MZR983184 NJN983175:NJN983184 NTJ983175:NTJ983184 ODF983175:ODF983184 ONB983175:ONB983184 OWX983175:OWX983184 PGT983175:PGT983184 PQP983175:PQP983184 QAL983175:QAL983184 QKH983175:QKH983184 QUD983175:QUD983184 RDZ983175:RDZ983184 RNV983175:RNV983184 RXR983175:RXR983184 SHN983175:SHN983184 SRJ983175:SRJ983184 TBF983175:TBF983184 TLB983175:TLB983184 TUX983175:TUX983184 UET983175:UET983184 UOP983175:UOP983184 UYL983175:UYL983184 VIH983175:VIH983184 VSD983175:VSD983184 WBZ983175:WBZ983184 WLV983175:WLV983184 WVR983175:WVR983184 D136:D144 IZ136:IZ144 SV136:SV144 ACR136:ACR144 AMN136:AMN144 AWJ136:AWJ144 BGF136:BGF144 BQB136:BQB144 BZX136:BZX144 CJT136:CJT144 CTP136:CTP144 DDL136:DDL144 DNH136:DNH144 DXD136:DXD144 EGZ136:EGZ144 EQV136:EQV144 FAR136:FAR144 FKN136:FKN144 FUJ136:FUJ144 GEF136:GEF144 GOB136:GOB144 GXX136:GXX144 HHT136:HHT144 HRP136:HRP144 IBL136:IBL144 ILH136:ILH144 IVD136:IVD144 JEZ136:JEZ144 JOV136:JOV144 JYR136:JYR144 KIN136:KIN144 KSJ136:KSJ144 LCF136:LCF144 LMB136:LMB144 LVX136:LVX144 MFT136:MFT144 MPP136:MPP144 MZL136:MZL144 NJH136:NJH144 NTD136:NTD144 OCZ136:OCZ144 OMV136:OMV144 OWR136:OWR144 PGN136:PGN144 PQJ136:PQJ144 QAF136:QAF144 QKB136:QKB144 QTX136:QTX144 RDT136:RDT144 RNP136:RNP144 RXL136:RXL144 SHH136:SHH144 SRD136:SRD144 TAZ136:TAZ144 TKV136:TKV144 TUR136:TUR144 UEN136:UEN144 UOJ136:UOJ144 UYF136:UYF144 VIB136:VIB144 VRX136:VRX144 WBT136:WBT144 WLP136:WLP144 WVL136:WVL144 D65672:D65680 IZ65672:IZ65680 SV65672:SV65680 ACR65672:ACR65680 AMN65672:AMN65680 AWJ65672:AWJ65680 BGF65672:BGF65680 BQB65672:BQB65680 BZX65672:BZX65680 CJT65672:CJT65680 CTP65672:CTP65680 DDL65672:DDL65680 DNH65672:DNH65680 DXD65672:DXD65680 EGZ65672:EGZ65680 EQV65672:EQV65680 FAR65672:FAR65680 FKN65672:FKN65680 FUJ65672:FUJ65680 GEF65672:GEF65680 GOB65672:GOB65680 GXX65672:GXX65680 HHT65672:HHT65680 HRP65672:HRP65680 IBL65672:IBL65680 ILH65672:ILH65680 IVD65672:IVD65680 JEZ65672:JEZ65680 JOV65672:JOV65680 JYR65672:JYR65680 KIN65672:KIN65680 KSJ65672:KSJ65680 LCF65672:LCF65680 LMB65672:LMB65680 LVX65672:LVX65680 MFT65672:MFT65680 MPP65672:MPP65680 MZL65672:MZL65680 NJH65672:NJH65680 NTD65672:NTD65680 OCZ65672:OCZ65680 OMV65672:OMV65680 OWR65672:OWR65680 PGN65672:PGN65680 PQJ65672:PQJ65680 QAF65672:QAF65680 QKB65672:QKB65680 QTX65672:QTX65680 RDT65672:RDT65680 RNP65672:RNP65680 RXL65672:RXL65680 SHH65672:SHH65680 SRD65672:SRD65680 TAZ65672:TAZ65680 TKV65672:TKV65680 TUR65672:TUR65680 UEN65672:UEN65680 UOJ65672:UOJ65680 UYF65672:UYF65680 VIB65672:VIB65680 VRX65672:VRX65680 WBT65672:WBT65680 WLP65672:WLP65680 WVL65672:WVL65680 D131208:D131216 IZ131208:IZ131216 SV131208:SV131216 ACR131208:ACR131216 AMN131208:AMN131216 AWJ131208:AWJ131216 BGF131208:BGF131216 BQB131208:BQB131216 BZX131208:BZX131216 CJT131208:CJT131216 CTP131208:CTP131216 DDL131208:DDL131216 DNH131208:DNH131216 DXD131208:DXD131216 EGZ131208:EGZ131216 EQV131208:EQV131216 FAR131208:FAR131216 FKN131208:FKN131216 FUJ131208:FUJ131216 GEF131208:GEF131216 GOB131208:GOB131216 GXX131208:GXX131216 HHT131208:HHT131216 HRP131208:HRP131216 IBL131208:IBL131216 ILH131208:ILH131216 IVD131208:IVD131216 JEZ131208:JEZ131216 JOV131208:JOV131216 JYR131208:JYR131216 KIN131208:KIN131216 KSJ131208:KSJ131216 LCF131208:LCF131216 LMB131208:LMB131216 LVX131208:LVX131216 MFT131208:MFT131216 MPP131208:MPP131216 MZL131208:MZL131216 NJH131208:NJH131216 NTD131208:NTD131216 OCZ131208:OCZ131216 OMV131208:OMV131216 OWR131208:OWR131216 PGN131208:PGN131216 PQJ131208:PQJ131216 QAF131208:QAF131216 QKB131208:QKB131216 QTX131208:QTX131216 RDT131208:RDT131216 RNP131208:RNP131216 RXL131208:RXL131216 SHH131208:SHH131216 SRD131208:SRD131216 TAZ131208:TAZ131216 TKV131208:TKV131216 TUR131208:TUR131216 UEN131208:UEN131216 UOJ131208:UOJ131216 UYF131208:UYF131216 VIB131208:VIB131216 VRX131208:VRX131216 WBT131208:WBT131216 WLP131208:WLP131216 WVL131208:WVL131216 D196744:D196752 IZ196744:IZ196752 SV196744:SV196752 ACR196744:ACR196752 AMN196744:AMN196752 AWJ196744:AWJ196752 BGF196744:BGF196752 BQB196744:BQB196752 BZX196744:BZX196752 CJT196744:CJT196752 CTP196744:CTP196752 DDL196744:DDL196752 DNH196744:DNH196752 DXD196744:DXD196752 EGZ196744:EGZ196752 EQV196744:EQV196752 FAR196744:FAR196752 FKN196744:FKN196752 FUJ196744:FUJ196752 GEF196744:GEF196752 GOB196744:GOB196752 GXX196744:GXX196752 HHT196744:HHT196752 HRP196744:HRP196752 IBL196744:IBL196752 ILH196744:ILH196752 IVD196744:IVD196752 JEZ196744:JEZ196752 JOV196744:JOV196752 JYR196744:JYR196752 KIN196744:KIN196752 KSJ196744:KSJ196752 LCF196744:LCF196752 LMB196744:LMB196752 LVX196744:LVX196752 MFT196744:MFT196752 MPP196744:MPP196752 MZL196744:MZL196752 NJH196744:NJH196752 NTD196744:NTD196752 OCZ196744:OCZ196752 OMV196744:OMV196752 OWR196744:OWR196752 PGN196744:PGN196752 PQJ196744:PQJ196752 QAF196744:QAF196752 QKB196744:QKB196752 QTX196744:QTX196752 RDT196744:RDT196752 RNP196744:RNP196752 RXL196744:RXL196752 SHH196744:SHH196752 SRD196744:SRD196752 TAZ196744:TAZ196752 TKV196744:TKV196752 TUR196744:TUR196752 UEN196744:UEN196752 UOJ196744:UOJ196752 UYF196744:UYF196752 VIB196744:VIB196752 VRX196744:VRX196752 WBT196744:WBT196752 WLP196744:WLP196752 WVL196744:WVL196752 D262280:D262288 IZ262280:IZ262288 SV262280:SV262288 ACR262280:ACR262288 AMN262280:AMN262288 AWJ262280:AWJ262288 BGF262280:BGF262288 BQB262280:BQB262288 BZX262280:BZX262288 CJT262280:CJT262288 CTP262280:CTP262288 DDL262280:DDL262288 DNH262280:DNH262288 DXD262280:DXD262288 EGZ262280:EGZ262288 EQV262280:EQV262288 FAR262280:FAR262288 FKN262280:FKN262288 FUJ262280:FUJ262288 GEF262280:GEF262288 GOB262280:GOB262288 GXX262280:GXX262288 HHT262280:HHT262288 HRP262280:HRP262288 IBL262280:IBL262288 ILH262280:ILH262288 IVD262280:IVD262288 JEZ262280:JEZ262288 JOV262280:JOV262288 JYR262280:JYR262288 KIN262280:KIN262288 KSJ262280:KSJ262288 LCF262280:LCF262288 LMB262280:LMB262288 LVX262280:LVX262288 MFT262280:MFT262288 MPP262280:MPP262288 MZL262280:MZL262288 NJH262280:NJH262288 NTD262280:NTD262288 OCZ262280:OCZ262288 OMV262280:OMV262288 OWR262280:OWR262288 PGN262280:PGN262288 PQJ262280:PQJ262288 QAF262280:QAF262288 QKB262280:QKB262288 QTX262280:QTX262288 RDT262280:RDT262288 RNP262280:RNP262288 RXL262280:RXL262288 SHH262280:SHH262288 SRD262280:SRD262288 TAZ262280:TAZ262288 TKV262280:TKV262288 TUR262280:TUR262288 UEN262280:UEN262288 UOJ262280:UOJ262288 UYF262280:UYF262288 VIB262280:VIB262288 VRX262280:VRX262288 WBT262280:WBT262288 WLP262280:WLP262288 WVL262280:WVL262288 D327816:D327824 IZ327816:IZ327824 SV327816:SV327824 ACR327816:ACR327824 AMN327816:AMN327824 AWJ327816:AWJ327824 BGF327816:BGF327824 BQB327816:BQB327824 BZX327816:BZX327824 CJT327816:CJT327824 CTP327816:CTP327824 DDL327816:DDL327824 DNH327816:DNH327824 DXD327816:DXD327824 EGZ327816:EGZ327824 EQV327816:EQV327824 FAR327816:FAR327824 FKN327816:FKN327824 FUJ327816:FUJ327824 GEF327816:GEF327824 GOB327816:GOB327824 GXX327816:GXX327824 HHT327816:HHT327824 HRP327816:HRP327824 IBL327816:IBL327824 ILH327816:ILH327824 IVD327816:IVD327824 JEZ327816:JEZ327824 JOV327816:JOV327824 JYR327816:JYR327824 KIN327816:KIN327824 KSJ327816:KSJ327824 LCF327816:LCF327824 LMB327816:LMB327824 LVX327816:LVX327824 MFT327816:MFT327824 MPP327816:MPP327824 MZL327816:MZL327824 NJH327816:NJH327824 NTD327816:NTD327824 OCZ327816:OCZ327824 OMV327816:OMV327824 OWR327816:OWR327824 PGN327816:PGN327824 PQJ327816:PQJ327824 QAF327816:QAF327824 QKB327816:QKB327824 QTX327816:QTX327824 RDT327816:RDT327824 RNP327816:RNP327824 RXL327816:RXL327824 SHH327816:SHH327824 SRD327816:SRD327824 TAZ327816:TAZ327824 TKV327816:TKV327824 TUR327816:TUR327824 UEN327816:UEN327824 UOJ327816:UOJ327824 UYF327816:UYF327824 VIB327816:VIB327824 VRX327816:VRX327824 WBT327816:WBT327824 WLP327816:WLP327824 WVL327816:WVL327824 D393352:D393360 IZ393352:IZ393360 SV393352:SV393360 ACR393352:ACR393360 AMN393352:AMN393360 AWJ393352:AWJ393360 BGF393352:BGF393360 BQB393352:BQB393360 BZX393352:BZX393360 CJT393352:CJT393360 CTP393352:CTP393360 DDL393352:DDL393360 DNH393352:DNH393360 DXD393352:DXD393360 EGZ393352:EGZ393360 EQV393352:EQV393360 FAR393352:FAR393360 FKN393352:FKN393360 FUJ393352:FUJ393360 GEF393352:GEF393360 GOB393352:GOB393360 GXX393352:GXX393360 HHT393352:HHT393360 HRP393352:HRP393360 IBL393352:IBL393360 ILH393352:ILH393360 IVD393352:IVD393360 JEZ393352:JEZ393360 JOV393352:JOV393360 JYR393352:JYR393360 KIN393352:KIN393360 KSJ393352:KSJ393360 LCF393352:LCF393360 LMB393352:LMB393360 LVX393352:LVX393360 MFT393352:MFT393360 MPP393352:MPP393360 MZL393352:MZL393360 NJH393352:NJH393360 NTD393352:NTD393360 OCZ393352:OCZ393360 OMV393352:OMV393360 OWR393352:OWR393360 PGN393352:PGN393360 PQJ393352:PQJ393360 QAF393352:QAF393360 QKB393352:QKB393360 QTX393352:QTX393360 RDT393352:RDT393360 RNP393352:RNP393360 RXL393352:RXL393360 SHH393352:SHH393360 SRD393352:SRD393360 TAZ393352:TAZ393360 TKV393352:TKV393360 TUR393352:TUR393360 UEN393352:UEN393360 UOJ393352:UOJ393360 UYF393352:UYF393360 VIB393352:VIB393360 VRX393352:VRX393360 WBT393352:WBT393360 WLP393352:WLP393360 WVL393352:WVL393360 D458888:D458896 IZ458888:IZ458896 SV458888:SV458896 ACR458888:ACR458896 AMN458888:AMN458896 AWJ458888:AWJ458896 BGF458888:BGF458896 BQB458888:BQB458896 BZX458888:BZX458896 CJT458888:CJT458896 CTP458888:CTP458896 DDL458888:DDL458896 DNH458888:DNH458896 DXD458888:DXD458896 EGZ458888:EGZ458896 EQV458888:EQV458896 FAR458888:FAR458896 FKN458888:FKN458896 FUJ458888:FUJ458896 GEF458888:GEF458896 GOB458888:GOB458896 GXX458888:GXX458896 HHT458888:HHT458896 HRP458888:HRP458896 IBL458888:IBL458896 ILH458888:ILH458896 IVD458888:IVD458896 JEZ458888:JEZ458896 JOV458888:JOV458896 JYR458888:JYR458896 KIN458888:KIN458896 KSJ458888:KSJ458896 LCF458888:LCF458896 LMB458888:LMB458896 LVX458888:LVX458896 MFT458888:MFT458896 MPP458888:MPP458896 MZL458888:MZL458896 NJH458888:NJH458896 NTD458888:NTD458896 OCZ458888:OCZ458896 OMV458888:OMV458896 OWR458888:OWR458896 PGN458888:PGN458896 PQJ458888:PQJ458896 QAF458888:QAF458896 QKB458888:QKB458896 QTX458888:QTX458896 RDT458888:RDT458896 RNP458888:RNP458896 RXL458888:RXL458896 SHH458888:SHH458896 SRD458888:SRD458896 TAZ458888:TAZ458896 TKV458888:TKV458896 TUR458888:TUR458896 UEN458888:UEN458896 UOJ458888:UOJ458896 UYF458888:UYF458896 VIB458888:VIB458896 VRX458888:VRX458896 WBT458888:WBT458896 WLP458888:WLP458896 WVL458888:WVL458896 D524424:D524432 IZ524424:IZ524432 SV524424:SV524432 ACR524424:ACR524432 AMN524424:AMN524432 AWJ524424:AWJ524432 BGF524424:BGF524432 BQB524424:BQB524432 BZX524424:BZX524432 CJT524424:CJT524432 CTP524424:CTP524432 DDL524424:DDL524432 DNH524424:DNH524432 DXD524424:DXD524432 EGZ524424:EGZ524432 EQV524424:EQV524432 FAR524424:FAR524432 FKN524424:FKN524432 FUJ524424:FUJ524432 GEF524424:GEF524432 GOB524424:GOB524432 GXX524424:GXX524432 HHT524424:HHT524432 HRP524424:HRP524432 IBL524424:IBL524432 ILH524424:ILH524432 IVD524424:IVD524432 JEZ524424:JEZ524432 JOV524424:JOV524432 JYR524424:JYR524432 KIN524424:KIN524432 KSJ524424:KSJ524432 LCF524424:LCF524432 LMB524424:LMB524432 LVX524424:LVX524432 MFT524424:MFT524432 MPP524424:MPP524432 MZL524424:MZL524432 NJH524424:NJH524432 NTD524424:NTD524432 OCZ524424:OCZ524432 OMV524424:OMV524432 OWR524424:OWR524432 PGN524424:PGN524432 PQJ524424:PQJ524432 QAF524424:QAF524432 QKB524424:QKB524432 QTX524424:QTX524432 RDT524424:RDT524432 RNP524424:RNP524432 RXL524424:RXL524432 SHH524424:SHH524432 SRD524424:SRD524432 TAZ524424:TAZ524432 TKV524424:TKV524432 TUR524424:TUR524432 UEN524424:UEN524432 UOJ524424:UOJ524432 UYF524424:UYF524432 VIB524424:VIB524432 VRX524424:VRX524432 WBT524424:WBT524432 WLP524424:WLP524432 WVL524424:WVL524432 D589960:D589968 IZ589960:IZ589968 SV589960:SV589968 ACR589960:ACR589968 AMN589960:AMN589968 AWJ589960:AWJ589968 BGF589960:BGF589968 BQB589960:BQB589968 BZX589960:BZX589968 CJT589960:CJT589968 CTP589960:CTP589968 DDL589960:DDL589968 DNH589960:DNH589968 DXD589960:DXD589968 EGZ589960:EGZ589968 EQV589960:EQV589968 FAR589960:FAR589968 FKN589960:FKN589968 FUJ589960:FUJ589968 GEF589960:GEF589968 GOB589960:GOB589968 GXX589960:GXX589968 HHT589960:HHT589968 HRP589960:HRP589968 IBL589960:IBL589968 ILH589960:ILH589968 IVD589960:IVD589968 JEZ589960:JEZ589968 JOV589960:JOV589968 JYR589960:JYR589968 KIN589960:KIN589968 KSJ589960:KSJ589968 LCF589960:LCF589968 LMB589960:LMB589968 LVX589960:LVX589968 MFT589960:MFT589968 MPP589960:MPP589968 MZL589960:MZL589968 NJH589960:NJH589968 NTD589960:NTD589968 OCZ589960:OCZ589968 OMV589960:OMV589968 OWR589960:OWR589968 PGN589960:PGN589968 PQJ589960:PQJ589968 QAF589960:QAF589968 QKB589960:QKB589968 QTX589960:QTX589968 RDT589960:RDT589968 RNP589960:RNP589968 RXL589960:RXL589968 SHH589960:SHH589968 SRD589960:SRD589968 TAZ589960:TAZ589968 TKV589960:TKV589968 TUR589960:TUR589968 UEN589960:UEN589968 UOJ589960:UOJ589968 UYF589960:UYF589968 VIB589960:VIB589968 VRX589960:VRX589968 WBT589960:WBT589968 WLP589960:WLP589968 WVL589960:WVL589968 D655496:D655504 IZ655496:IZ655504 SV655496:SV655504 ACR655496:ACR655504 AMN655496:AMN655504 AWJ655496:AWJ655504 BGF655496:BGF655504 BQB655496:BQB655504 BZX655496:BZX655504 CJT655496:CJT655504 CTP655496:CTP655504 DDL655496:DDL655504 DNH655496:DNH655504 DXD655496:DXD655504 EGZ655496:EGZ655504 EQV655496:EQV655504 FAR655496:FAR655504 FKN655496:FKN655504 FUJ655496:FUJ655504 GEF655496:GEF655504 GOB655496:GOB655504 GXX655496:GXX655504 HHT655496:HHT655504 HRP655496:HRP655504 IBL655496:IBL655504 ILH655496:ILH655504 IVD655496:IVD655504 JEZ655496:JEZ655504 JOV655496:JOV655504 JYR655496:JYR655504 KIN655496:KIN655504 KSJ655496:KSJ655504 LCF655496:LCF655504 LMB655496:LMB655504 LVX655496:LVX655504 MFT655496:MFT655504 MPP655496:MPP655504 MZL655496:MZL655504 NJH655496:NJH655504 NTD655496:NTD655504 OCZ655496:OCZ655504 OMV655496:OMV655504 OWR655496:OWR655504 PGN655496:PGN655504 PQJ655496:PQJ655504 QAF655496:QAF655504 QKB655496:QKB655504 QTX655496:QTX655504 RDT655496:RDT655504 RNP655496:RNP655504 RXL655496:RXL655504 SHH655496:SHH655504 SRD655496:SRD655504 TAZ655496:TAZ655504 TKV655496:TKV655504 TUR655496:TUR655504 UEN655496:UEN655504 UOJ655496:UOJ655504 UYF655496:UYF655504 VIB655496:VIB655504 VRX655496:VRX655504 WBT655496:WBT655504 WLP655496:WLP655504 WVL655496:WVL655504 D721032:D721040 IZ721032:IZ721040 SV721032:SV721040 ACR721032:ACR721040 AMN721032:AMN721040 AWJ721032:AWJ721040 BGF721032:BGF721040 BQB721032:BQB721040 BZX721032:BZX721040 CJT721032:CJT721040 CTP721032:CTP721040 DDL721032:DDL721040 DNH721032:DNH721040 DXD721032:DXD721040 EGZ721032:EGZ721040 EQV721032:EQV721040 FAR721032:FAR721040 FKN721032:FKN721040 FUJ721032:FUJ721040 GEF721032:GEF721040 GOB721032:GOB721040 GXX721032:GXX721040 HHT721032:HHT721040 HRP721032:HRP721040 IBL721032:IBL721040 ILH721032:ILH721040 IVD721032:IVD721040 JEZ721032:JEZ721040 JOV721032:JOV721040 JYR721032:JYR721040 KIN721032:KIN721040 KSJ721032:KSJ721040 LCF721032:LCF721040 LMB721032:LMB721040 LVX721032:LVX721040 MFT721032:MFT721040 MPP721032:MPP721040 MZL721032:MZL721040 NJH721032:NJH721040 NTD721032:NTD721040 OCZ721032:OCZ721040 OMV721032:OMV721040 OWR721032:OWR721040 PGN721032:PGN721040 PQJ721032:PQJ721040 QAF721032:QAF721040 QKB721032:QKB721040 QTX721032:QTX721040 RDT721032:RDT721040 RNP721032:RNP721040 RXL721032:RXL721040 SHH721032:SHH721040 SRD721032:SRD721040 TAZ721032:TAZ721040 TKV721032:TKV721040 TUR721032:TUR721040 UEN721032:UEN721040 UOJ721032:UOJ721040 UYF721032:UYF721040 VIB721032:VIB721040 VRX721032:VRX721040 WBT721032:WBT721040 WLP721032:WLP721040 WVL721032:WVL721040 D786568:D786576 IZ786568:IZ786576 SV786568:SV786576 ACR786568:ACR786576 AMN786568:AMN786576 AWJ786568:AWJ786576 BGF786568:BGF786576 BQB786568:BQB786576 BZX786568:BZX786576 CJT786568:CJT786576 CTP786568:CTP786576 DDL786568:DDL786576 DNH786568:DNH786576 DXD786568:DXD786576 EGZ786568:EGZ786576 EQV786568:EQV786576 FAR786568:FAR786576 FKN786568:FKN786576 FUJ786568:FUJ786576 GEF786568:GEF786576 GOB786568:GOB786576 GXX786568:GXX786576 HHT786568:HHT786576 HRP786568:HRP786576 IBL786568:IBL786576 ILH786568:ILH786576 IVD786568:IVD786576 JEZ786568:JEZ786576 JOV786568:JOV786576 JYR786568:JYR786576 KIN786568:KIN786576 KSJ786568:KSJ786576 LCF786568:LCF786576 LMB786568:LMB786576 LVX786568:LVX786576 MFT786568:MFT786576 MPP786568:MPP786576 MZL786568:MZL786576 NJH786568:NJH786576 NTD786568:NTD786576 OCZ786568:OCZ786576 OMV786568:OMV786576 OWR786568:OWR786576 PGN786568:PGN786576 PQJ786568:PQJ786576 QAF786568:QAF786576 QKB786568:QKB786576 QTX786568:QTX786576 RDT786568:RDT786576 RNP786568:RNP786576 RXL786568:RXL786576 SHH786568:SHH786576 SRD786568:SRD786576 TAZ786568:TAZ786576 TKV786568:TKV786576 TUR786568:TUR786576 UEN786568:UEN786576 UOJ786568:UOJ786576 UYF786568:UYF786576 VIB786568:VIB786576 VRX786568:VRX786576 WBT786568:WBT786576 WLP786568:WLP786576 WVL786568:WVL786576 D852104:D852112 IZ852104:IZ852112 SV852104:SV852112 ACR852104:ACR852112 AMN852104:AMN852112 AWJ852104:AWJ852112 BGF852104:BGF852112 BQB852104:BQB852112 BZX852104:BZX852112 CJT852104:CJT852112 CTP852104:CTP852112 DDL852104:DDL852112 DNH852104:DNH852112 DXD852104:DXD852112 EGZ852104:EGZ852112 EQV852104:EQV852112 FAR852104:FAR852112 FKN852104:FKN852112 FUJ852104:FUJ852112 GEF852104:GEF852112 GOB852104:GOB852112 GXX852104:GXX852112 HHT852104:HHT852112 HRP852104:HRP852112 IBL852104:IBL852112 ILH852104:ILH852112 IVD852104:IVD852112 JEZ852104:JEZ852112 JOV852104:JOV852112 JYR852104:JYR852112 KIN852104:KIN852112 KSJ852104:KSJ852112 LCF852104:LCF852112 LMB852104:LMB852112 LVX852104:LVX852112 MFT852104:MFT852112 MPP852104:MPP852112 MZL852104:MZL852112 NJH852104:NJH852112 NTD852104:NTD852112 OCZ852104:OCZ852112 OMV852104:OMV852112 OWR852104:OWR852112 PGN852104:PGN852112 PQJ852104:PQJ852112 QAF852104:QAF852112 QKB852104:QKB852112 QTX852104:QTX852112 RDT852104:RDT852112 RNP852104:RNP852112 RXL852104:RXL852112 SHH852104:SHH852112 SRD852104:SRD852112 TAZ852104:TAZ852112 TKV852104:TKV852112 TUR852104:TUR852112 UEN852104:UEN852112 UOJ852104:UOJ852112 UYF852104:UYF852112 VIB852104:VIB852112 VRX852104:VRX852112 WBT852104:WBT852112 WLP852104:WLP852112 WVL852104:WVL852112 D917640:D917648 IZ917640:IZ917648 SV917640:SV917648 ACR917640:ACR917648 AMN917640:AMN917648 AWJ917640:AWJ917648 BGF917640:BGF917648 BQB917640:BQB917648 BZX917640:BZX917648 CJT917640:CJT917648 CTP917640:CTP917648 DDL917640:DDL917648 DNH917640:DNH917648 DXD917640:DXD917648 EGZ917640:EGZ917648 EQV917640:EQV917648 FAR917640:FAR917648 FKN917640:FKN917648 FUJ917640:FUJ917648 GEF917640:GEF917648 GOB917640:GOB917648 GXX917640:GXX917648 HHT917640:HHT917648 HRP917640:HRP917648 IBL917640:IBL917648 ILH917640:ILH917648 IVD917640:IVD917648 JEZ917640:JEZ917648 JOV917640:JOV917648 JYR917640:JYR917648 KIN917640:KIN917648 KSJ917640:KSJ917648 LCF917640:LCF917648 LMB917640:LMB917648 LVX917640:LVX917648 MFT917640:MFT917648 MPP917640:MPP917648 MZL917640:MZL917648 NJH917640:NJH917648 NTD917640:NTD917648 OCZ917640:OCZ917648 OMV917640:OMV917648 OWR917640:OWR917648 PGN917640:PGN917648 PQJ917640:PQJ917648 QAF917640:QAF917648 QKB917640:QKB917648 QTX917640:QTX917648 RDT917640:RDT917648 RNP917640:RNP917648 RXL917640:RXL917648 SHH917640:SHH917648 SRD917640:SRD917648 TAZ917640:TAZ917648 TKV917640:TKV917648 TUR917640:TUR917648 UEN917640:UEN917648 UOJ917640:UOJ917648 UYF917640:UYF917648 VIB917640:VIB917648 VRX917640:VRX917648 WBT917640:WBT917648 WLP917640:WLP917648 WVL917640:WVL917648 D983176:D983184 IZ983176:IZ983184 SV983176:SV983184 ACR983176:ACR983184 AMN983176:AMN983184 AWJ983176:AWJ983184 BGF983176:BGF983184 BQB983176:BQB983184 BZX983176:BZX983184 CJT983176:CJT983184 CTP983176:CTP983184 DDL983176:DDL983184 DNH983176:DNH983184 DXD983176:DXD983184 EGZ983176:EGZ983184 EQV983176:EQV983184 FAR983176:FAR983184 FKN983176:FKN983184 FUJ983176:FUJ983184 GEF983176:GEF983184 GOB983176:GOB983184 GXX983176:GXX983184 HHT983176:HHT983184 HRP983176:HRP983184 IBL983176:IBL983184 ILH983176:ILH983184 IVD983176:IVD983184 JEZ983176:JEZ983184 JOV983176:JOV983184 JYR983176:JYR983184 KIN983176:KIN983184 KSJ983176:KSJ983184 LCF983176:LCF983184 LMB983176:LMB983184 LVX983176:LVX983184 MFT983176:MFT983184 MPP983176:MPP983184 MZL983176:MZL983184 NJH983176:NJH983184 NTD983176:NTD983184 OCZ983176:OCZ983184 OMV983176:OMV983184 OWR983176:OWR983184 PGN983176:PGN983184 PQJ983176:PQJ983184 QAF983176:QAF983184 QKB983176:QKB983184 QTX983176:QTX983184 RDT983176:RDT983184 RNP983176:RNP983184 RXL983176:RXL983184 SHH983176:SHH983184 SRD983176:SRD983184 TAZ983176:TAZ983184 TKV983176:TKV983184 TUR983176:TUR983184 UEN983176:UEN983184 UOJ983176:UOJ983184 UYF983176:UYF983184 VIB983176:VIB983184 VRX983176:VRX983184 WBT983176:WBT983184 WLP983176:WLP983184 WVL983176:WVL983184 L135:L144 JH135:JH144 TD135:TD144 ACZ135:ACZ144 AMV135:AMV144 AWR135:AWR144 BGN135:BGN144 BQJ135:BQJ144 CAF135:CAF144 CKB135:CKB144 CTX135:CTX144 DDT135:DDT144 DNP135:DNP144 DXL135:DXL144 EHH135:EHH144 ERD135:ERD144 FAZ135:FAZ144 FKV135:FKV144 FUR135:FUR144 GEN135:GEN144 GOJ135:GOJ144 GYF135:GYF144 HIB135:HIB144 HRX135:HRX144 IBT135:IBT144 ILP135:ILP144 IVL135:IVL144 JFH135:JFH144 JPD135:JPD144 JYZ135:JYZ144 KIV135:KIV144 KSR135:KSR144 LCN135:LCN144 LMJ135:LMJ144 LWF135:LWF144 MGB135:MGB144 MPX135:MPX144 MZT135:MZT144 NJP135:NJP144 NTL135:NTL144 ODH135:ODH144 OND135:OND144 OWZ135:OWZ144 PGV135:PGV144 PQR135:PQR144 QAN135:QAN144 QKJ135:QKJ144 QUF135:QUF144 REB135:REB144 RNX135:RNX144 RXT135:RXT144 SHP135:SHP144 SRL135:SRL144 TBH135:TBH144 TLD135:TLD144 TUZ135:TUZ144 UEV135:UEV144 UOR135:UOR144 UYN135:UYN144 VIJ135:VIJ144 VSF135:VSF144 WCB135:WCB144 WLX135:WLX144 WVT135:WVT144 L65671:L65680 JH65671:JH65680 TD65671:TD65680 ACZ65671:ACZ65680 AMV65671:AMV65680 AWR65671:AWR65680 BGN65671:BGN65680 BQJ65671:BQJ65680 CAF65671:CAF65680 CKB65671:CKB65680 CTX65671:CTX65680 DDT65671:DDT65680 DNP65671:DNP65680 DXL65671:DXL65680 EHH65671:EHH65680 ERD65671:ERD65680 FAZ65671:FAZ65680 FKV65671:FKV65680 FUR65671:FUR65680 GEN65671:GEN65680 GOJ65671:GOJ65680 GYF65671:GYF65680 HIB65671:HIB65680 HRX65671:HRX65680 IBT65671:IBT65680 ILP65671:ILP65680 IVL65671:IVL65680 JFH65671:JFH65680 JPD65671:JPD65680 JYZ65671:JYZ65680 KIV65671:KIV65680 KSR65671:KSR65680 LCN65671:LCN65680 LMJ65671:LMJ65680 LWF65671:LWF65680 MGB65671:MGB65680 MPX65671:MPX65680 MZT65671:MZT65680 NJP65671:NJP65680 NTL65671:NTL65680 ODH65671:ODH65680 OND65671:OND65680 OWZ65671:OWZ65680 PGV65671:PGV65680 PQR65671:PQR65680 QAN65671:QAN65680 QKJ65671:QKJ65680 QUF65671:QUF65680 REB65671:REB65680 RNX65671:RNX65680 RXT65671:RXT65680 SHP65671:SHP65680 SRL65671:SRL65680 TBH65671:TBH65680 TLD65671:TLD65680 TUZ65671:TUZ65680 UEV65671:UEV65680 UOR65671:UOR65680 UYN65671:UYN65680 VIJ65671:VIJ65680 VSF65671:VSF65680 WCB65671:WCB65680 WLX65671:WLX65680 WVT65671:WVT65680 L131207:L131216 JH131207:JH131216 TD131207:TD131216 ACZ131207:ACZ131216 AMV131207:AMV131216 AWR131207:AWR131216 BGN131207:BGN131216 BQJ131207:BQJ131216 CAF131207:CAF131216 CKB131207:CKB131216 CTX131207:CTX131216 DDT131207:DDT131216 DNP131207:DNP131216 DXL131207:DXL131216 EHH131207:EHH131216 ERD131207:ERD131216 FAZ131207:FAZ131216 FKV131207:FKV131216 FUR131207:FUR131216 GEN131207:GEN131216 GOJ131207:GOJ131216 GYF131207:GYF131216 HIB131207:HIB131216 HRX131207:HRX131216 IBT131207:IBT131216 ILP131207:ILP131216 IVL131207:IVL131216 JFH131207:JFH131216 JPD131207:JPD131216 JYZ131207:JYZ131216 KIV131207:KIV131216 KSR131207:KSR131216 LCN131207:LCN131216 LMJ131207:LMJ131216 LWF131207:LWF131216 MGB131207:MGB131216 MPX131207:MPX131216 MZT131207:MZT131216 NJP131207:NJP131216 NTL131207:NTL131216 ODH131207:ODH131216 OND131207:OND131216 OWZ131207:OWZ131216 PGV131207:PGV131216 PQR131207:PQR131216 QAN131207:QAN131216 QKJ131207:QKJ131216 QUF131207:QUF131216 REB131207:REB131216 RNX131207:RNX131216 RXT131207:RXT131216 SHP131207:SHP131216 SRL131207:SRL131216 TBH131207:TBH131216 TLD131207:TLD131216 TUZ131207:TUZ131216 UEV131207:UEV131216 UOR131207:UOR131216 UYN131207:UYN131216 VIJ131207:VIJ131216 VSF131207:VSF131216 WCB131207:WCB131216 WLX131207:WLX131216 WVT131207:WVT131216 L196743:L196752 JH196743:JH196752 TD196743:TD196752 ACZ196743:ACZ196752 AMV196743:AMV196752 AWR196743:AWR196752 BGN196743:BGN196752 BQJ196743:BQJ196752 CAF196743:CAF196752 CKB196743:CKB196752 CTX196743:CTX196752 DDT196743:DDT196752 DNP196743:DNP196752 DXL196743:DXL196752 EHH196743:EHH196752 ERD196743:ERD196752 FAZ196743:FAZ196752 FKV196743:FKV196752 FUR196743:FUR196752 GEN196743:GEN196752 GOJ196743:GOJ196752 GYF196743:GYF196752 HIB196743:HIB196752 HRX196743:HRX196752 IBT196743:IBT196752 ILP196743:ILP196752 IVL196743:IVL196752 JFH196743:JFH196752 JPD196743:JPD196752 JYZ196743:JYZ196752 KIV196743:KIV196752 KSR196743:KSR196752 LCN196743:LCN196752 LMJ196743:LMJ196752 LWF196743:LWF196752 MGB196743:MGB196752 MPX196743:MPX196752 MZT196743:MZT196752 NJP196743:NJP196752 NTL196743:NTL196752 ODH196743:ODH196752 OND196743:OND196752 OWZ196743:OWZ196752 PGV196743:PGV196752 PQR196743:PQR196752 QAN196743:QAN196752 QKJ196743:QKJ196752 QUF196743:QUF196752 REB196743:REB196752 RNX196743:RNX196752 RXT196743:RXT196752 SHP196743:SHP196752 SRL196743:SRL196752 TBH196743:TBH196752 TLD196743:TLD196752 TUZ196743:TUZ196752 UEV196743:UEV196752 UOR196743:UOR196752 UYN196743:UYN196752 VIJ196743:VIJ196752 VSF196743:VSF196752 WCB196743:WCB196752 WLX196743:WLX196752 WVT196743:WVT196752 L262279:L262288 JH262279:JH262288 TD262279:TD262288 ACZ262279:ACZ262288 AMV262279:AMV262288 AWR262279:AWR262288 BGN262279:BGN262288 BQJ262279:BQJ262288 CAF262279:CAF262288 CKB262279:CKB262288 CTX262279:CTX262288 DDT262279:DDT262288 DNP262279:DNP262288 DXL262279:DXL262288 EHH262279:EHH262288 ERD262279:ERD262288 FAZ262279:FAZ262288 FKV262279:FKV262288 FUR262279:FUR262288 GEN262279:GEN262288 GOJ262279:GOJ262288 GYF262279:GYF262288 HIB262279:HIB262288 HRX262279:HRX262288 IBT262279:IBT262288 ILP262279:ILP262288 IVL262279:IVL262288 JFH262279:JFH262288 JPD262279:JPD262288 JYZ262279:JYZ262288 KIV262279:KIV262288 KSR262279:KSR262288 LCN262279:LCN262288 LMJ262279:LMJ262288 LWF262279:LWF262288 MGB262279:MGB262288 MPX262279:MPX262288 MZT262279:MZT262288 NJP262279:NJP262288 NTL262279:NTL262288 ODH262279:ODH262288 OND262279:OND262288 OWZ262279:OWZ262288 PGV262279:PGV262288 PQR262279:PQR262288 QAN262279:QAN262288 QKJ262279:QKJ262288 QUF262279:QUF262288 REB262279:REB262288 RNX262279:RNX262288 RXT262279:RXT262288 SHP262279:SHP262288 SRL262279:SRL262288 TBH262279:TBH262288 TLD262279:TLD262288 TUZ262279:TUZ262288 UEV262279:UEV262288 UOR262279:UOR262288 UYN262279:UYN262288 VIJ262279:VIJ262288 VSF262279:VSF262288 WCB262279:WCB262288 WLX262279:WLX262288 WVT262279:WVT262288 L327815:L327824 JH327815:JH327824 TD327815:TD327824 ACZ327815:ACZ327824 AMV327815:AMV327824 AWR327815:AWR327824 BGN327815:BGN327824 BQJ327815:BQJ327824 CAF327815:CAF327824 CKB327815:CKB327824 CTX327815:CTX327824 DDT327815:DDT327824 DNP327815:DNP327824 DXL327815:DXL327824 EHH327815:EHH327824 ERD327815:ERD327824 FAZ327815:FAZ327824 FKV327815:FKV327824 FUR327815:FUR327824 GEN327815:GEN327824 GOJ327815:GOJ327824 GYF327815:GYF327824 HIB327815:HIB327824 HRX327815:HRX327824 IBT327815:IBT327824 ILP327815:ILP327824 IVL327815:IVL327824 JFH327815:JFH327824 JPD327815:JPD327824 JYZ327815:JYZ327824 KIV327815:KIV327824 KSR327815:KSR327824 LCN327815:LCN327824 LMJ327815:LMJ327824 LWF327815:LWF327824 MGB327815:MGB327824 MPX327815:MPX327824 MZT327815:MZT327824 NJP327815:NJP327824 NTL327815:NTL327824 ODH327815:ODH327824 OND327815:OND327824 OWZ327815:OWZ327824 PGV327815:PGV327824 PQR327815:PQR327824 QAN327815:QAN327824 QKJ327815:QKJ327824 QUF327815:QUF327824 REB327815:REB327824 RNX327815:RNX327824 RXT327815:RXT327824 SHP327815:SHP327824 SRL327815:SRL327824 TBH327815:TBH327824 TLD327815:TLD327824 TUZ327815:TUZ327824 UEV327815:UEV327824 UOR327815:UOR327824 UYN327815:UYN327824 VIJ327815:VIJ327824 VSF327815:VSF327824 WCB327815:WCB327824 WLX327815:WLX327824 WVT327815:WVT327824 L393351:L393360 JH393351:JH393360 TD393351:TD393360 ACZ393351:ACZ393360 AMV393351:AMV393360 AWR393351:AWR393360 BGN393351:BGN393360 BQJ393351:BQJ393360 CAF393351:CAF393360 CKB393351:CKB393360 CTX393351:CTX393360 DDT393351:DDT393360 DNP393351:DNP393360 DXL393351:DXL393360 EHH393351:EHH393360 ERD393351:ERD393360 FAZ393351:FAZ393360 FKV393351:FKV393360 FUR393351:FUR393360 GEN393351:GEN393360 GOJ393351:GOJ393360 GYF393351:GYF393360 HIB393351:HIB393360 HRX393351:HRX393360 IBT393351:IBT393360 ILP393351:ILP393360 IVL393351:IVL393360 JFH393351:JFH393360 JPD393351:JPD393360 JYZ393351:JYZ393360 KIV393351:KIV393360 KSR393351:KSR393360 LCN393351:LCN393360 LMJ393351:LMJ393360 LWF393351:LWF393360 MGB393351:MGB393360 MPX393351:MPX393360 MZT393351:MZT393360 NJP393351:NJP393360 NTL393351:NTL393360 ODH393351:ODH393360 OND393351:OND393360 OWZ393351:OWZ393360 PGV393351:PGV393360 PQR393351:PQR393360 QAN393351:QAN393360 QKJ393351:QKJ393360 QUF393351:QUF393360 REB393351:REB393360 RNX393351:RNX393360 RXT393351:RXT393360 SHP393351:SHP393360 SRL393351:SRL393360 TBH393351:TBH393360 TLD393351:TLD393360 TUZ393351:TUZ393360 UEV393351:UEV393360 UOR393351:UOR393360 UYN393351:UYN393360 VIJ393351:VIJ393360 VSF393351:VSF393360 WCB393351:WCB393360 WLX393351:WLX393360 WVT393351:WVT393360 L458887:L458896 JH458887:JH458896 TD458887:TD458896 ACZ458887:ACZ458896 AMV458887:AMV458896 AWR458887:AWR458896 BGN458887:BGN458896 BQJ458887:BQJ458896 CAF458887:CAF458896 CKB458887:CKB458896 CTX458887:CTX458896 DDT458887:DDT458896 DNP458887:DNP458896 DXL458887:DXL458896 EHH458887:EHH458896 ERD458887:ERD458896 FAZ458887:FAZ458896 FKV458887:FKV458896 FUR458887:FUR458896 GEN458887:GEN458896 GOJ458887:GOJ458896 GYF458887:GYF458896 HIB458887:HIB458896 HRX458887:HRX458896 IBT458887:IBT458896 ILP458887:ILP458896 IVL458887:IVL458896 JFH458887:JFH458896 JPD458887:JPD458896 JYZ458887:JYZ458896 KIV458887:KIV458896 KSR458887:KSR458896 LCN458887:LCN458896 LMJ458887:LMJ458896 LWF458887:LWF458896 MGB458887:MGB458896 MPX458887:MPX458896 MZT458887:MZT458896 NJP458887:NJP458896 NTL458887:NTL458896 ODH458887:ODH458896 OND458887:OND458896 OWZ458887:OWZ458896 PGV458887:PGV458896 PQR458887:PQR458896 QAN458887:QAN458896 QKJ458887:QKJ458896 QUF458887:QUF458896 REB458887:REB458896 RNX458887:RNX458896 RXT458887:RXT458896 SHP458887:SHP458896 SRL458887:SRL458896 TBH458887:TBH458896 TLD458887:TLD458896 TUZ458887:TUZ458896 UEV458887:UEV458896 UOR458887:UOR458896 UYN458887:UYN458896 VIJ458887:VIJ458896 VSF458887:VSF458896 WCB458887:WCB458896 WLX458887:WLX458896 WVT458887:WVT458896 L524423:L524432 JH524423:JH524432 TD524423:TD524432 ACZ524423:ACZ524432 AMV524423:AMV524432 AWR524423:AWR524432 BGN524423:BGN524432 BQJ524423:BQJ524432 CAF524423:CAF524432 CKB524423:CKB524432 CTX524423:CTX524432 DDT524423:DDT524432 DNP524423:DNP524432 DXL524423:DXL524432 EHH524423:EHH524432 ERD524423:ERD524432 FAZ524423:FAZ524432 FKV524423:FKV524432 FUR524423:FUR524432 GEN524423:GEN524432 GOJ524423:GOJ524432 GYF524423:GYF524432 HIB524423:HIB524432 HRX524423:HRX524432 IBT524423:IBT524432 ILP524423:ILP524432 IVL524423:IVL524432 JFH524423:JFH524432 JPD524423:JPD524432 JYZ524423:JYZ524432 KIV524423:KIV524432 KSR524423:KSR524432 LCN524423:LCN524432 LMJ524423:LMJ524432 LWF524423:LWF524432 MGB524423:MGB524432 MPX524423:MPX524432 MZT524423:MZT524432 NJP524423:NJP524432 NTL524423:NTL524432 ODH524423:ODH524432 OND524423:OND524432 OWZ524423:OWZ524432 PGV524423:PGV524432 PQR524423:PQR524432 QAN524423:QAN524432 QKJ524423:QKJ524432 QUF524423:QUF524432 REB524423:REB524432 RNX524423:RNX524432 RXT524423:RXT524432 SHP524423:SHP524432 SRL524423:SRL524432 TBH524423:TBH524432 TLD524423:TLD524432 TUZ524423:TUZ524432 UEV524423:UEV524432 UOR524423:UOR524432 UYN524423:UYN524432 VIJ524423:VIJ524432 VSF524423:VSF524432 WCB524423:WCB524432 WLX524423:WLX524432 WVT524423:WVT524432 L589959:L589968 JH589959:JH589968 TD589959:TD589968 ACZ589959:ACZ589968 AMV589959:AMV589968 AWR589959:AWR589968 BGN589959:BGN589968 BQJ589959:BQJ589968 CAF589959:CAF589968 CKB589959:CKB589968 CTX589959:CTX589968 DDT589959:DDT589968 DNP589959:DNP589968 DXL589959:DXL589968 EHH589959:EHH589968 ERD589959:ERD589968 FAZ589959:FAZ589968 FKV589959:FKV589968 FUR589959:FUR589968 GEN589959:GEN589968 GOJ589959:GOJ589968 GYF589959:GYF589968 HIB589959:HIB589968 HRX589959:HRX589968 IBT589959:IBT589968 ILP589959:ILP589968 IVL589959:IVL589968 JFH589959:JFH589968 JPD589959:JPD589968 JYZ589959:JYZ589968 KIV589959:KIV589968 KSR589959:KSR589968 LCN589959:LCN589968 LMJ589959:LMJ589968 LWF589959:LWF589968 MGB589959:MGB589968 MPX589959:MPX589968 MZT589959:MZT589968 NJP589959:NJP589968 NTL589959:NTL589968 ODH589959:ODH589968 OND589959:OND589968 OWZ589959:OWZ589968 PGV589959:PGV589968 PQR589959:PQR589968 QAN589959:QAN589968 QKJ589959:QKJ589968 QUF589959:QUF589968 REB589959:REB589968 RNX589959:RNX589968 RXT589959:RXT589968 SHP589959:SHP589968 SRL589959:SRL589968 TBH589959:TBH589968 TLD589959:TLD589968 TUZ589959:TUZ589968 UEV589959:UEV589968 UOR589959:UOR589968 UYN589959:UYN589968 VIJ589959:VIJ589968 VSF589959:VSF589968 WCB589959:WCB589968 WLX589959:WLX589968 WVT589959:WVT589968 L655495:L655504 JH655495:JH655504 TD655495:TD655504 ACZ655495:ACZ655504 AMV655495:AMV655504 AWR655495:AWR655504 BGN655495:BGN655504 BQJ655495:BQJ655504 CAF655495:CAF655504 CKB655495:CKB655504 CTX655495:CTX655504 DDT655495:DDT655504 DNP655495:DNP655504 DXL655495:DXL655504 EHH655495:EHH655504 ERD655495:ERD655504 FAZ655495:FAZ655504 FKV655495:FKV655504 FUR655495:FUR655504 GEN655495:GEN655504 GOJ655495:GOJ655504 GYF655495:GYF655504 HIB655495:HIB655504 HRX655495:HRX655504 IBT655495:IBT655504 ILP655495:ILP655504 IVL655495:IVL655504 JFH655495:JFH655504 JPD655495:JPD655504 JYZ655495:JYZ655504 KIV655495:KIV655504 KSR655495:KSR655504 LCN655495:LCN655504 LMJ655495:LMJ655504 LWF655495:LWF655504 MGB655495:MGB655504 MPX655495:MPX655504 MZT655495:MZT655504 NJP655495:NJP655504 NTL655495:NTL655504 ODH655495:ODH655504 OND655495:OND655504 OWZ655495:OWZ655504 PGV655495:PGV655504 PQR655495:PQR655504 QAN655495:QAN655504 QKJ655495:QKJ655504 QUF655495:QUF655504 REB655495:REB655504 RNX655495:RNX655504 RXT655495:RXT655504 SHP655495:SHP655504 SRL655495:SRL655504 TBH655495:TBH655504 TLD655495:TLD655504 TUZ655495:TUZ655504 UEV655495:UEV655504 UOR655495:UOR655504 UYN655495:UYN655504 VIJ655495:VIJ655504 VSF655495:VSF655504 WCB655495:WCB655504 WLX655495:WLX655504 WVT655495:WVT655504 L721031:L721040 JH721031:JH721040 TD721031:TD721040 ACZ721031:ACZ721040 AMV721031:AMV721040 AWR721031:AWR721040 BGN721031:BGN721040 BQJ721031:BQJ721040 CAF721031:CAF721040 CKB721031:CKB721040 CTX721031:CTX721040 DDT721031:DDT721040 DNP721031:DNP721040 DXL721031:DXL721040 EHH721031:EHH721040 ERD721031:ERD721040 FAZ721031:FAZ721040 FKV721031:FKV721040 FUR721031:FUR721040 GEN721031:GEN721040 GOJ721031:GOJ721040 GYF721031:GYF721040 HIB721031:HIB721040 HRX721031:HRX721040 IBT721031:IBT721040 ILP721031:ILP721040 IVL721031:IVL721040 JFH721031:JFH721040 JPD721031:JPD721040 JYZ721031:JYZ721040 KIV721031:KIV721040 KSR721031:KSR721040 LCN721031:LCN721040 LMJ721031:LMJ721040 LWF721031:LWF721040 MGB721031:MGB721040 MPX721031:MPX721040 MZT721031:MZT721040 NJP721031:NJP721040 NTL721031:NTL721040 ODH721031:ODH721040 OND721031:OND721040 OWZ721031:OWZ721040 PGV721031:PGV721040 PQR721031:PQR721040 QAN721031:QAN721040 QKJ721031:QKJ721040 QUF721031:QUF721040 REB721031:REB721040 RNX721031:RNX721040 RXT721031:RXT721040 SHP721031:SHP721040 SRL721031:SRL721040 TBH721031:TBH721040 TLD721031:TLD721040 TUZ721031:TUZ721040 UEV721031:UEV721040 UOR721031:UOR721040 UYN721031:UYN721040 VIJ721031:VIJ721040 VSF721031:VSF721040 WCB721031:WCB721040 WLX721031:WLX721040 WVT721031:WVT721040 L786567:L786576 JH786567:JH786576 TD786567:TD786576 ACZ786567:ACZ786576 AMV786567:AMV786576 AWR786567:AWR786576 BGN786567:BGN786576 BQJ786567:BQJ786576 CAF786567:CAF786576 CKB786567:CKB786576 CTX786567:CTX786576 DDT786567:DDT786576 DNP786567:DNP786576 DXL786567:DXL786576 EHH786567:EHH786576 ERD786567:ERD786576 FAZ786567:FAZ786576 FKV786567:FKV786576 FUR786567:FUR786576 GEN786567:GEN786576 GOJ786567:GOJ786576 GYF786567:GYF786576 HIB786567:HIB786576 HRX786567:HRX786576 IBT786567:IBT786576 ILP786567:ILP786576 IVL786567:IVL786576 JFH786567:JFH786576 JPD786567:JPD786576 JYZ786567:JYZ786576 KIV786567:KIV786576 KSR786567:KSR786576 LCN786567:LCN786576 LMJ786567:LMJ786576 LWF786567:LWF786576 MGB786567:MGB786576 MPX786567:MPX786576 MZT786567:MZT786576 NJP786567:NJP786576 NTL786567:NTL786576 ODH786567:ODH786576 OND786567:OND786576 OWZ786567:OWZ786576 PGV786567:PGV786576 PQR786567:PQR786576 QAN786567:QAN786576 QKJ786567:QKJ786576 QUF786567:QUF786576 REB786567:REB786576 RNX786567:RNX786576 RXT786567:RXT786576 SHP786567:SHP786576 SRL786567:SRL786576 TBH786567:TBH786576 TLD786567:TLD786576 TUZ786567:TUZ786576 UEV786567:UEV786576 UOR786567:UOR786576 UYN786567:UYN786576 VIJ786567:VIJ786576 VSF786567:VSF786576 WCB786567:WCB786576 WLX786567:WLX786576 WVT786567:WVT786576 L852103:L852112 JH852103:JH852112 TD852103:TD852112 ACZ852103:ACZ852112 AMV852103:AMV852112 AWR852103:AWR852112 BGN852103:BGN852112 BQJ852103:BQJ852112 CAF852103:CAF852112 CKB852103:CKB852112 CTX852103:CTX852112 DDT852103:DDT852112 DNP852103:DNP852112 DXL852103:DXL852112 EHH852103:EHH852112 ERD852103:ERD852112 FAZ852103:FAZ852112 FKV852103:FKV852112 FUR852103:FUR852112 GEN852103:GEN852112 GOJ852103:GOJ852112 GYF852103:GYF852112 HIB852103:HIB852112 HRX852103:HRX852112 IBT852103:IBT852112 ILP852103:ILP852112 IVL852103:IVL852112 JFH852103:JFH852112 JPD852103:JPD852112 JYZ852103:JYZ852112 KIV852103:KIV852112 KSR852103:KSR852112 LCN852103:LCN852112 LMJ852103:LMJ852112 LWF852103:LWF852112 MGB852103:MGB852112 MPX852103:MPX852112 MZT852103:MZT852112 NJP852103:NJP852112 NTL852103:NTL852112 ODH852103:ODH852112 OND852103:OND852112 OWZ852103:OWZ852112 PGV852103:PGV852112 PQR852103:PQR852112 QAN852103:QAN852112 QKJ852103:QKJ852112 QUF852103:QUF852112 REB852103:REB852112 RNX852103:RNX852112 RXT852103:RXT852112 SHP852103:SHP852112 SRL852103:SRL852112 TBH852103:TBH852112 TLD852103:TLD852112 TUZ852103:TUZ852112 UEV852103:UEV852112 UOR852103:UOR852112 UYN852103:UYN852112 VIJ852103:VIJ852112 VSF852103:VSF852112 WCB852103:WCB852112 WLX852103:WLX852112 WVT852103:WVT852112 L917639:L917648 JH917639:JH917648 TD917639:TD917648 ACZ917639:ACZ917648 AMV917639:AMV917648 AWR917639:AWR917648 BGN917639:BGN917648 BQJ917639:BQJ917648 CAF917639:CAF917648 CKB917639:CKB917648 CTX917639:CTX917648 DDT917639:DDT917648 DNP917639:DNP917648 DXL917639:DXL917648 EHH917639:EHH917648 ERD917639:ERD917648 FAZ917639:FAZ917648 FKV917639:FKV917648 FUR917639:FUR917648 GEN917639:GEN917648 GOJ917639:GOJ917648 GYF917639:GYF917648 HIB917639:HIB917648 HRX917639:HRX917648 IBT917639:IBT917648 ILP917639:ILP917648 IVL917639:IVL917648 JFH917639:JFH917648 JPD917639:JPD917648 JYZ917639:JYZ917648 KIV917639:KIV917648 KSR917639:KSR917648 LCN917639:LCN917648 LMJ917639:LMJ917648 LWF917639:LWF917648 MGB917639:MGB917648 MPX917639:MPX917648 MZT917639:MZT917648 NJP917639:NJP917648 NTL917639:NTL917648 ODH917639:ODH917648 OND917639:OND917648 OWZ917639:OWZ917648 PGV917639:PGV917648 PQR917639:PQR917648 QAN917639:QAN917648 QKJ917639:QKJ917648 QUF917639:QUF917648 REB917639:REB917648 RNX917639:RNX917648 RXT917639:RXT917648 SHP917639:SHP917648 SRL917639:SRL917648 TBH917639:TBH917648 TLD917639:TLD917648 TUZ917639:TUZ917648 UEV917639:UEV917648 UOR917639:UOR917648 UYN917639:UYN917648 VIJ917639:VIJ917648 VSF917639:VSF917648 WCB917639:WCB917648 WLX917639:WLX917648 WVT917639:WVT917648 L983175:L983184 JH983175:JH983184 TD983175:TD983184 ACZ983175:ACZ983184 AMV983175:AMV983184 AWR983175:AWR983184 BGN983175:BGN983184 BQJ983175:BQJ983184 CAF983175:CAF983184 CKB983175:CKB983184 CTX983175:CTX983184 DDT983175:DDT983184 DNP983175:DNP983184 DXL983175:DXL983184 EHH983175:EHH983184 ERD983175:ERD983184 FAZ983175:FAZ983184 FKV983175:FKV983184 FUR983175:FUR983184 GEN983175:GEN983184 GOJ983175:GOJ983184 GYF983175:GYF983184 HIB983175:HIB983184 HRX983175:HRX983184 IBT983175:IBT983184 ILP983175:ILP983184 IVL983175:IVL983184 JFH983175:JFH983184 JPD983175:JPD983184 JYZ983175:JYZ983184 KIV983175:KIV983184 KSR983175:KSR983184 LCN983175:LCN983184 LMJ983175:LMJ983184 LWF983175:LWF983184 MGB983175:MGB983184 MPX983175:MPX983184 MZT983175:MZT983184 NJP983175:NJP983184 NTL983175:NTL983184 ODH983175:ODH983184 OND983175:OND983184 OWZ983175:OWZ983184 PGV983175:PGV983184 PQR983175:PQR983184 QAN983175:QAN983184 QKJ983175:QKJ983184 QUF983175:QUF983184 REB983175:REB983184 RNX983175:RNX983184 RXT983175:RXT983184 SHP983175:SHP983184 SRL983175:SRL983184 TBH983175:TBH983184 TLD983175:TLD983184 TUZ983175:TUZ983184 UEV983175:UEV983184 UOR983175:UOR983184 UYN983175:UYN983184 VIJ983175:VIJ983184 VSF983175:VSF983184 WCB983175:WCB983184 WLX983175:WLX983184 WVT983175:WVT983184 B149:B151 IX149:IX151 ST149:ST151 ACP149:ACP151 AML149:AML151 AWH149:AWH151 BGD149:BGD151 BPZ149:BPZ151 BZV149:BZV151 CJR149:CJR151 CTN149:CTN151 DDJ149:DDJ151 DNF149:DNF151 DXB149:DXB151 EGX149:EGX151 EQT149:EQT151 FAP149:FAP151 FKL149:FKL151 FUH149:FUH151 GED149:GED151 GNZ149:GNZ151 GXV149:GXV151 HHR149:HHR151 HRN149:HRN151 IBJ149:IBJ151 ILF149:ILF151 IVB149:IVB151 JEX149:JEX151 JOT149:JOT151 JYP149:JYP151 KIL149:KIL151 KSH149:KSH151 LCD149:LCD151 LLZ149:LLZ151 LVV149:LVV151 MFR149:MFR151 MPN149:MPN151 MZJ149:MZJ151 NJF149:NJF151 NTB149:NTB151 OCX149:OCX151 OMT149:OMT151 OWP149:OWP151 PGL149:PGL151 PQH149:PQH151 QAD149:QAD151 QJZ149:QJZ151 QTV149:QTV151 RDR149:RDR151 RNN149:RNN151 RXJ149:RXJ151 SHF149:SHF151 SRB149:SRB151 TAX149:TAX151 TKT149:TKT151 TUP149:TUP151 UEL149:UEL151 UOH149:UOH151 UYD149:UYD151 VHZ149:VHZ151 VRV149:VRV151 WBR149:WBR151 WLN149:WLN151 WVJ149:WVJ151 B65685:B65687 IX65685:IX65687 ST65685:ST65687 ACP65685:ACP65687 AML65685:AML65687 AWH65685:AWH65687 BGD65685:BGD65687 BPZ65685:BPZ65687 BZV65685:BZV65687 CJR65685:CJR65687 CTN65685:CTN65687 DDJ65685:DDJ65687 DNF65685:DNF65687 DXB65685:DXB65687 EGX65685:EGX65687 EQT65685:EQT65687 FAP65685:FAP65687 FKL65685:FKL65687 FUH65685:FUH65687 GED65685:GED65687 GNZ65685:GNZ65687 GXV65685:GXV65687 HHR65685:HHR65687 HRN65685:HRN65687 IBJ65685:IBJ65687 ILF65685:ILF65687 IVB65685:IVB65687 JEX65685:JEX65687 JOT65685:JOT65687 JYP65685:JYP65687 KIL65685:KIL65687 KSH65685:KSH65687 LCD65685:LCD65687 LLZ65685:LLZ65687 LVV65685:LVV65687 MFR65685:MFR65687 MPN65685:MPN65687 MZJ65685:MZJ65687 NJF65685:NJF65687 NTB65685:NTB65687 OCX65685:OCX65687 OMT65685:OMT65687 OWP65685:OWP65687 PGL65685:PGL65687 PQH65685:PQH65687 QAD65685:QAD65687 QJZ65685:QJZ65687 QTV65685:QTV65687 RDR65685:RDR65687 RNN65685:RNN65687 RXJ65685:RXJ65687 SHF65685:SHF65687 SRB65685:SRB65687 TAX65685:TAX65687 TKT65685:TKT65687 TUP65685:TUP65687 UEL65685:UEL65687 UOH65685:UOH65687 UYD65685:UYD65687 VHZ65685:VHZ65687 VRV65685:VRV65687 WBR65685:WBR65687 WLN65685:WLN65687 WVJ65685:WVJ65687 B131221:B131223 IX131221:IX131223 ST131221:ST131223 ACP131221:ACP131223 AML131221:AML131223 AWH131221:AWH131223 BGD131221:BGD131223 BPZ131221:BPZ131223 BZV131221:BZV131223 CJR131221:CJR131223 CTN131221:CTN131223 DDJ131221:DDJ131223 DNF131221:DNF131223 DXB131221:DXB131223 EGX131221:EGX131223 EQT131221:EQT131223 FAP131221:FAP131223 FKL131221:FKL131223 FUH131221:FUH131223 GED131221:GED131223 GNZ131221:GNZ131223 GXV131221:GXV131223 HHR131221:HHR131223 HRN131221:HRN131223 IBJ131221:IBJ131223 ILF131221:ILF131223 IVB131221:IVB131223 JEX131221:JEX131223 JOT131221:JOT131223 JYP131221:JYP131223 KIL131221:KIL131223 KSH131221:KSH131223 LCD131221:LCD131223 LLZ131221:LLZ131223 LVV131221:LVV131223 MFR131221:MFR131223 MPN131221:MPN131223 MZJ131221:MZJ131223 NJF131221:NJF131223 NTB131221:NTB131223 OCX131221:OCX131223 OMT131221:OMT131223 OWP131221:OWP131223 PGL131221:PGL131223 PQH131221:PQH131223 QAD131221:QAD131223 QJZ131221:QJZ131223 QTV131221:QTV131223 RDR131221:RDR131223 RNN131221:RNN131223 RXJ131221:RXJ131223 SHF131221:SHF131223 SRB131221:SRB131223 TAX131221:TAX131223 TKT131221:TKT131223 TUP131221:TUP131223 UEL131221:UEL131223 UOH131221:UOH131223 UYD131221:UYD131223 VHZ131221:VHZ131223 VRV131221:VRV131223 WBR131221:WBR131223 WLN131221:WLN131223 WVJ131221:WVJ131223 B196757:B196759 IX196757:IX196759 ST196757:ST196759 ACP196757:ACP196759 AML196757:AML196759 AWH196757:AWH196759 BGD196757:BGD196759 BPZ196757:BPZ196759 BZV196757:BZV196759 CJR196757:CJR196759 CTN196757:CTN196759 DDJ196757:DDJ196759 DNF196757:DNF196759 DXB196757:DXB196759 EGX196757:EGX196759 EQT196757:EQT196759 FAP196757:FAP196759 FKL196757:FKL196759 FUH196757:FUH196759 GED196757:GED196759 GNZ196757:GNZ196759 GXV196757:GXV196759 HHR196757:HHR196759 HRN196757:HRN196759 IBJ196757:IBJ196759 ILF196757:ILF196759 IVB196757:IVB196759 JEX196757:JEX196759 JOT196757:JOT196759 JYP196757:JYP196759 KIL196757:KIL196759 KSH196757:KSH196759 LCD196757:LCD196759 LLZ196757:LLZ196759 LVV196757:LVV196759 MFR196757:MFR196759 MPN196757:MPN196759 MZJ196757:MZJ196759 NJF196757:NJF196759 NTB196757:NTB196759 OCX196757:OCX196759 OMT196757:OMT196759 OWP196757:OWP196759 PGL196757:PGL196759 PQH196757:PQH196759 QAD196757:QAD196759 QJZ196757:QJZ196759 QTV196757:QTV196759 RDR196757:RDR196759 RNN196757:RNN196759 RXJ196757:RXJ196759 SHF196757:SHF196759 SRB196757:SRB196759 TAX196757:TAX196759 TKT196757:TKT196759 TUP196757:TUP196759 UEL196757:UEL196759 UOH196757:UOH196759 UYD196757:UYD196759 VHZ196757:VHZ196759 VRV196757:VRV196759 WBR196757:WBR196759 WLN196757:WLN196759 WVJ196757:WVJ196759 B262293:B262295 IX262293:IX262295 ST262293:ST262295 ACP262293:ACP262295 AML262293:AML262295 AWH262293:AWH262295 BGD262293:BGD262295 BPZ262293:BPZ262295 BZV262293:BZV262295 CJR262293:CJR262295 CTN262293:CTN262295 DDJ262293:DDJ262295 DNF262293:DNF262295 DXB262293:DXB262295 EGX262293:EGX262295 EQT262293:EQT262295 FAP262293:FAP262295 FKL262293:FKL262295 FUH262293:FUH262295 GED262293:GED262295 GNZ262293:GNZ262295 GXV262293:GXV262295 HHR262293:HHR262295 HRN262293:HRN262295 IBJ262293:IBJ262295 ILF262293:ILF262295 IVB262293:IVB262295 JEX262293:JEX262295 JOT262293:JOT262295 JYP262293:JYP262295 KIL262293:KIL262295 KSH262293:KSH262295 LCD262293:LCD262295 LLZ262293:LLZ262295 LVV262293:LVV262295 MFR262293:MFR262295 MPN262293:MPN262295 MZJ262293:MZJ262295 NJF262293:NJF262295 NTB262293:NTB262295 OCX262293:OCX262295 OMT262293:OMT262295 OWP262293:OWP262295 PGL262293:PGL262295 PQH262293:PQH262295 QAD262293:QAD262295 QJZ262293:QJZ262295 QTV262293:QTV262295 RDR262293:RDR262295 RNN262293:RNN262295 RXJ262293:RXJ262295 SHF262293:SHF262295 SRB262293:SRB262295 TAX262293:TAX262295 TKT262293:TKT262295 TUP262293:TUP262295 UEL262293:UEL262295 UOH262293:UOH262295 UYD262293:UYD262295 VHZ262293:VHZ262295 VRV262293:VRV262295 WBR262293:WBR262295 WLN262293:WLN262295 WVJ262293:WVJ262295 B327829:B327831 IX327829:IX327831 ST327829:ST327831 ACP327829:ACP327831 AML327829:AML327831 AWH327829:AWH327831 BGD327829:BGD327831 BPZ327829:BPZ327831 BZV327829:BZV327831 CJR327829:CJR327831 CTN327829:CTN327831 DDJ327829:DDJ327831 DNF327829:DNF327831 DXB327829:DXB327831 EGX327829:EGX327831 EQT327829:EQT327831 FAP327829:FAP327831 FKL327829:FKL327831 FUH327829:FUH327831 GED327829:GED327831 GNZ327829:GNZ327831 GXV327829:GXV327831 HHR327829:HHR327831 HRN327829:HRN327831 IBJ327829:IBJ327831 ILF327829:ILF327831 IVB327829:IVB327831 JEX327829:JEX327831 JOT327829:JOT327831 JYP327829:JYP327831 KIL327829:KIL327831 KSH327829:KSH327831 LCD327829:LCD327831 LLZ327829:LLZ327831 LVV327829:LVV327831 MFR327829:MFR327831 MPN327829:MPN327831 MZJ327829:MZJ327831 NJF327829:NJF327831 NTB327829:NTB327831 OCX327829:OCX327831 OMT327829:OMT327831 OWP327829:OWP327831 PGL327829:PGL327831 PQH327829:PQH327831 QAD327829:QAD327831 QJZ327829:QJZ327831 QTV327829:QTV327831 RDR327829:RDR327831 RNN327829:RNN327831 RXJ327829:RXJ327831 SHF327829:SHF327831 SRB327829:SRB327831 TAX327829:TAX327831 TKT327829:TKT327831 TUP327829:TUP327831 UEL327829:UEL327831 UOH327829:UOH327831 UYD327829:UYD327831 VHZ327829:VHZ327831 VRV327829:VRV327831 WBR327829:WBR327831 WLN327829:WLN327831 WVJ327829:WVJ327831 B393365:B393367 IX393365:IX393367 ST393365:ST393367 ACP393365:ACP393367 AML393365:AML393367 AWH393365:AWH393367 BGD393365:BGD393367 BPZ393365:BPZ393367 BZV393365:BZV393367 CJR393365:CJR393367 CTN393365:CTN393367 DDJ393365:DDJ393367 DNF393365:DNF393367 DXB393365:DXB393367 EGX393365:EGX393367 EQT393365:EQT393367 FAP393365:FAP393367 FKL393365:FKL393367 FUH393365:FUH393367 GED393365:GED393367 GNZ393365:GNZ393367 GXV393365:GXV393367 HHR393365:HHR393367 HRN393365:HRN393367 IBJ393365:IBJ393367 ILF393365:ILF393367 IVB393365:IVB393367 JEX393365:JEX393367 JOT393365:JOT393367 JYP393365:JYP393367 KIL393365:KIL393367 KSH393365:KSH393367 LCD393365:LCD393367 LLZ393365:LLZ393367 LVV393365:LVV393367 MFR393365:MFR393367 MPN393365:MPN393367 MZJ393365:MZJ393367 NJF393365:NJF393367 NTB393365:NTB393367 OCX393365:OCX393367 OMT393365:OMT393367 OWP393365:OWP393367 PGL393365:PGL393367 PQH393365:PQH393367 QAD393365:QAD393367 QJZ393365:QJZ393367 QTV393365:QTV393367 RDR393365:RDR393367 RNN393365:RNN393367 RXJ393365:RXJ393367 SHF393365:SHF393367 SRB393365:SRB393367 TAX393365:TAX393367 TKT393365:TKT393367 TUP393365:TUP393367 UEL393365:UEL393367 UOH393365:UOH393367 UYD393365:UYD393367 VHZ393365:VHZ393367 VRV393365:VRV393367 WBR393365:WBR393367 WLN393365:WLN393367 WVJ393365:WVJ393367 B458901:B458903 IX458901:IX458903 ST458901:ST458903 ACP458901:ACP458903 AML458901:AML458903 AWH458901:AWH458903 BGD458901:BGD458903 BPZ458901:BPZ458903 BZV458901:BZV458903 CJR458901:CJR458903 CTN458901:CTN458903 DDJ458901:DDJ458903 DNF458901:DNF458903 DXB458901:DXB458903 EGX458901:EGX458903 EQT458901:EQT458903 FAP458901:FAP458903 FKL458901:FKL458903 FUH458901:FUH458903 GED458901:GED458903 GNZ458901:GNZ458903 GXV458901:GXV458903 HHR458901:HHR458903 HRN458901:HRN458903 IBJ458901:IBJ458903 ILF458901:ILF458903 IVB458901:IVB458903 JEX458901:JEX458903 JOT458901:JOT458903 JYP458901:JYP458903 KIL458901:KIL458903 KSH458901:KSH458903 LCD458901:LCD458903 LLZ458901:LLZ458903 LVV458901:LVV458903 MFR458901:MFR458903 MPN458901:MPN458903 MZJ458901:MZJ458903 NJF458901:NJF458903 NTB458901:NTB458903 OCX458901:OCX458903 OMT458901:OMT458903 OWP458901:OWP458903 PGL458901:PGL458903 PQH458901:PQH458903 QAD458901:QAD458903 QJZ458901:QJZ458903 QTV458901:QTV458903 RDR458901:RDR458903 RNN458901:RNN458903 RXJ458901:RXJ458903 SHF458901:SHF458903 SRB458901:SRB458903 TAX458901:TAX458903 TKT458901:TKT458903 TUP458901:TUP458903 UEL458901:UEL458903 UOH458901:UOH458903 UYD458901:UYD458903 VHZ458901:VHZ458903 VRV458901:VRV458903 WBR458901:WBR458903 WLN458901:WLN458903 WVJ458901:WVJ458903 B524437:B524439 IX524437:IX524439 ST524437:ST524439 ACP524437:ACP524439 AML524437:AML524439 AWH524437:AWH524439 BGD524437:BGD524439 BPZ524437:BPZ524439 BZV524437:BZV524439 CJR524437:CJR524439 CTN524437:CTN524439 DDJ524437:DDJ524439 DNF524437:DNF524439 DXB524437:DXB524439 EGX524437:EGX524439 EQT524437:EQT524439 FAP524437:FAP524439 FKL524437:FKL524439 FUH524437:FUH524439 GED524437:GED524439 GNZ524437:GNZ524439 GXV524437:GXV524439 HHR524437:HHR524439 HRN524437:HRN524439 IBJ524437:IBJ524439 ILF524437:ILF524439 IVB524437:IVB524439 JEX524437:JEX524439 JOT524437:JOT524439 JYP524437:JYP524439 KIL524437:KIL524439 KSH524437:KSH524439 LCD524437:LCD524439 LLZ524437:LLZ524439 LVV524437:LVV524439 MFR524437:MFR524439 MPN524437:MPN524439 MZJ524437:MZJ524439 NJF524437:NJF524439 NTB524437:NTB524439 OCX524437:OCX524439 OMT524437:OMT524439 OWP524437:OWP524439 PGL524437:PGL524439 PQH524437:PQH524439 QAD524437:QAD524439 QJZ524437:QJZ524439 QTV524437:QTV524439 RDR524437:RDR524439 RNN524437:RNN524439 RXJ524437:RXJ524439 SHF524437:SHF524439 SRB524437:SRB524439 TAX524437:TAX524439 TKT524437:TKT524439 TUP524437:TUP524439 UEL524437:UEL524439 UOH524437:UOH524439 UYD524437:UYD524439 VHZ524437:VHZ524439 VRV524437:VRV524439 WBR524437:WBR524439 WLN524437:WLN524439 WVJ524437:WVJ524439 B589973:B589975 IX589973:IX589975 ST589973:ST589975 ACP589973:ACP589975 AML589973:AML589975 AWH589973:AWH589975 BGD589973:BGD589975 BPZ589973:BPZ589975 BZV589973:BZV589975 CJR589973:CJR589975 CTN589973:CTN589975 DDJ589973:DDJ589975 DNF589973:DNF589975 DXB589973:DXB589975 EGX589973:EGX589975 EQT589973:EQT589975 FAP589973:FAP589975 FKL589973:FKL589975 FUH589973:FUH589975 GED589973:GED589975 GNZ589973:GNZ589975 GXV589973:GXV589975 HHR589973:HHR589975 HRN589973:HRN589975 IBJ589973:IBJ589975 ILF589973:ILF589975 IVB589973:IVB589975 JEX589973:JEX589975 JOT589973:JOT589975 JYP589973:JYP589975 KIL589973:KIL589975 KSH589973:KSH589975 LCD589973:LCD589975 LLZ589973:LLZ589975 LVV589973:LVV589975 MFR589973:MFR589975 MPN589973:MPN589975 MZJ589973:MZJ589975 NJF589973:NJF589975 NTB589973:NTB589975 OCX589973:OCX589975 OMT589973:OMT589975 OWP589973:OWP589975 PGL589973:PGL589975 PQH589973:PQH589975 QAD589973:QAD589975 QJZ589973:QJZ589975 QTV589973:QTV589975 RDR589973:RDR589975 RNN589973:RNN589975 RXJ589973:RXJ589975 SHF589973:SHF589975 SRB589973:SRB589975 TAX589973:TAX589975 TKT589973:TKT589975 TUP589973:TUP589975 UEL589973:UEL589975 UOH589973:UOH589975 UYD589973:UYD589975 VHZ589973:VHZ589975 VRV589973:VRV589975 WBR589973:WBR589975 WLN589973:WLN589975 WVJ589973:WVJ589975 B655509:B655511 IX655509:IX655511 ST655509:ST655511 ACP655509:ACP655511 AML655509:AML655511 AWH655509:AWH655511 BGD655509:BGD655511 BPZ655509:BPZ655511 BZV655509:BZV655511 CJR655509:CJR655511 CTN655509:CTN655511 DDJ655509:DDJ655511 DNF655509:DNF655511 DXB655509:DXB655511 EGX655509:EGX655511 EQT655509:EQT655511 FAP655509:FAP655511 FKL655509:FKL655511 FUH655509:FUH655511 GED655509:GED655511 GNZ655509:GNZ655511 GXV655509:GXV655511 HHR655509:HHR655511 HRN655509:HRN655511 IBJ655509:IBJ655511 ILF655509:ILF655511 IVB655509:IVB655511 JEX655509:JEX655511 JOT655509:JOT655511 JYP655509:JYP655511 KIL655509:KIL655511 KSH655509:KSH655511 LCD655509:LCD655511 LLZ655509:LLZ655511 LVV655509:LVV655511 MFR655509:MFR655511 MPN655509:MPN655511 MZJ655509:MZJ655511 NJF655509:NJF655511 NTB655509:NTB655511 OCX655509:OCX655511 OMT655509:OMT655511 OWP655509:OWP655511 PGL655509:PGL655511 PQH655509:PQH655511 QAD655509:QAD655511 QJZ655509:QJZ655511 QTV655509:QTV655511 RDR655509:RDR655511 RNN655509:RNN655511 RXJ655509:RXJ655511 SHF655509:SHF655511 SRB655509:SRB655511 TAX655509:TAX655511 TKT655509:TKT655511 TUP655509:TUP655511 UEL655509:UEL655511 UOH655509:UOH655511 UYD655509:UYD655511 VHZ655509:VHZ655511 VRV655509:VRV655511 WBR655509:WBR655511 WLN655509:WLN655511 WVJ655509:WVJ655511 B721045:B721047 IX721045:IX721047 ST721045:ST721047 ACP721045:ACP721047 AML721045:AML721047 AWH721045:AWH721047 BGD721045:BGD721047 BPZ721045:BPZ721047 BZV721045:BZV721047 CJR721045:CJR721047 CTN721045:CTN721047 DDJ721045:DDJ721047 DNF721045:DNF721047 DXB721045:DXB721047 EGX721045:EGX721047 EQT721045:EQT721047 FAP721045:FAP721047 FKL721045:FKL721047 FUH721045:FUH721047 GED721045:GED721047 GNZ721045:GNZ721047 GXV721045:GXV721047 HHR721045:HHR721047 HRN721045:HRN721047 IBJ721045:IBJ721047 ILF721045:ILF721047 IVB721045:IVB721047 JEX721045:JEX721047 JOT721045:JOT721047 JYP721045:JYP721047 KIL721045:KIL721047 KSH721045:KSH721047 LCD721045:LCD721047 LLZ721045:LLZ721047 LVV721045:LVV721047 MFR721045:MFR721047 MPN721045:MPN721047 MZJ721045:MZJ721047 NJF721045:NJF721047 NTB721045:NTB721047 OCX721045:OCX721047 OMT721045:OMT721047 OWP721045:OWP721047 PGL721045:PGL721047 PQH721045:PQH721047 QAD721045:QAD721047 QJZ721045:QJZ721047 QTV721045:QTV721047 RDR721045:RDR721047 RNN721045:RNN721047 RXJ721045:RXJ721047 SHF721045:SHF721047 SRB721045:SRB721047 TAX721045:TAX721047 TKT721045:TKT721047 TUP721045:TUP721047 UEL721045:UEL721047 UOH721045:UOH721047 UYD721045:UYD721047 VHZ721045:VHZ721047 VRV721045:VRV721047 WBR721045:WBR721047 WLN721045:WLN721047 WVJ721045:WVJ721047 B786581:B786583 IX786581:IX786583 ST786581:ST786583 ACP786581:ACP786583 AML786581:AML786583 AWH786581:AWH786583 BGD786581:BGD786583 BPZ786581:BPZ786583 BZV786581:BZV786583 CJR786581:CJR786583 CTN786581:CTN786583 DDJ786581:DDJ786583 DNF786581:DNF786583 DXB786581:DXB786583 EGX786581:EGX786583 EQT786581:EQT786583 FAP786581:FAP786583 FKL786581:FKL786583 FUH786581:FUH786583 GED786581:GED786583 GNZ786581:GNZ786583 GXV786581:GXV786583 HHR786581:HHR786583 HRN786581:HRN786583 IBJ786581:IBJ786583 ILF786581:ILF786583 IVB786581:IVB786583 JEX786581:JEX786583 JOT786581:JOT786583 JYP786581:JYP786583 KIL786581:KIL786583 KSH786581:KSH786583 LCD786581:LCD786583 LLZ786581:LLZ786583 LVV786581:LVV786583 MFR786581:MFR786583 MPN786581:MPN786583 MZJ786581:MZJ786583 NJF786581:NJF786583 NTB786581:NTB786583 OCX786581:OCX786583 OMT786581:OMT786583 OWP786581:OWP786583 PGL786581:PGL786583 PQH786581:PQH786583 QAD786581:QAD786583 QJZ786581:QJZ786583 QTV786581:QTV786583 RDR786581:RDR786583 RNN786581:RNN786583 RXJ786581:RXJ786583 SHF786581:SHF786583 SRB786581:SRB786583 TAX786581:TAX786583 TKT786581:TKT786583 TUP786581:TUP786583 UEL786581:UEL786583 UOH786581:UOH786583 UYD786581:UYD786583 VHZ786581:VHZ786583 VRV786581:VRV786583 WBR786581:WBR786583 WLN786581:WLN786583 WVJ786581:WVJ786583 B852117:B852119 IX852117:IX852119 ST852117:ST852119 ACP852117:ACP852119 AML852117:AML852119 AWH852117:AWH852119 BGD852117:BGD852119 BPZ852117:BPZ852119 BZV852117:BZV852119 CJR852117:CJR852119 CTN852117:CTN852119 DDJ852117:DDJ852119 DNF852117:DNF852119 DXB852117:DXB852119 EGX852117:EGX852119 EQT852117:EQT852119 FAP852117:FAP852119 FKL852117:FKL852119 FUH852117:FUH852119 GED852117:GED852119 GNZ852117:GNZ852119 GXV852117:GXV852119 HHR852117:HHR852119 HRN852117:HRN852119 IBJ852117:IBJ852119 ILF852117:ILF852119 IVB852117:IVB852119 JEX852117:JEX852119 JOT852117:JOT852119 JYP852117:JYP852119 KIL852117:KIL852119 KSH852117:KSH852119 LCD852117:LCD852119 LLZ852117:LLZ852119 LVV852117:LVV852119 MFR852117:MFR852119 MPN852117:MPN852119 MZJ852117:MZJ852119 NJF852117:NJF852119 NTB852117:NTB852119 OCX852117:OCX852119 OMT852117:OMT852119 OWP852117:OWP852119 PGL852117:PGL852119 PQH852117:PQH852119 QAD852117:QAD852119 QJZ852117:QJZ852119 QTV852117:QTV852119 RDR852117:RDR852119 RNN852117:RNN852119 RXJ852117:RXJ852119 SHF852117:SHF852119 SRB852117:SRB852119 TAX852117:TAX852119 TKT852117:TKT852119 TUP852117:TUP852119 UEL852117:UEL852119 UOH852117:UOH852119 UYD852117:UYD852119 VHZ852117:VHZ852119 VRV852117:VRV852119 WBR852117:WBR852119 WLN852117:WLN852119 WVJ852117:WVJ852119 B917653:B917655 IX917653:IX917655 ST917653:ST917655 ACP917653:ACP917655 AML917653:AML917655 AWH917653:AWH917655 BGD917653:BGD917655 BPZ917653:BPZ917655 BZV917653:BZV917655 CJR917653:CJR917655 CTN917653:CTN917655 DDJ917653:DDJ917655 DNF917653:DNF917655 DXB917653:DXB917655 EGX917653:EGX917655 EQT917653:EQT917655 FAP917653:FAP917655 FKL917653:FKL917655 FUH917653:FUH917655 GED917653:GED917655 GNZ917653:GNZ917655 GXV917653:GXV917655 HHR917653:HHR917655 HRN917653:HRN917655 IBJ917653:IBJ917655 ILF917653:ILF917655 IVB917653:IVB917655 JEX917653:JEX917655 JOT917653:JOT917655 JYP917653:JYP917655 KIL917653:KIL917655 KSH917653:KSH917655 LCD917653:LCD917655 LLZ917653:LLZ917655 LVV917653:LVV917655 MFR917653:MFR917655 MPN917653:MPN917655 MZJ917653:MZJ917655 NJF917653:NJF917655 NTB917653:NTB917655 OCX917653:OCX917655 OMT917653:OMT917655 OWP917653:OWP917655 PGL917653:PGL917655 PQH917653:PQH917655 QAD917653:QAD917655 QJZ917653:QJZ917655 QTV917653:QTV917655 RDR917653:RDR917655 RNN917653:RNN917655 RXJ917653:RXJ917655 SHF917653:SHF917655 SRB917653:SRB917655 TAX917653:TAX917655 TKT917653:TKT917655 TUP917653:TUP917655 UEL917653:UEL917655 UOH917653:UOH917655 UYD917653:UYD917655 VHZ917653:VHZ917655 VRV917653:VRV917655 WBR917653:WBR917655 WLN917653:WLN917655 WVJ917653:WVJ917655 B983189:B983191 IX983189:IX983191 ST983189:ST983191 ACP983189:ACP983191 AML983189:AML983191 AWH983189:AWH983191 BGD983189:BGD983191 BPZ983189:BPZ983191 BZV983189:BZV983191 CJR983189:CJR983191 CTN983189:CTN983191 DDJ983189:DDJ983191 DNF983189:DNF983191 DXB983189:DXB983191 EGX983189:EGX983191 EQT983189:EQT983191 FAP983189:FAP983191 FKL983189:FKL983191 FUH983189:FUH983191 GED983189:GED983191 GNZ983189:GNZ983191 GXV983189:GXV983191 HHR983189:HHR983191 HRN983189:HRN983191 IBJ983189:IBJ983191 ILF983189:ILF983191 IVB983189:IVB983191 JEX983189:JEX983191 JOT983189:JOT983191 JYP983189:JYP983191 KIL983189:KIL983191 KSH983189:KSH983191 LCD983189:LCD983191 LLZ983189:LLZ983191 LVV983189:LVV983191 MFR983189:MFR983191 MPN983189:MPN983191 MZJ983189:MZJ983191 NJF983189:NJF983191 NTB983189:NTB983191 OCX983189:OCX983191 OMT983189:OMT983191 OWP983189:OWP983191 PGL983189:PGL983191 PQH983189:PQH983191 QAD983189:QAD983191 QJZ983189:QJZ983191 QTV983189:QTV983191 RDR983189:RDR983191 RNN983189:RNN983191 RXJ983189:RXJ983191 SHF983189:SHF983191 SRB983189:SRB983191 TAX983189:TAX983191 TKT983189:TKT983191 TUP983189:TUP983191 UEL983189:UEL983191 UOH983189:UOH983191 UYD983189:UYD983191 VHZ983189:VHZ983191 VRV983189:VRV983191 WBR983189:WBR983191 WLN983189:WLN983191 WVJ983189:WVJ983191 B298:E305 IX298:JA305 ST298:SW305 ACP298:ACS305 AML298:AMO305 AWH298:AWK305 BGD298:BGG305 BPZ298:BQC305 BZV298:BZY305 CJR298:CJU305 CTN298:CTQ305 DDJ298:DDM305 DNF298:DNI305 DXB298:DXE305 EGX298:EHA305 EQT298:EQW305 FAP298:FAS305 FKL298:FKO305 FUH298:FUK305 GED298:GEG305 GNZ298:GOC305 GXV298:GXY305 HHR298:HHU305 HRN298:HRQ305 IBJ298:IBM305 ILF298:ILI305 IVB298:IVE305 JEX298:JFA305 JOT298:JOW305 JYP298:JYS305 KIL298:KIO305 KSH298:KSK305 LCD298:LCG305 LLZ298:LMC305 LVV298:LVY305 MFR298:MFU305 MPN298:MPQ305 MZJ298:MZM305 NJF298:NJI305 NTB298:NTE305 OCX298:ODA305 OMT298:OMW305 OWP298:OWS305 PGL298:PGO305 PQH298:PQK305 QAD298:QAG305 QJZ298:QKC305 QTV298:QTY305 RDR298:RDU305 RNN298:RNQ305 RXJ298:RXM305 SHF298:SHI305 SRB298:SRE305 TAX298:TBA305 TKT298:TKW305 TUP298:TUS305 UEL298:UEO305 UOH298:UOK305 UYD298:UYG305 VHZ298:VIC305 VRV298:VRY305 WBR298:WBU305 WLN298:WLQ305 WVJ298:WVM305 B65834:E65841 IX65834:JA65841 ST65834:SW65841 ACP65834:ACS65841 AML65834:AMO65841 AWH65834:AWK65841 BGD65834:BGG65841 BPZ65834:BQC65841 BZV65834:BZY65841 CJR65834:CJU65841 CTN65834:CTQ65841 DDJ65834:DDM65841 DNF65834:DNI65841 DXB65834:DXE65841 EGX65834:EHA65841 EQT65834:EQW65841 FAP65834:FAS65841 FKL65834:FKO65841 FUH65834:FUK65841 GED65834:GEG65841 GNZ65834:GOC65841 GXV65834:GXY65841 HHR65834:HHU65841 HRN65834:HRQ65841 IBJ65834:IBM65841 ILF65834:ILI65841 IVB65834:IVE65841 JEX65834:JFA65841 JOT65834:JOW65841 JYP65834:JYS65841 KIL65834:KIO65841 KSH65834:KSK65841 LCD65834:LCG65841 LLZ65834:LMC65841 LVV65834:LVY65841 MFR65834:MFU65841 MPN65834:MPQ65841 MZJ65834:MZM65841 NJF65834:NJI65841 NTB65834:NTE65841 OCX65834:ODA65841 OMT65834:OMW65841 OWP65834:OWS65841 PGL65834:PGO65841 PQH65834:PQK65841 QAD65834:QAG65841 QJZ65834:QKC65841 QTV65834:QTY65841 RDR65834:RDU65841 RNN65834:RNQ65841 RXJ65834:RXM65841 SHF65834:SHI65841 SRB65834:SRE65841 TAX65834:TBA65841 TKT65834:TKW65841 TUP65834:TUS65841 UEL65834:UEO65841 UOH65834:UOK65841 UYD65834:UYG65841 VHZ65834:VIC65841 VRV65834:VRY65841 WBR65834:WBU65841 WLN65834:WLQ65841 WVJ65834:WVM65841 B131370:E131377 IX131370:JA131377 ST131370:SW131377 ACP131370:ACS131377 AML131370:AMO131377 AWH131370:AWK131377 BGD131370:BGG131377 BPZ131370:BQC131377 BZV131370:BZY131377 CJR131370:CJU131377 CTN131370:CTQ131377 DDJ131370:DDM131377 DNF131370:DNI131377 DXB131370:DXE131377 EGX131370:EHA131377 EQT131370:EQW131377 FAP131370:FAS131377 FKL131370:FKO131377 FUH131370:FUK131377 GED131370:GEG131377 GNZ131370:GOC131377 GXV131370:GXY131377 HHR131370:HHU131377 HRN131370:HRQ131377 IBJ131370:IBM131377 ILF131370:ILI131377 IVB131370:IVE131377 JEX131370:JFA131377 JOT131370:JOW131377 JYP131370:JYS131377 KIL131370:KIO131377 KSH131370:KSK131377 LCD131370:LCG131377 LLZ131370:LMC131377 LVV131370:LVY131377 MFR131370:MFU131377 MPN131370:MPQ131377 MZJ131370:MZM131377 NJF131370:NJI131377 NTB131370:NTE131377 OCX131370:ODA131377 OMT131370:OMW131377 OWP131370:OWS131377 PGL131370:PGO131377 PQH131370:PQK131377 QAD131370:QAG131377 QJZ131370:QKC131377 QTV131370:QTY131377 RDR131370:RDU131377 RNN131370:RNQ131377 RXJ131370:RXM131377 SHF131370:SHI131377 SRB131370:SRE131377 TAX131370:TBA131377 TKT131370:TKW131377 TUP131370:TUS131377 UEL131370:UEO131377 UOH131370:UOK131377 UYD131370:UYG131377 VHZ131370:VIC131377 VRV131370:VRY131377 WBR131370:WBU131377 WLN131370:WLQ131377 WVJ131370:WVM131377 B196906:E196913 IX196906:JA196913 ST196906:SW196913 ACP196906:ACS196913 AML196906:AMO196913 AWH196906:AWK196913 BGD196906:BGG196913 BPZ196906:BQC196913 BZV196906:BZY196913 CJR196906:CJU196913 CTN196906:CTQ196913 DDJ196906:DDM196913 DNF196906:DNI196913 DXB196906:DXE196913 EGX196906:EHA196913 EQT196906:EQW196913 FAP196906:FAS196913 FKL196906:FKO196913 FUH196906:FUK196913 GED196906:GEG196913 GNZ196906:GOC196913 GXV196906:GXY196913 HHR196906:HHU196913 HRN196906:HRQ196913 IBJ196906:IBM196913 ILF196906:ILI196913 IVB196906:IVE196913 JEX196906:JFA196913 JOT196906:JOW196913 JYP196906:JYS196913 KIL196906:KIO196913 KSH196906:KSK196913 LCD196906:LCG196913 LLZ196906:LMC196913 LVV196906:LVY196913 MFR196906:MFU196913 MPN196906:MPQ196913 MZJ196906:MZM196913 NJF196906:NJI196913 NTB196906:NTE196913 OCX196906:ODA196913 OMT196906:OMW196913 OWP196906:OWS196913 PGL196906:PGO196913 PQH196906:PQK196913 QAD196906:QAG196913 QJZ196906:QKC196913 QTV196906:QTY196913 RDR196906:RDU196913 RNN196906:RNQ196913 RXJ196906:RXM196913 SHF196906:SHI196913 SRB196906:SRE196913 TAX196906:TBA196913 TKT196906:TKW196913 TUP196906:TUS196913 UEL196906:UEO196913 UOH196906:UOK196913 UYD196906:UYG196913 VHZ196906:VIC196913 VRV196906:VRY196913 WBR196906:WBU196913 WLN196906:WLQ196913 WVJ196906:WVM196913 B262442:E262449 IX262442:JA262449 ST262442:SW262449 ACP262442:ACS262449 AML262442:AMO262449 AWH262442:AWK262449 BGD262442:BGG262449 BPZ262442:BQC262449 BZV262442:BZY262449 CJR262442:CJU262449 CTN262442:CTQ262449 DDJ262442:DDM262449 DNF262442:DNI262449 DXB262442:DXE262449 EGX262442:EHA262449 EQT262442:EQW262449 FAP262442:FAS262449 FKL262442:FKO262449 FUH262442:FUK262449 GED262442:GEG262449 GNZ262442:GOC262449 GXV262442:GXY262449 HHR262442:HHU262449 HRN262442:HRQ262449 IBJ262442:IBM262449 ILF262442:ILI262449 IVB262442:IVE262449 JEX262442:JFA262449 JOT262442:JOW262449 JYP262442:JYS262449 KIL262442:KIO262449 KSH262442:KSK262449 LCD262442:LCG262449 LLZ262442:LMC262449 LVV262442:LVY262449 MFR262442:MFU262449 MPN262442:MPQ262449 MZJ262442:MZM262449 NJF262442:NJI262449 NTB262442:NTE262449 OCX262442:ODA262449 OMT262442:OMW262449 OWP262442:OWS262449 PGL262442:PGO262449 PQH262442:PQK262449 QAD262442:QAG262449 QJZ262442:QKC262449 QTV262442:QTY262449 RDR262442:RDU262449 RNN262442:RNQ262449 RXJ262442:RXM262449 SHF262442:SHI262449 SRB262442:SRE262449 TAX262442:TBA262449 TKT262442:TKW262449 TUP262442:TUS262449 UEL262442:UEO262449 UOH262442:UOK262449 UYD262442:UYG262449 VHZ262442:VIC262449 VRV262442:VRY262449 WBR262442:WBU262449 WLN262442:WLQ262449 WVJ262442:WVM262449 B327978:E327985 IX327978:JA327985 ST327978:SW327985 ACP327978:ACS327985 AML327978:AMO327985 AWH327978:AWK327985 BGD327978:BGG327985 BPZ327978:BQC327985 BZV327978:BZY327985 CJR327978:CJU327985 CTN327978:CTQ327985 DDJ327978:DDM327985 DNF327978:DNI327985 DXB327978:DXE327985 EGX327978:EHA327985 EQT327978:EQW327985 FAP327978:FAS327985 FKL327978:FKO327985 FUH327978:FUK327985 GED327978:GEG327985 GNZ327978:GOC327985 GXV327978:GXY327985 HHR327978:HHU327985 HRN327978:HRQ327985 IBJ327978:IBM327985 ILF327978:ILI327985 IVB327978:IVE327985 JEX327978:JFA327985 JOT327978:JOW327985 JYP327978:JYS327985 KIL327978:KIO327985 KSH327978:KSK327985 LCD327978:LCG327985 LLZ327978:LMC327985 LVV327978:LVY327985 MFR327978:MFU327985 MPN327978:MPQ327985 MZJ327978:MZM327985 NJF327978:NJI327985 NTB327978:NTE327985 OCX327978:ODA327985 OMT327978:OMW327985 OWP327978:OWS327985 PGL327978:PGO327985 PQH327978:PQK327985 QAD327978:QAG327985 QJZ327978:QKC327985 QTV327978:QTY327985 RDR327978:RDU327985 RNN327978:RNQ327985 RXJ327978:RXM327985 SHF327978:SHI327985 SRB327978:SRE327985 TAX327978:TBA327985 TKT327978:TKW327985 TUP327978:TUS327985 UEL327978:UEO327985 UOH327978:UOK327985 UYD327978:UYG327985 VHZ327978:VIC327985 VRV327978:VRY327985 WBR327978:WBU327985 WLN327978:WLQ327985 WVJ327978:WVM327985 B393514:E393521 IX393514:JA393521 ST393514:SW393521 ACP393514:ACS393521 AML393514:AMO393521 AWH393514:AWK393521 BGD393514:BGG393521 BPZ393514:BQC393521 BZV393514:BZY393521 CJR393514:CJU393521 CTN393514:CTQ393521 DDJ393514:DDM393521 DNF393514:DNI393521 DXB393514:DXE393521 EGX393514:EHA393521 EQT393514:EQW393521 FAP393514:FAS393521 FKL393514:FKO393521 FUH393514:FUK393521 GED393514:GEG393521 GNZ393514:GOC393521 GXV393514:GXY393521 HHR393514:HHU393521 HRN393514:HRQ393521 IBJ393514:IBM393521 ILF393514:ILI393521 IVB393514:IVE393521 JEX393514:JFA393521 JOT393514:JOW393521 JYP393514:JYS393521 KIL393514:KIO393521 KSH393514:KSK393521 LCD393514:LCG393521 LLZ393514:LMC393521 LVV393514:LVY393521 MFR393514:MFU393521 MPN393514:MPQ393521 MZJ393514:MZM393521 NJF393514:NJI393521 NTB393514:NTE393521 OCX393514:ODA393521 OMT393514:OMW393521 OWP393514:OWS393521 PGL393514:PGO393521 PQH393514:PQK393521 QAD393514:QAG393521 QJZ393514:QKC393521 QTV393514:QTY393521 RDR393514:RDU393521 RNN393514:RNQ393521 RXJ393514:RXM393521 SHF393514:SHI393521 SRB393514:SRE393521 TAX393514:TBA393521 TKT393514:TKW393521 TUP393514:TUS393521 UEL393514:UEO393521 UOH393514:UOK393521 UYD393514:UYG393521 VHZ393514:VIC393521 VRV393514:VRY393521 WBR393514:WBU393521 WLN393514:WLQ393521 WVJ393514:WVM393521 B459050:E459057 IX459050:JA459057 ST459050:SW459057 ACP459050:ACS459057 AML459050:AMO459057 AWH459050:AWK459057 BGD459050:BGG459057 BPZ459050:BQC459057 BZV459050:BZY459057 CJR459050:CJU459057 CTN459050:CTQ459057 DDJ459050:DDM459057 DNF459050:DNI459057 DXB459050:DXE459057 EGX459050:EHA459057 EQT459050:EQW459057 FAP459050:FAS459057 FKL459050:FKO459057 FUH459050:FUK459057 GED459050:GEG459057 GNZ459050:GOC459057 GXV459050:GXY459057 HHR459050:HHU459057 HRN459050:HRQ459057 IBJ459050:IBM459057 ILF459050:ILI459057 IVB459050:IVE459057 JEX459050:JFA459057 JOT459050:JOW459057 JYP459050:JYS459057 KIL459050:KIO459057 KSH459050:KSK459057 LCD459050:LCG459057 LLZ459050:LMC459057 LVV459050:LVY459057 MFR459050:MFU459057 MPN459050:MPQ459057 MZJ459050:MZM459057 NJF459050:NJI459057 NTB459050:NTE459057 OCX459050:ODA459057 OMT459050:OMW459057 OWP459050:OWS459057 PGL459050:PGO459057 PQH459050:PQK459057 QAD459050:QAG459057 QJZ459050:QKC459057 QTV459050:QTY459057 RDR459050:RDU459057 RNN459050:RNQ459057 RXJ459050:RXM459057 SHF459050:SHI459057 SRB459050:SRE459057 TAX459050:TBA459057 TKT459050:TKW459057 TUP459050:TUS459057 UEL459050:UEO459057 UOH459050:UOK459057 UYD459050:UYG459057 VHZ459050:VIC459057 VRV459050:VRY459057 WBR459050:WBU459057 WLN459050:WLQ459057 WVJ459050:WVM459057 B524586:E524593 IX524586:JA524593 ST524586:SW524593 ACP524586:ACS524593 AML524586:AMO524593 AWH524586:AWK524593 BGD524586:BGG524593 BPZ524586:BQC524593 BZV524586:BZY524593 CJR524586:CJU524593 CTN524586:CTQ524593 DDJ524586:DDM524593 DNF524586:DNI524593 DXB524586:DXE524593 EGX524586:EHA524593 EQT524586:EQW524593 FAP524586:FAS524593 FKL524586:FKO524593 FUH524586:FUK524593 GED524586:GEG524593 GNZ524586:GOC524593 GXV524586:GXY524593 HHR524586:HHU524593 HRN524586:HRQ524593 IBJ524586:IBM524593 ILF524586:ILI524593 IVB524586:IVE524593 JEX524586:JFA524593 JOT524586:JOW524593 JYP524586:JYS524593 KIL524586:KIO524593 KSH524586:KSK524593 LCD524586:LCG524593 LLZ524586:LMC524593 LVV524586:LVY524593 MFR524586:MFU524593 MPN524586:MPQ524593 MZJ524586:MZM524593 NJF524586:NJI524593 NTB524586:NTE524593 OCX524586:ODA524593 OMT524586:OMW524593 OWP524586:OWS524593 PGL524586:PGO524593 PQH524586:PQK524593 QAD524586:QAG524593 QJZ524586:QKC524593 QTV524586:QTY524593 RDR524586:RDU524593 RNN524586:RNQ524593 RXJ524586:RXM524593 SHF524586:SHI524593 SRB524586:SRE524593 TAX524586:TBA524593 TKT524586:TKW524593 TUP524586:TUS524593 UEL524586:UEO524593 UOH524586:UOK524593 UYD524586:UYG524593 VHZ524586:VIC524593 VRV524586:VRY524593 WBR524586:WBU524593 WLN524586:WLQ524593 WVJ524586:WVM524593 B590122:E590129 IX590122:JA590129 ST590122:SW590129 ACP590122:ACS590129 AML590122:AMO590129 AWH590122:AWK590129 BGD590122:BGG590129 BPZ590122:BQC590129 BZV590122:BZY590129 CJR590122:CJU590129 CTN590122:CTQ590129 DDJ590122:DDM590129 DNF590122:DNI590129 DXB590122:DXE590129 EGX590122:EHA590129 EQT590122:EQW590129 FAP590122:FAS590129 FKL590122:FKO590129 FUH590122:FUK590129 GED590122:GEG590129 GNZ590122:GOC590129 GXV590122:GXY590129 HHR590122:HHU590129 HRN590122:HRQ590129 IBJ590122:IBM590129 ILF590122:ILI590129 IVB590122:IVE590129 JEX590122:JFA590129 JOT590122:JOW590129 JYP590122:JYS590129 KIL590122:KIO590129 KSH590122:KSK590129 LCD590122:LCG590129 LLZ590122:LMC590129 LVV590122:LVY590129 MFR590122:MFU590129 MPN590122:MPQ590129 MZJ590122:MZM590129 NJF590122:NJI590129 NTB590122:NTE590129 OCX590122:ODA590129 OMT590122:OMW590129 OWP590122:OWS590129 PGL590122:PGO590129 PQH590122:PQK590129 QAD590122:QAG590129 QJZ590122:QKC590129 QTV590122:QTY590129 RDR590122:RDU590129 RNN590122:RNQ590129 RXJ590122:RXM590129 SHF590122:SHI590129 SRB590122:SRE590129 TAX590122:TBA590129 TKT590122:TKW590129 TUP590122:TUS590129 UEL590122:UEO590129 UOH590122:UOK590129 UYD590122:UYG590129 VHZ590122:VIC590129 VRV590122:VRY590129 WBR590122:WBU590129 WLN590122:WLQ590129 WVJ590122:WVM590129 B655658:E655665 IX655658:JA655665 ST655658:SW655665 ACP655658:ACS655665 AML655658:AMO655665 AWH655658:AWK655665 BGD655658:BGG655665 BPZ655658:BQC655665 BZV655658:BZY655665 CJR655658:CJU655665 CTN655658:CTQ655665 DDJ655658:DDM655665 DNF655658:DNI655665 DXB655658:DXE655665 EGX655658:EHA655665 EQT655658:EQW655665 FAP655658:FAS655665 FKL655658:FKO655665 FUH655658:FUK655665 GED655658:GEG655665 GNZ655658:GOC655665 GXV655658:GXY655665 HHR655658:HHU655665 HRN655658:HRQ655665 IBJ655658:IBM655665 ILF655658:ILI655665 IVB655658:IVE655665 JEX655658:JFA655665 JOT655658:JOW655665 JYP655658:JYS655665 KIL655658:KIO655665 KSH655658:KSK655665 LCD655658:LCG655665 LLZ655658:LMC655665 LVV655658:LVY655665 MFR655658:MFU655665 MPN655658:MPQ655665 MZJ655658:MZM655665 NJF655658:NJI655665 NTB655658:NTE655665 OCX655658:ODA655665 OMT655658:OMW655665 OWP655658:OWS655665 PGL655658:PGO655665 PQH655658:PQK655665 QAD655658:QAG655665 QJZ655658:QKC655665 QTV655658:QTY655665 RDR655658:RDU655665 RNN655658:RNQ655665 RXJ655658:RXM655665 SHF655658:SHI655665 SRB655658:SRE655665 TAX655658:TBA655665 TKT655658:TKW655665 TUP655658:TUS655665 UEL655658:UEO655665 UOH655658:UOK655665 UYD655658:UYG655665 VHZ655658:VIC655665 VRV655658:VRY655665 WBR655658:WBU655665 WLN655658:WLQ655665 WVJ655658:WVM655665 B721194:E721201 IX721194:JA721201 ST721194:SW721201 ACP721194:ACS721201 AML721194:AMO721201 AWH721194:AWK721201 BGD721194:BGG721201 BPZ721194:BQC721201 BZV721194:BZY721201 CJR721194:CJU721201 CTN721194:CTQ721201 DDJ721194:DDM721201 DNF721194:DNI721201 DXB721194:DXE721201 EGX721194:EHA721201 EQT721194:EQW721201 FAP721194:FAS721201 FKL721194:FKO721201 FUH721194:FUK721201 GED721194:GEG721201 GNZ721194:GOC721201 GXV721194:GXY721201 HHR721194:HHU721201 HRN721194:HRQ721201 IBJ721194:IBM721201 ILF721194:ILI721201 IVB721194:IVE721201 JEX721194:JFA721201 JOT721194:JOW721201 JYP721194:JYS721201 KIL721194:KIO721201 KSH721194:KSK721201 LCD721194:LCG721201 LLZ721194:LMC721201 LVV721194:LVY721201 MFR721194:MFU721201 MPN721194:MPQ721201 MZJ721194:MZM721201 NJF721194:NJI721201 NTB721194:NTE721201 OCX721194:ODA721201 OMT721194:OMW721201 OWP721194:OWS721201 PGL721194:PGO721201 PQH721194:PQK721201 QAD721194:QAG721201 QJZ721194:QKC721201 QTV721194:QTY721201 RDR721194:RDU721201 RNN721194:RNQ721201 RXJ721194:RXM721201 SHF721194:SHI721201 SRB721194:SRE721201 TAX721194:TBA721201 TKT721194:TKW721201 TUP721194:TUS721201 UEL721194:UEO721201 UOH721194:UOK721201 UYD721194:UYG721201 VHZ721194:VIC721201 VRV721194:VRY721201 WBR721194:WBU721201 WLN721194:WLQ721201 WVJ721194:WVM721201 B786730:E786737 IX786730:JA786737 ST786730:SW786737 ACP786730:ACS786737 AML786730:AMO786737 AWH786730:AWK786737 BGD786730:BGG786737 BPZ786730:BQC786737 BZV786730:BZY786737 CJR786730:CJU786737 CTN786730:CTQ786737 DDJ786730:DDM786737 DNF786730:DNI786737 DXB786730:DXE786737 EGX786730:EHA786737 EQT786730:EQW786737 FAP786730:FAS786737 FKL786730:FKO786737 FUH786730:FUK786737 GED786730:GEG786737 GNZ786730:GOC786737 GXV786730:GXY786737 HHR786730:HHU786737 HRN786730:HRQ786737 IBJ786730:IBM786737 ILF786730:ILI786737 IVB786730:IVE786737 JEX786730:JFA786737 JOT786730:JOW786737 JYP786730:JYS786737 KIL786730:KIO786737 KSH786730:KSK786737 LCD786730:LCG786737 LLZ786730:LMC786737 LVV786730:LVY786737 MFR786730:MFU786737 MPN786730:MPQ786737 MZJ786730:MZM786737 NJF786730:NJI786737 NTB786730:NTE786737 OCX786730:ODA786737 OMT786730:OMW786737 OWP786730:OWS786737 PGL786730:PGO786737 PQH786730:PQK786737 QAD786730:QAG786737 QJZ786730:QKC786737 QTV786730:QTY786737 RDR786730:RDU786737 RNN786730:RNQ786737 RXJ786730:RXM786737 SHF786730:SHI786737 SRB786730:SRE786737 TAX786730:TBA786737 TKT786730:TKW786737 TUP786730:TUS786737 UEL786730:UEO786737 UOH786730:UOK786737 UYD786730:UYG786737 VHZ786730:VIC786737 VRV786730:VRY786737 WBR786730:WBU786737 WLN786730:WLQ786737 WVJ786730:WVM786737 B852266:E852273 IX852266:JA852273 ST852266:SW852273 ACP852266:ACS852273 AML852266:AMO852273 AWH852266:AWK852273 BGD852266:BGG852273 BPZ852266:BQC852273 BZV852266:BZY852273 CJR852266:CJU852273 CTN852266:CTQ852273 DDJ852266:DDM852273 DNF852266:DNI852273 DXB852266:DXE852273 EGX852266:EHA852273 EQT852266:EQW852273 FAP852266:FAS852273 FKL852266:FKO852273 FUH852266:FUK852273 GED852266:GEG852273 GNZ852266:GOC852273 GXV852266:GXY852273 HHR852266:HHU852273 HRN852266:HRQ852273 IBJ852266:IBM852273 ILF852266:ILI852273 IVB852266:IVE852273 JEX852266:JFA852273 JOT852266:JOW852273 JYP852266:JYS852273 KIL852266:KIO852273 KSH852266:KSK852273 LCD852266:LCG852273 LLZ852266:LMC852273 LVV852266:LVY852273 MFR852266:MFU852273 MPN852266:MPQ852273 MZJ852266:MZM852273 NJF852266:NJI852273 NTB852266:NTE852273 OCX852266:ODA852273 OMT852266:OMW852273 OWP852266:OWS852273 PGL852266:PGO852273 PQH852266:PQK852273 QAD852266:QAG852273 QJZ852266:QKC852273 QTV852266:QTY852273 RDR852266:RDU852273 RNN852266:RNQ852273 RXJ852266:RXM852273 SHF852266:SHI852273 SRB852266:SRE852273 TAX852266:TBA852273 TKT852266:TKW852273 TUP852266:TUS852273 UEL852266:UEO852273 UOH852266:UOK852273 UYD852266:UYG852273 VHZ852266:VIC852273 VRV852266:VRY852273 WBR852266:WBU852273 WLN852266:WLQ852273 WVJ852266:WVM852273 B917802:E917809 IX917802:JA917809 ST917802:SW917809 ACP917802:ACS917809 AML917802:AMO917809 AWH917802:AWK917809 BGD917802:BGG917809 BPZ917802:BQC917809 BZV917802:BZY917809 CJR917802:CJU917809 CTN917802:CTQ917809 DDJ917802:DDM917809 DNF917802:DNI917809 DXB917802:DXE917809 EGX917802:EHA917809 EQT917802:EQW917809 FAP917802:FAS917809 FKL917802:FKO917809 FUH917802:FUK917809 GED917802:GEG917809 GNZ917802:GOC917809 GXV917802:GXY917809 HHR917802:HHU917809 HRN917802:HRQ917809 IBJ917802:IBM917809 ILF917802:ILI917809 IVB917802:IVE917809 JEX917802:JFA917809 JOT917802:JOW917809 JYP917802:JYS917809 KIL917802:KIO917809 KSH917802:KSK917809 LCD917802:LCG917809 LLZ917802:LMC917809 LVV917802:LVY917809 MFR917802:MFU917809 MPN917802:MPQ917809 MZJ917802:MZM917809 NJF917802:NJI917809 NTB917802:NTE917809 OCX917802:ODA917809 OMT917802:OMW917809 OWP917802:OWS917809 PGL917802:PGO917809 PQH917802:PQK917809 QAD917802:QAG917809 QJZ917802:QKC917809 QTV917802:QTY917809 RDR917802:RDU917809 RNN917802:RNQ917809 RXJ917802:RXM917809 SHF917802:SHI917809 SRB917802:SRE917809 TAX917802:TBA917809 TKT917802:TKW917809 TUP917802:TUS917809 UEL917802:UEO917809 UOH917802:UOK917809 UYD917802:UYG917809 VHZ917802:VIC917809 VRV917802:VRY917809 WBR917802:WBU917809 WLN917802:WLQ917809 WVJ917802:WVM917809 B983338:E983345 IX983338:JA983345 ST983338:SW983345 ACP983338:ACS983345 AML983338:AMO983345 AWH983338:AWK983345 BGD983338:BGG983345 BPZ983338:BQC983345 BZV983338:BZY983345 CJR983338:CJU983345 CTN983338:CTQ983345 DDJ983338:DDM983345 DNF983338:DNI983345 DXB983338:DXE983345 EGX983338:EHA983345 EQT983338:EQW983345 FAP983338:FAS983345 FKL983338:FKO983345 FUH983338:FUK983345 GED983338:GEG983345 GNZ983338:GOC983345 GXV983338:GXY983345 HHR983338:HHU983345 HRN983338:HRQ983345 IBJ983338:IBM983345 ILF983338:ILI983345 IVB983338:IVE983345 JEX983338:JFA983345 JOT983338:JOW983345 JYP983338:JYS983345 KIL983338:KIO983345 KSH983338:KSK983345 LCD983338:LCG983345 LLZ983338:LMC983345 LVV983338:LVY983345 MFR983338:MFU983345 MPN983338:MPQ983345 MZJ983338:MZM983345 NJF983338:NJI983345 NTB983338:NTE983345 OCX983338:ODA983345 OMT983338:OMW983345 OWP983338:OWS983345 PGL983338:PGO983345 PQH983338:PQK983345 QAD983338:QAG983345 QJZ983338:QKC983345 QTV983338:QTY983345 RDR983338:RDU983345 RNN983338:RNQ983345 RXJ983338:RXM983345 SHF983338:SHI983345 SRB983338:SRE983345 TAX983338:TBA983345 TKT983338:TKW983345 TUP983338:TUS983345 UEL983338:UEO983345 UOH983338:UOK983345 UYD983338:UYG983345 VHZ983338:VIC983345 VRV983338:VRY983345 WBR983338:WBU983345 WLN983338:WLQ983345 WVJ983338:WVM983345 B254:M256 IX254:JI256 ST254:TE256 ACP254:ADA256 AML254:AMW256 AWH254:AWS256 BGD254:BGO256 BPZ254:BQK256 BZV254:CAG256 CJR254:CKC256 CTN254:CTY256 DDJ254:DDU256 DNF254:DNQ256 DXB254:DXM256 EGX254:EHI256 EQT254:ERE256 FAP254:FBA256 FKL254:FKW256 FUH254:FUS256 GED254:GEO256 GNZ254:GOK256 GXV254:GYG256 HHR254:HIC256 HRN254:HRY256 IBJ254:IBU256 ILF254:ILQ256 IVB254:IVM256 JEX254:JFI256 JOT254:JPE256 JYP254:JZA256 KIL254:KIW256 KSH254:KSS256 LCD254:LCO256 LLZ254:LMK256 LVV254:LWG256 MFR254:MGC256 MPN254:MPY256 MZJ254:MZU256 NJF254:NJQ256 NTB254:NTM256 OCX254:ODI256 OMT254:ONE256 OWP254:OXA256 PGL254:PGW256 PQH254:PQS256 QAD254:QAO256 QJZ254:QKK256 QTV254:QUG256 RDR254:REC256 RNN254:RNY256 RXJ254:RXU256 SHF254:SHQ256 SRB254:SRM256 TAX254:TBI256 TKT254:TLE256 TUP254:TVA256 UEL254:UEW256 UOH254:UOS256 UYD254:UYO256 VHZ254:VIK256 VRV254:VSG256 WBR254:WCC256 WLN254:WLY256 WVJ254:WVU256 B65790:M65792 IX65790:JI65792 ST65790:TE65792 ACP65790:ADA65792 AML65790:AMW65792 AWH65790:AWS65792 BGD65790:BGO65792 BPZ65790:BQK65792 BZV65790:CAG65792 CJR65790:CKC65792 CTN65790:CTY65792 DDJ65790:DDU65792 DNF65790:DNQ65792 DXB65790:DXM65792 EGX65790:EHI65792 EQT65790:ERE65792 FAP65790:FBA65792 FKL65790:FKW65792 FUH65790:FUS65792 GED65790:GEO65792 GNZ65790:GOK65792 GXV65790:GYG65792 HHR65790:HIC65792 HRN65790:HRY65792 IBJ65790:IBU65792 ILF65790:ILQ65792 IVB65790:IVM65792 JEX65790:JFI65792 JOT65790:JPE65792 JYP65790:JZA65792 KIL65790:KIW65792 KSH65790:KSS65792 LCD65790:LCO65792 LLZ65790:LMK65792 LVV65790:LWG65792 MFR65790:MGC65792 MPN65790:MPY65792 MZJ65790:MZU65792 NJF65790:NJQ65792 NTB65790:NTM65792 OCX65790:ODI65792 OMT65790:ONE65792 OWP65790:OXA65792 PGL65790:PGW65792 PQH65790:PQS65792 QAD65790:QAO65792 QJZ65790:QKK65792 QTV65790:QUG65792 RDR65790:REC65792 RNN65790:RNY65792 RXJ65790:RXU65792 SHF65790:SHQ65792 SRB65790:SRM65792 TAX65790:TBI65792 TKT65790:TLE65792 TUP65790:TVA65792 UEL65790:UEW65792 UOH65790:UOS65792 UYD65790:UYO65792 VHZ65790:VIK65792 VRV65790:VSG65792 WBR65790:WCC65792 WLN65790:WLY65792 WVJ65790:WVU65792 B131326:M131328 IX131326:JI131328 ST131326:TE131328 ACP131326:ADA131328 AML131326:AMW131328 AWH131326:AWS131328 BGD131326:BGO131328 BPZ131326:BQK131328 BZV131326:CAG131328 CJR131326:CKC131328 CTN131326:CTY131328 DDJ131326:DDU131328 DNF131326:DNQ131328 DXB131326:DXM131328 EGX131326:EHI131328 EQT131326:ERE131328 FAP131326:FBA131328 FKL131326:FKW131328 FUH131326:FUS131328 GED131326:GEO131328 GNZ131326:GOK131328 GXV131326:GYG131328 HHR131326:HIC131328 HRN131326:HRY131328 IBJ131326:IBU131328 ILF131326:ILQ131328 IVB131326:IVM131328 JEX131326:JFI131328 JOT131326:JPE131328 JYP131326:JZA131328 KIL131326:KIW131328 KSH131326:KSS131328 LCD131326:LCO131328 LLZ131326:LMK131328 LVV131326:LWG131328 MFR131326:MGC131328 MPN131326:MPY131328 MZJ131326:MZU131328 NJF131326:NJQ131328 NTB131326:NTM131328 OCX131326:ODI131328 OMT131326:ONE131328 OWP131326:OXA131328 PGL131326:PGW131328 PQH131326:PQS131328 QAD131326:QAO131328 QJZ131326:QKK131328 QTV131326:QUG131328 RDR131326:REC131328 RNN131326:RNY131328 RXJ131326:RXU131328 SHF131326:SHQ131328 SRB131326:SRM131328 TAX131326:TBI131328 TKT131326:TLE131328 TUP131326:TVA131328 UEL131326:UEW131328 UOH131326:UOS131328 UYD131326:UYO131328 VHZ131326:VIK131328 VRV131326:VSG131328 WBR131326:WCC131328 WLN131326:WLY131328 WVJ131326:WVU131328 B196862:M196864 IX196862:JI196864 ST196862:TE196864 ACP196862:ADA196864 AML196862:AMW196864 AWH196862:AWS196864 BGD196862:BGO196864 BPZ196862:BQK196864 BZV196862:CAG196864 CJR196862:CKC196864 CTN196862:CTY196864 DDJ196862:DDU196864 DNF196862:DNQ196864 DXB196862:DXM196864 EGX196862:EHI196864 EQT196862:ERE196864 FAP196862:FBA196864 FKL196862:FKW196864 FUH196862:FUS196864 GED196862:GEO196864 GNZ196862:GOK196864 GXV196862:GYG196864 HHR196862:HIC196864 HRN196862:HRY196864 IBJ196862:IBU196864 ILF196862:ILQ196864 IVB196862:IVM196864 JEX196862:JFI196864 JOT196862:JPE196864 JYP196862:JZA196864 KIL196862:KIW196864 KSH196862:KSS196864 LCD196862:LCO196864 LLZ196862:LMK196864 LVV196862:LWG196864 MFR196862:MGC196864 MPN196862:MPY196864 MZJ196862:MZU196864 NJF196862:NJQ196864 NTB196862:NTM196864 OCX196862:ODI196864 OMT196862:ONE196864 OWP196862:OXA196864 PGL196862:PGW196864 PQH196862:PQS196864 QAD196862:QAO196864 QJZ196862:QKK196864 QTV196862:QUG196864 RDR196862:REC196864 RNN196862:RNY196864 RXJ196862:RXU196864 SHF196862:SHQ196864 SRB196862:SRM196864 TAX196862:TBI196864 TKT196862:TLE196864 TUP196862:TVA196864 UEL196862:UEW196864 UOH196862:UOS196864 UYD196862:UYO196864 VHZ196862:VIK196864 VRV196862:VSG196864 WBR196862:WCC196864 WLN196862:WLY196864 WVJ196862:WVU196864 B262398:M262400 IX262398:JI262400 ST262398:TE262400 ACP262398:ADA262400 AML262398:AMW262400 AWH262398:AWS262400 BGD262398:BGO262400 BPZ262398:BQK262400 BZV262398:CAG262400 CJR262398:CKC262400 CTN262398:CTY262400 DDJ262398:DDU262400 DNF262398:DNQ262400 DXB262398:DXM262400 EGX262398:EHI262400 EQT262398:ERE262400 FAP262398:FBA262400 FKL262398:FKW262400 FUH262398:FUS262400 GED262398:GEO262400 GNZ262398:GOK262400 GXV262398:GYG262400 HHR262398:HIC262400 HRN262398:HRY262400 IBJ262398:IBU262400 ILF262398:ILQ262400 IVB262398:IVM262400 JEX262398:JFI262400 JOT262398:JPE262400 JYP262398:JZA262400 KIL262398:KIW262400 KSH262398:KSS262400 LCD262398:LCO262400 LLZ262398:LMK262400 LVV262398:LWG262400 MFR262398:MGC262400 MPN262398:MPY262400 MZJ262398:MZU262400 NJF262398:NJQ262400 NTB262398:NTM262400 OCX262398:ODI262400 OMT262398:ONE262400 OWP262398:OXA262400 PGL262398:PGW262400 PQH262398:PQS262400 QAD262398:QAO262400 QJZ262398:QKK262400 QTV262398:QUG262400 RDR262398:REC262400 RNN262398:RNY262400 RXJ262398:RXU262400 SHF262398:SHQ262400 SRB262398:SRM262400 TAX262398:TBI262400 TKT262398:TLE262400 TUP262398:TVA262400 UEL262398:UEW262400 UOH262398:UOS262400 UYD262398:UYO262400 VHZ262398:VIK262400 VRV262398:VSG262400 WBR262398:WCC262400 WLN262398:WLY262400 WVJ262398:WVU262400 B327934:M327936 IX327934:JI327936 ST327934:TE327936 ACP327934:ADA327936 AML327934:AMW327936 AWH327934:AWS327936 BGD327934:BGO327936 BPZ327934:BQK327936 BZV327934:CAG327936 CJR327934:CKC327936 CTN327934:CTY327936 DDJ327934:DDU327936 DNF327934:DNQ327936 DXB327934:DXM327936 EGX327934:EHI327936 EQT327934:ERE327936 FAP327934:FBA327936 FKL327934:FKW327936 FUH327934:FUS327936 GED327934:GEO327936 GNZ327934:GOK327936 GXV327934:GYG327936 HHR327934:HIC327936 HRN327934:HRY327936 IBJ327934:IBU327936 ILF327934:ILQ327936 IVB327934:IVM327936 JEX327934:JFI327936 JOT327934:JPE327936 JYP327934:JZA327936 KIL327934:KIW327936 KSH327934:KSS327936 LCD327934:LCO327936 LLZ327934:LMK327936 LVV327934:LWG327936 MFR327934:MGC327936 MPN327934:MPY327936 MZJ327934:MZU327936 NJF327934:NJQ327936 NTB327934:NTM327936 OCX327934:ODI327936 OMT327934:ONE327936 OWP327934:OXA327936 PGL327934:PGW327936 PQH327934:PQS327936 QAD327934:QAO327936 QJZ327934:QKK327936 QTV327934:QUG327936 RDR327934:REC327936 RNN327934:RNY327936 RXJ327934:RXU327936 SHF327934:SHQ327936 SRB327934:SRM327936 TAX327934:TBI327936 TKT327934:TLE327936 TUP327934:TVA327936 UEL327934:UEW327936 UOH327934:UOS327936 UYD327934:UYO327936 VHZ327934:VIK327936 VRV327934:VSG327936 WBR327934:WCC327936 WLN327934:WLY327936 WVJ327934:WVU327936 B393470:M393472 IX393470:JI393472 ST393470:TE393472 ACP393470:ADA393472 AML393470:AMW393472 AWH393470:AWS393472 BGD393470:BGO393472 BPZ393470:BQK393472 BZV393470:CAG393472 CJR393470:CKC393472 CTN393470:CTY393472 DDJ393470:DDU393472 DNF393470:DNQ393472 DXB393470:DXM393472 EGX393470:EHI393472 EQT393470:ERE393472 FAP393470:FBA393472 FKL393470:FKW393472 FUH393470:FUS393472 GED393470:GEO393472 GNZ393470:GOK393472 GXV393470:GYG393472 HHR393470:HIC393472 HRN393470:HRY393472 IBJ393470:IBU393472 ILF393470:ILQ393472 IVB393470:IVM393472 JEX393470:JFI393472 JOT393470:JPE393472 JYP393470:JZA393472 KIL393470:KIW393472 KSH393470:KSS393472 LCD393470:LCO393472 LLZ393470:LMK393472 LVV393470:LWG393472 MFR393470:MGC393472 MPN393470:MPY393472 MZJ393470:MZU393472 NJF393470:NJQ393472 NTB393470:NTM393472 OCX393470:ODI393472 OMT393470:ONE393472 OWP393470:OXA393472 PGL393470:PGW393472 PQH393470:PQS393472 QAD393470:QAO393472 QJZ393470:QKK393472 QTV393470:QUG393472 RDR393470:REC393472 RNN393470:RNY393472 RXJ393470:RXU393472 SHF393470:SHQ393472 SRB393470:SRM393472 TAX393470:TBI393472 TKT393470:TLE393472 TUP393470:TVA393472 UEL393470:UEW393472 UOH393470:UOS393472 UYD393470:UYO393472 VHZ393470:VIK393472 VRV393470:VSG393472 WBR393470:WCC393472 WLN393470:WLY393472 WVJ393470:WVU393472 B459006:M459008 IX459006:JI459008 ST459006:TE459008 ACP459006:ADA459008 AML459006:AMW459008 AWH459006:AWS459008 BGD459006:BGO459008 BPZ459006:BQK459008 BZV459006:CAG459008 CJR459006:CKC459008 CTN459006:CTY459008 DDJ459006:DDU459008 DNF459006:DNQ459008 DXB459006:DXM459008 EGX459006:EHI459008 EQT459006:ERE459008 FAP459006:FBA459008 FKL459006:FKW459008 FUH459006:FUS459008 GED459006:GEO459008 GNZ459006:GOK459008 GXV459006:GYG459008 HHR459006:HIC459008 HRN459006:HRY459008 IBJ459006:IBU459008 ILF459006:ILQ459008 IVB459006:IVM459008 JEX459006:JFI459008 JOT459006:JPE459008 JYP459006:JZA459008 KIL459006:KIW459008 KSH459006:KSS459008 LCD459006:LCO459008 LLZ459006:LMK459008 LVV459006:LWG459008 MFR459006:MGC459008 MPN459006:MPY459008 MZJ459006:MZU459008 NJF459006:NJQ459008 NTB459006:NTM459008 OCX459006:ODI459008 OMT459006:ONE459008 OWP459006:OXA459008 PGL459006:PGW459008 PQH459006:PQS459008 QAD459006:QAO459008 QJZ459006:QKK459008 QTV459006:QUG459008 RDR459006:REC459008 RNN459006:RNY459008 RXJ459006:RXU459008 SHF459006:SHQ459008 SRB459006:SRM459008 TAX459006:TBI459008 TKT459006:TLE459008 TUP459006:TVA459008 UEL459006:UEW459008 UOH459006:UOS459008 UYD459006:UYO459008 VHZ459006:VIK459008 VRV459006:VSG459008 WBR459006:WCC459008 WLN459006:WLY459008 WVJ459006:WVU459008 B524542:M524544 IX524542:JI524544 ST524542:TE524544 ACP524542:ADA524544 AML524542:AMW524544 AWH524542:AWS524544 BGD524542:BGO524544 BPZ524542:BQK524544 BZV524542:CAG524544 CJR524542:CKC524544 CTN524542:CTY524544 DDJ524542:DDU524544 DNF524542:DNQ524544 DXB524542:DXM524544 EGX524542:EHI524544 EQT524542:ERE524544 FAP524542:FBA524544 FKL524542:FKW524544 FUH524542:FUS524544 GED524542:GEO524544 GNZ524542:GOK524544 GXV524542:GYG524544 HHR524542:HIC524544 HRN524542:HRY524544 IBJ524542:IBU524544 ILF524542:ILQ524544 IVB524542:IVM524544 JEX524542:JFI524544 JOT524542:JPE524544 JYP524542:JZA524544 KIL524542:KIW524544 KSH524542:KSS524544 LCD524542:LCO524544 LLZ524542:LMK524544 LVV524542:LWG524544 MFR524542:MGC524544 MPN524542:MPY524544 MZJ524542:MZU524544 NJF524542:NJQ524544 NTB524542:NTM524544 OCX524542:ODI524544 OMT524542:ONE524544 OWP524542:OXA524544 PGL524542:PGW524544 PQH524542:PQS524544 QAD524542:QAO524544 QJZ524542:QKK524544 QTV524542:QUG524544 RDR524542:REC524544 RNN524542:RNY524544 RXJ524542:RXU524544 SHF524542:SHQ524544 SRB524542:SRM524544 TAX524542:TBI524544 TKT524542:TLE524544 TUP524542:TVA524544 UEL524542:UEW524544 UOH524542:UOS524544 UYD524542:UYO524544 VHZ524542:VIK524544 VRV524542:VSG524544 WBR524542:WCC524544 WLN524542:WLY524544 WVJ524542:WVU524544 B590078:M590080 IX590078:JI590080 ST590078:TE590080 ACP590078:ADA590080 AML590078:AMW590080 AWH590078:AWS590080 BGD590078:BGO590080 BPZ590078:BQK590080 BZV590078:CAG590080 CJR590078:CKC590080 CTN590078:CTY590080 DDJ590078:DDU590080 DNF590078:DNQ590080 DXB590078:DXM590080 EGX590078:EHI590080 EQT590078:ERE590080 FAP590078:FBA590080 FKL590078:FKW590080 FUH590078:FUS590080 GED590078:GEO590080 GNZ590078:GOK590080 GXV590078:GYG590080 HHR590078:HIC590080 HRN590078:HRY590080 IBJ590078:IBU590080 ILF590078:ILQ590080 IVB590078:IVM590080 JEX590078:JFI590080 JOT590078:JPE590080 JYP590078:JZA590080 KIL590078:KIW590080 KSH590078:KSS590080 LCD590078:LCO590080 LLZ590078:LMK590080 LVV590078:LWG590080 MFR590078:MGC590080 MPN590078:MPY590080 MZJ590078:MZU590080 NJF590078:NJQ590080 NTB590078:NTM590080 OCX590078:ODI590080 OMT590078:ONE590080 OWP590078:OXA590080 PGL590078:PGW590080 PQH590078:PQS590080 QAD590078:QAO590080 QJZ590078:QKK590080 QTV590078:QUG590080 RDR590078:REC590080 RNN590078:RNY590080 RXJ590078:RXU590080 SHF590078:SHQ590080 SRB590078:SRM590080 TAX590078:TBI590080 TKT590078:TLE590080 TUP590078:TVA590080 UEL590078:UEW590080 UOH590078:UOS590080 UYD590078:UYO590080 VHZ590078:VIK590080 VRV590078:VSG590080 WBR590078:WCC590080 WLN590078:WLY590080 WVJ590078:WVU590080 B655614:M655616 IX655614:JI655616 ST655614:TE655616 ACP655614:ADA655616 AML655614:AMW655616 AWH655614:AWS655616 BGD655614:BGO655616 BPZ655614:BQK655616 BZV655614:CAG655616 CJR655614:CKC655616 CTN655614:CTY655616 DDJ655614:DDU655616 DNF655614:DNQ655616 DXB655614:DXM655616 EGX655614:EHI655616 EQT655614:ERE655616 FAP655614:FBA655616 FKL655614:FKW655616 FUH655614:FUS655616 GED655614:GEO655616 GNZ655614:GOK655616 GXV655614:GYG655616 HHR655614:HIC655616 HRN655614:HRY655616 IBJ655614:IBU655616 ILF655614:ILQ655616 IVB655614:IVM655616 JEX655614:JFI655616 JOT655614:JPE655616 JYP655614:JZA655616 KIL655614:KIW655616 KSH655614:KSS655616 LCD655614:LCO655616 LLZ655614:LMK655616 LVV655614:LWG655616 MFR655614:MGC655616 MPN655614:MPY655616 MZJ655614:MZU655616 NJF655614:NJQ655616 NTB655614:NTM655616 OCX655614:ODI655616 OMT655614:ONE655616 OWP655614:OXA655616 PGL655614:PGW655616 PQH655614:PQS655616 QAD655614:QAO655616 QJZ655614:QKK655616 QTV655614:QUG655616 RDR655614:REC655616 RNN655614:RNY655616 RXJ655614:RXU655616 SHF655614:SHQ655616 SRB655614:SRM655616 TAX655614:TBI655616 TKT655614:TLE655616 TUP655614:TVA655616 UEL655614:UEW655616 UOH655614:UOS655616 UYD655614:UYO655616 VHZ655614:VIK655616 VRV655614:VSG655616 WBR655614:WCC655616 WLN655614:WLY655616 WVJ655614:WVU655616 B721150:M721152 IX721150:JI721152 ST721150:TE721152 ACP721150:ADA721152 AML721150:AMW721152 AWH721150:AWS721152 BGD721150:BGO721152 BPZ721150:BQK721152 BZV721150:CAG721152 CJR721150:CKC721152 CTN721150:CTY721152 DDJ721150:DDU721152 DNF721150:DNQ721152 DXB721150:DXM721152 EGX721150:EHI721152 EQT721150:ERE721152 FAP721150:FBA721152 FKL721150:FKW721152 FUH721150:FUS721152 GED721150:GEO721152 GNZ721150:GOK721152 GXV721150:GYG721152 HHR721150:HIC721152 HRN721150:HRY721152 IBJ721150:IBU721152 ILF721150:ILQ721152 IVB721150:IVM721152 JEX721150:JFI721152 JOT721150:JPE721152 JYP721150:JZA721152 KIL721150:KIW721152 KSH721150:KSS721152 LCD721150:LCO721152 LLZ721150:LMK721152 LVV721150:LWG721152 MFR721150:MGC721152 MPN721150:MPY721152 MZJ721150:MZU721152 NJF721150:NJQ721152 NTB721150:NTM721152 OCX721150:ODI721152 OMT721150:ONE721152 OWP721150:OXA721152 PGL721150:PGW721152 PQH721150:PQS721152 QAD721150:QAO721152 QJZ721150:QKK721152 QTV721150:QUG721152 RDR721150:REC721152 RNN721150:RNY721152 RXJ721150:RXU721152 SHF721150:SHQ721152 SRB721150:SRM721152 TAX721150:TBI721152 TKT721150:TLE721152 TUP721150:TVA721152 UEL721150:UEW721152 UOH721150:UOS721152 UYD721150:UYO721152 VHZ721150:VIK721152 VRV721150:VSG721152 WBR721150:WCC721152 WLN721150:WLY721152 WVJ721150:WVU721152 B786686:M786688 IX786686:JI786688 ST786686:TE786688 ACP786686:ADA786688 AML786686:AMW786688 AWH786686:AWS786688 BGD786686:BGO786688 BPZ786686:BQK786688 BZV786686:CAG786688 CJR786686:CKC786688 CTN786686:CTY786688 DDJ786686:DDU786688 DNF786686:DNQ786688 DXB786686:DXM786688 EGX786686:EHI786688 EQT786686:ERE786688 FAP786686:FBA786688 FKL786686:FKW786688 FUH786686:FUS786688 GED786686:GEO786688 GNZ786686:GOK786688 GXV786686:GYG786688 HHR786686:HIC786688 HRN786686:HRY786688 IBJ786686:IBU786688 ILF786686:ILQ786688 IVB786686:IVM786688 JEX786686:JFI786688 JOT786686:JPE786688 JYP786686:JZA786688 KIL786686:KIW786688 KSH786686:KSS786688 LCD786686:LCO786688 LLZ786686:LMK786688 LVV786686:LWG786688 MFR786686:MGC786688 MPN786686:MPY786688 MZJ786686:MZU786688 NJF786686:NJQ786688 NTB786686:NTM786688 OCX786686:ODI786688 OMT786686:ONE786688 OWP786686:OXA786688 PGL786686:PGW786688 PQH786686:PQS786688 QAD786686:QAO786688 QJZ786686:QKK786688 QTV786686:QUG786688 RDR786686:REC786688 RNN786686:RNY786688 RXJ786686:RXU786688 SHF786686:SHQ786688 SRB786686:SRM786688 TAX786686:TBI786688 TKT786686:TLE786688 TUP786686:TVA786688 UEL786686:UEW786688 UOH786686:UOS786688 UYD786686:UYO786688 VHZ786686:VIK786688 VRV786686:VSG786688 WBR786686:WCC786688 WLN786686:WLY786688 WVJ786686:WVU786688 B852222:M852224 IX852222:JI852224 ST852222:TE852224 ACP852222:ADA852224 AML852222:AMW852224 AWH852222:AWS852224 BGD852222:BGO852224 BPZ852222:BQK852224 BZV852222:CAG852224 CJR852222:CKC852224 CTN852222:CTY852224 DDJ852222:DDU852224 DNF852222:DNQ852224 DXB852222:DXM852224 EGX852222:EHI852224 EQT852222:ERE852224 FAP852222:FBA852224 FKL852222:FKW852224 FUH852222:FUS852224 GED852222:GEO852224 GNZ852222:GOK852224 GXV852222:GYG852224 HHR852222:HIC852224 HRN852222:HRY852224 IBJ852222:IBU852224 ILF852222:ILQ852224 IVB852222:IVM852224 JEX852222:JFI852224 JOT852222:JPE852224 JYP852222:JZA852224 KIL852222:KIW852224 KSH852222:KSS852224 LCD852222:LCO852224 LLZ852222:LMK852224 LVV852222:LWG852224 MFR852222:MGC852224 MPN852222:MPY852224 MZJ852222:MZU852224 NJF852222:NJQ852224 NTB852222:NTM852224 OCX852222:ODI852224 OMT852222:ONE852224 OWP852222:OXA852224 PGL852222:PGW852224 PQH852222:PQS852224 QAD852222:QAO852224 QJZ852222:QKK852224 QTV852222:QUG852224 RDR852222:REC852224 RNN852222:RNY852224 RXJ852222:RXU852224 SHF852222:SHQ852224 SRB852222:SRM852224 TAX852222:TBI852224 TKT852222:TLE852224 TUP852222:TVA852224 UEL852222:UEW852224 UOH852222:UOS852224 UYD852222:UYO852224 VHZ852222:VIK852224 VRV852222:VSG852224 WBR852222:WCC852224 WLN852222:WLY852224 WVJ852222:WVU852224 B917758:M917760 IX917758:JI917760 ST917758:TE917760 ACP917758:ADA917760 AML917758:AMW917760 AWH917758:AWS917760 BGD917758:BGO917760 BPZ917758:BQK917760 BZV917758:CAG917760 CJR917758:CKC917760 CTN917758:CTY917760 DDJ917758:DDU917760 DNF917758:DNQ917760 DXB917758:DXM917760 EGX917758:EHI917760 EQT917758:ERE917760 FAP917758:FBA917760 FKL917758:FKW917760 FUH917758:FUS917760 GED917758:GEO917760 GNZ917758:GOK917760 GXV917758:GYG917760 HHR917758:HIC917760 HRN917758:HRY917760 IBJ917758:IBU917760 ILF917758:ILQ917760 IVB917758:IVM917760 JEX917758:JFI917760 JOT917758:JPE917760 JYP917758:JZA917760 KIL917758:KIW917760 KSH917758:KSS917760 LCD917758:LCO917760 LLZ917758:LMK917760 LVV917758:LWG917760 MFR917758:MGC917760 MPN917758:MPY917760 MZJ917758:MZU917760 NJF917758:NJQ917760 NTB917758:NTM917760 OCX917758:ODI917760 OMT917758:ONE917760 OWP917758:OXA917760 PGL917758:PGW917760 PQH917758:PQS917760 QAD917758:QAO917760 QJZ917758:QKK917760 QTV917758:QUG917760 RDR917758:REC917760 RNN917758:RNY917760 RXJ917758:RXU917760 SHF917758:SHQ917760 SRB917758:SRM917760 TAX917758:TBI917760 TKT917758:TLE917760 TUP917758:TVA917760 UEL917758:UEW917760 UOH917758:UOS917760 UYD917758:UYO917760 VHZ917758:VIK917760 VRV917758:VSG917760 WBR917758:WCC917760 WLN917758:WLY917760 WVJ917758:WVU917760 B983294:M983296 IX983294:JI983296 ST983294:TE983296 ACP983294:ADA983296 AML983294:AMW983296 AWH983294:AWS983296 BGD983294:BGO983296 BPZ983294:BQK983296 BZV983294:CAG983296 CJR983294:CKC983296 CTN983294:CTY983296 DDJ983294:DDU983296 DNF983294:DNQ983296 DXB983294:DXM983296 EGX983294:EHI983296 EQT983294:ERE983296 FAP983294:FBA983296 FKL983294:FKW983296 FUH983294:FUS983296 GED983294:GEO983296 GNZ983294:GOK983296 GXV983294:GYG983296 HHR983294:HIC983296 HRN983294:HRY983296 IBJ983294:IBU983296 ILF983294:ILQ983296 IVB983294:IVM983296 JEX983294:JFI983296 JOT983294:JPE983296 JYP983294:JZA983296 KIL983294:KIW983296 KSH983294:KSS983296 LCD983294:LCO983296 LLZ983294:LMK983296 LVV983294:LWG983296 MFR983294:MGC983296 MPN983294:MPY983296 MZJ983294:MZU983296 NJF983294:NJQ983296 NTB983294:NTM983296 OCX983294:ODI983296 OMT983294:ONE983296 OWP983294:OXA983296 PGL983294:PGW983296 PQH983294:PQS983296 QAD983294:QAO983296 QJZ983294:QKK983296 QTV983294:QUG983296 RDR983294:REC983296 RNN983294:RNY983296 RXJ983294:RXU983296 SHF983294:SHQ983296 SRB983294:SRM983296 TAX983294:TBI983296 TKT983294:TLE983296 TUP983294:TVA983296 UEL983294:UEW983296 UOH983294:UOS983296 UYD983294:UYO983296 VHZ983294:VIK983296 VRV983294:VSG983296 WBR983294:WCC983296 WLN983294:WLY983296 WVJ983294:WVU983296 H160:H163 JD160:JD163 SZ160:SZ163 ACV160:ACV163 AMR160:AMR163 AWN160:AWN163 BGJ160:BGJ163 BQF160:BQF163 CAB160:CAB163 CJX160:CJX163 CTT160:CTT163 DDP160:DDP163 DNL160:DNL163 DXH160:DXH163 EHD160:EHD163 EQZ160:EQZ163 FAV160:FAV163 FKR160:FKR163 FUN160:FUN163 GEJ160:GEJ163 GOF160:GOF163 GYB160:GYB163 HHX160:HHX163 HRT160:HRT163 IBP160:IBP163 ILL160:ILL163 IVH160:IVH163 JFD160:JFD163 JOZ160:JOZ163 JYV160:JYV163 KIR160:KIR163 KSN160:KSN163 LCJ160:LCJ163 LMF160:LMF163 LWB160:LWB163 MFX160:MFX163 MPT160:MPT163 MZP160:MZP163 NJL160:NJL163 NTH160:NTH163 ODD160:ODD163 OMZ160:OMZ163 OWV160:OWV163 PGR160:PGR163 PQN160:PQN163 QAJ160:QAJ163 QKF160:QKF163 QUB160:QUB163 RDX160:RDX163 RNT160:RNT163 RXP160:RXP163 SHL160:SHL163 SRH160:SRH163 TBD160:TBD163 TKZ160:TKZ163 TUV160:TUV163 UER160:UER163 UON160:UON163 UYJ160:UYJ163 VIF160:VIF163 VSB160:VSB163 WBX160:WBX163 WLT160:WLT163 WVP160:WVP163 H65696:H65699 JD65696:JD65699 SZ65696:SZ65699 ACV65696:ACV65699 AMR65696:AMR65699 AWN65696:AWN65699 BGJ65696:BGJ65699 BQF65696:BQF65699 CAB65696:CAB65699 CJX65696:CJX65699 CTT65696:CTT65699 DDP65696:DDP65699 DNL65696:DNL65699 DXH65696:DXH65699 EHD65696:EHD65699 EQZ65696:EQZ65699 FAV65696:FAV65699 FKR65696:FKR65699 FUN65696:FUN65699 GEJ65696:GEJ65699 GOF65696:GOF65699 GYB65696:GYB65699 HHX65696:HHX65699 HRT65696:HRT65699 IBP65696:IBP65699 ILL65696:ILL65699 IVH65696:IVH65699 JFD65696:JFD65699 JOZ65696:JOZ65699 JYV65696:JYV65699 KIR65696:KIR65699 KSN65696:KSN65699 LCJ65696:LCJ65699 LMF65696:LMF65699 LWB65696:LWB65699 MFX65696:MFX65699 MPT65696:MPT65699 MZP65696:MZP65699 NJL65696:NJL65699 NTH65696:NTH65699 ODD65696:ODD65699 OMZ65696:OMZ65699 OWV65696:OWV65699 PGR65696:PGR65699 PQN65696:PQN65699 QAJ65696:QAJ65699 QKF65696:QKF65699 QUB65696:QUB65699 RDX65696:RDX65699 RNT65696:RNT65699 RXP65696:RXP65699 SHL65696:SHL65699 SRH65696:SRH65699 TBD65696:TBD65699 TKZ65696:TKZ65699 TUV65696:TUV65699 UER65696:UER65699 UON65696:UON65699 UYJ65696:UYJ65699 VIF65696:VIF65699 VSB65696:VSB65699 WBX65696:WBX65699 WLT65696:WLT65699 WVP65696:WVP65699 H131232:H131235 JD131232:JD131235 SZ131232:SZ131235 ACV131232:ACV131235 AMR131232:AMR131235 AWN131232:AWN131235 BGJ131232:BGJ131235 BQF131232:BQF131235 CAB131232:CAB131235 CJX131232:CJX131235 CTT131232:CTT131235 DDP131232:DDP131235 DNL131232:DNL131235 DXH131232:DXH131235 EHD131232:EHD131235 EQZ131232:EQZ131235 FAV131232:FAV131235 FKR131232:FKR131235 FUN131232:FUN131235 GEJ131232:GEJ131235 GOF131232:GOF131235 GYB131232:GYB131235 HHX131232:HHX131235 HRT131232:HRT131235 IBP131232:IBP131235 ILL131232:ILL131235 IVH131232:IVH131235 JFD131232:JFD131235 JOZ131232:JOZ131235 JYV131232:JYV131235 KIR131232:KIR131235 KSN131232:KSN131235 LCJ131232:LCJ131235 LMF131232:LMF131235 LWB131232:LWB131235 MFX131232:MFX131235 MPT131232:MPT131235 MZP131232:MZP131235 NJL131232:NJL131235 NTH131232:NTH131235 ODD131232:ODD131235 OMZ131232:OMZ131235 OWV131232:OWV131235 PGR131232:PGR131235 PQN131232:PQN131235 QAJ131232:QAJ131235 QKF131232:QKF131235 QUB131232:QUB131235 RDX131232:RDX131235 RNT131232:RNT131235 RXP131232:RXP131235 SHL131232:SHL131235 SRH131232:SRH131235 TBD131232:TBD131235 TKZ131232:TKZ131235 TUV131232:TUV131235 UER131232:UER131235 UON131232:UON131235 UYJ131232:UYJ131235 VIF131232:VIF131235 VSB131232:VSB131235 WBX131232:WBX131235 WLT131232:WLT131235 WVP131232:WVP131235 H196768:H196771 JD196768:JD196771 SZ196768:SZ196771 ACV196768:ACV196771 AMR196768:AMR196771 AWN196768:AWN196771 BGJ196768:BGJ196771 BQF196768:BQF196771 CAB196768:CAB196771 CJX196768:CJX196771 CTT196768:CTT196771 DDP196768:DDP196771 DNL196768:DNL196771 DXH196768:DXH196771 EHD196768:EHD196771 EQZ196768:EQZ196771 FAV196768:FAV196771 FKR196768:FKR196771 FUN196768:FUN196771 GEJ196768:GEJ196771 GOF196768:GOF196771 GYB196768:GYB196771 HHX196768:HHX196771 HRT196768:HRT196771 IBP196768:IBP196771 ILL196768:ILL196771 IVH196768:IVH196771 JFD196768:JFD196771 JOZ196768:JOZ196771 JYV196768:JYV196771 KIR196768:KIR196771 KSN196768:KSN196771 LCJ196768:LCJ196771 LMF196768:LMF196771 LWB196768:LWB196771 MFX196768:MFX196771 MPT196768:MPT196771 MZP196768:MZP196771 NJL196768:NJL196771 NTH196768:NTH196771 ODD196768:ODD196771 OMZ196768:OMZ196771 OWV196768:OWV196771 PGR196768:PGR196771 PQN196768:PQN196771 QAJ196768:QAJ196771 QKF196768:QKF196771 QUB196768:QUB196771 RDX196768:RDX196771 RNT196768:RNT196771 RXP196768:RXP196771 SHL196768:SHL196771 SRH196768:SRH196771 TBD196768:TBD196771 TKZ196768:TKZ196771 TUV196768:TUV196771 UER196768:UER196771 UON196768:UON196771 UYJ196768:UYJ196771 VIF196768:VIF196771 VSB196768:VSB196771 WBX196768:WBX196771 WLT196768:WLT196771 WVP196768:WVP196771 H262304:H262307 JD262304:JD262307 SZ262304:SZ262307 ACV262304:ACV262307 AMR262304:AMR262307 AWN262304:AWN262307 BGJ262304:BGJ262307 BQF262304:BQF262307 CAB262304:CAB262307 CJX262304:CJX262307 CTT262304:CTT262307 DDP262304:DDP262307 DNL262304:DNL262307 DXH262304:DXH262307 EHD262304:EHD262307 EQZ262304:EQZ262307 FAV262304:FAV262307 FKR262304:FKR262307 FUN262304:FUN262307 GEJ262304:GEJ262307 GOF262304:GOF262307 GYB262304:GYB262307 HHX262304:HHX262307 HRT262304:HRT262307 IBP262304:IBP262307 ILL262304:ILL262307 IVH262304:IVH262307 JFD262304:JFD262307 JOZ262304:JOZ262307 JYV262304:JYV262307 KIR262304:KIR262307 KSN262304:KSN262307 LCJ262304:LCJ262307 LMF262304:LMF262307 LWB262304:LWB262307 MFX262304:MFX262307 MPT262304:MPT262307 MZP262304:MZP262307 NJL262304:NJL262307 NTH262304:NTH262307 ODD262304:ODD262307 OMZ262304:OMZ262307 OWV262304:OWV262307 PGR262304:PGR262307 PQN262304:PQN262307 QAJ262304:QAJ262307 QKF262304:QKF262307 QUB262304:QUB262307 RDX262304:RDX262307 RNT262304:RNT262307 RXP262304:RXP262307 SHL262304:SHL262307 SRH262304:SRH262307 TBD262304:TBD262307 TKZ262304:TKZ262307 TUV262304:TUV262307 UER262304:UER262307 UON262304:UON262307 UYJ262304:UYJ262307 VIF262304:VIF262307 VSB262304:VSB262307 WBX262304:WBX262307 WLT262304:WLT262307 WVP262304:WVP262307 H327840:H327843 JD327840:JD327843 SZ327840:SZ327843 ACV327840:ACV327843 AMR327840:AMR327843 AWN327840:AWN327843 BGJ327840:BGJ327843 BQF327840:BQF327843 CAB327840:CAB327843 CJX327840:CJX327843 CTT327840:CTT327843 DDP327840:DDP327843 DNL327840:DNL327843 DXH327840:DXH327843 EHD327840:EHD327843 EQZ327840:EQZ327843 FAV327840:FAV327843 FKR327840:FKR327843 FUN327840:FUN327843 GEJ327840:GEJ327843 GOF327840:GOF327843 GYB327840:GYB327843 HHX327840:HHX327843 HRT327840:HRT327843 IBP327840:IBP327843 ILL327840:ILL327843 IVH327840:IVH327843 JFD327840:JFD327843 JOZ327840:JOZ327843 JYV327840:JYV327843 KIR327840:KIR327843 KSN327840:KSN327843 LCJ327840:LCJ327843 LMF327840:LMF327843 LWB327840:LWB327843 MFX327840:MFX327843 MPT327840:MPT327843 MZP327840:MZP327843 NJL327840:NJL327843 NTH327840:NTH327843 ODD327840:ODD327843 OMZ327840:OMZ327843 OWV327840:OWV327843 PGR327840:PGR327843 PQN327840:PQN327843 QAJ327840:QAJ327843 QKF327840:QKF327843 QUB327840:QUB327843 RDX327840:RDX327843 RNT327840:RNT327843 RXP327840:RXP327843 SHL327840:SHL327843 SRH327840:SRH327843 TBD327840:TBD327843 TKZ327840:TKZ327843 TUV327840:TUV327843 UER327840:UER327843 UON327840:UON327843 UYJ327840:UYJ327843 VIF327840:VIF327843 VSB327840:VSB327843 WBX327840:WBX327843 WLT327840:WLT327843 WVP327840:WVP327843 H393376:H393379 JD393376:JD393379 SZ393376:SZ393379 ACV393376:ACV393379 AMR393376:AMR393379 AWN393376:AWN393379 BGJ393376:BGJ393379 BQF393376:BQF393379 CAB393376:CAB393379 CJX393376:CJX393379 CTT393376:CTT393379 DDP393376:DDP393379 DNL393376:DNL393379 DXH393376:DXH393379 EHD393376:EHD393379 EQZ393376:EQZ393379 FAV393376:FAV393379 FKR393376:FKR393379 FUN393376:FUN393379 GEJ393376:GEJ393379 GOF393376:GOF393379 GYB393376:GYB393379 HHX393376:HHX393379 HRT393376:HRT393379 IBP393376:IBP393379 ILL393376:ILL393379 IVH393376:IVH393379 JFD393376:JFD393379 JOZ393376:JOZ393379 JYV393376:JYV393379 KIR393376:KIR393379 KSN393376:KSN393379 LCJ393376:LCJ393379 LMF393376:LMF393379 LWB393376:LWB393379 MFX393376:MFX393379 MPT393376:MPT393379 MZP393376:MZP393379 NJL393376:NJL393379 NTH393376:NTH393379 ODD393376:ODD393379 OMZ393376:OMZ393379 OWV393376:OWV393379 PGR393376:PGR393379 PQN393376:PQN393379 QAJ393376:QAJ393379 QKF393376:QKF393379 QUB393376:QUB393379 RDX393376:RDX393379 RNT393376:RNT393379 RXP393376:RXP393379 SHL393376:SHL393379 SRH393376:SRH393379 TBD393376:TBD393379 TKZ393376:TKZ393379 TUV393376:TUV393379 UER393376:UER393379 UON393376:UON393379 UYJ393376:UYJ393379 VIF393376:VIF393379 VSB393376:VSB393379 WBX393376:WBX393379 WLT393376:WLT393379 WVP393376:WVP393379 H458912:H458915 JD458912:JD458915 SZ458912:SZ458915 ACV458912:ACV458915 AMR458912:AMR458915 AWN458912:AWN458915 BGJ458912:BGJ458915 BQF458912:BQF458915 CAB458912:CAB458915 CJX458912:CJX458915 CTT458912:CTT458915 DDP458912:DDP458915 DNL458912:DNL458915 DXH458912:DXH458915 EHD458912:EHD458915 EQZ458912:EQZ458915 FAV458912:FAV458915 FKR458912:FKR458915 FUN458912:FUN458915 GEJ458912:GEJ458915 GOF458912:GOF458915 GYB458912:GYB458915 HHX458912:HHX458915 HRT458912:HRT458915 IBP458912:IBP458915 ILL458912:ILL458915 IVH458912:IVH458915 JFD458912:JFD458915 JOZ458912:JOZ458915 JYV458912:JYV458915 KIR458912:KIR458915 KSN458912:KSN458915 LCJ458912:LCJ458915 LMF458912:LMF458915 LWB458912:LWB458915 MFX458912:MFX458915 MPT458912:MPT458915 MZP458912:MZP458915 NJL458912:NJL458915 NTH458912:NTH458915 ODD458912:ODD458915 OMZ458912:OMZ458915 OWV458912:OWV458915 PGR458912:PGR458915 PQN458912:PQN458915 QAJ458912:QAJ458915 QKF458912:QKF458915 QUB458912:QUB458915 RDX458912:RDX458915 RNT458912:RNT458915 RXP458912:RXP458915 SHL458912:SHL458915 SRH458912:SRH458915 TBD458912:TBD458915 TKZ458912:TKZ458915 TUV458912:TUV458915 UER458912:UER458915 UON458912:UON458915 UYJ458912:UYJ458915 VIF458912:VIF458915 VSB458912:VSB458915 WBX458912:WBX458915 WLT458912:WLT458915 WVP458912:WVP458915 H524448:H524451 JD524448:JD524451 SZ524448:SZ524451 ACV524448:ACV524451 AMR524448:AMR524451 AWN524448:AWN524451 BGJ524448:BGJ524451 BQF524448:BQF524451 CAB524448:CAB524451 CJX524448:CJX524451 CTT524448:CTT524451 DDP524448:DDP524451 DNL524448:DNL524451 DXH524448:DXH524451 EHD524448:EHD524451 EQZ524448:EQZ524451 FAV524448:FAV524451 FKR524448:FKR524451 FUN524448:FUN524451 GEJ524448:GEJ524451 GOF524448:GOF524451 GYB524448:GYB524451 HHX524448:HHX524451 HRT524448:HRT524451 IBP524448:IBP524451 ILL524448:ILL524451 IVH524448:IVH524451 JFD524448:JFD524451 JOZ524448:JOZ524451 JYV524448:JYV524451 KIR524448:KIR524451 KSN524448:KSN524451 LCJ524448:LCJ524451 LMF524448:LMF524451 LWB524448:LWB524451 MFX524448:MFX524451 MPT524448:MPT524451 MZP524448:MZP524451 NJL524448:NJL524451 NTH524448:NTH524451 ODD524448:ODD524451 OMZ524448:OMZ524451 OWV524448:OWV524451 PGR524448:PGR524451 PQN524448:PQN524451 QAJ524448:QAJ524451 QKF524448:QKF524451 QUB524448:QUB524451 RDX524448:RDX524451 RNT524448:RNT524451 RXP524448:RXP524451 SHL524448:SHL524451 SRH524448:SRH524451 TBD524448:TBD524451 TKZ524448:TKZ524451 TUV524448:TUV524451 UER524448:UER524451 UON524448:UON524451 UYJ524448:UYJ524451 VIF524448:VIF524451 VSB524448:VSB524451 WBX524448:WBX524451 WLT524448:WLT524451 WVP524448:WVP524451 H589984:H589987 JD589984:JD589987 SZ589984:SZ589987 ACV589984:ACV589987 AMR589984:AMR589987 AWN589984:AWN589987 BGJ589984:BGJ589987 BQF589984:BQF589987 CAB589984:CAB589987 CJX589984:CJX589987 CTT589984:CTT589987 DDP589984:DDP589987 DNL589984:DNL589987 DXH589984:DXH589987 EHD589984:EHD589987 EQZ589984:EQZ589987 FAV589984:FAV589987 FKR589984:FKR589987 FUN589984:FUN589987 GEJ589984:GEJ589987 GOF589984:GOF589987 GYB589984:GYB589987 HHX589984:HHX589987 HRT589984:HRT589987 IBP589984:IBP589987 ILL589984:ILL589987 IVH589984:IVH589987 JFD589984:JFD589987 JOZ589984:JOZ589987 JYV589984:JYV589987 KIR589984:KIR589987 KSN589984:KSN589987 LCJ589984:LCJ589987 LMF589984:LMF589987 LWB589984:LWB589987 MFX589984:MFX589987 MPT589984:MPT589987 MZP589984:MZP589987 NJL589984:NJL589987 NTH589984:NTH589987 ODD589984:ODD589987 OMZ589984:OMZ589987 OWV589984:OWV589987 PGR589984:PGR589987 PQN589984:PQN589987 QAJ589984:QAJ589987 QKF589984:QKF589987 QUB589984:QUB589987 RDX589984:RDX589987 RNT589984:RNT589987 RXP589984:RXP589987 SHL589984:SHL589987 SRH589984:SRH589987 TBD589984:TBD589987 TKZ589984:TKZ589987 TUV589984:TUV589987 UER589984:UER589987 UON589984:UON589987 UYJ589984:UYJ589987 VIF589984:VIF589987 VSB589984:VSB589987 WBX589984:WBX589987 WLT589984:WLT589987 WVP589984:WVP589987 H655520:H655523 JD655520:JD655523 SZ655520:SZ655523 ACV655520:ACV655523 AMR655520:AMR655523 AWN655520:AWN655523 BGJ655520:BGJ655523 BQF655520:BQF655523 CAB655520:CAB655523 CJX655520:CJX655523 CTT655520:CTT655523 DDP655520:DDP655523 DNL655520:DNL655523 DXH655520:DXH655523 EHD655520:EHD655523 EQZ655520:EQZ655523 FAV655520:FAV655523 FKR655520:FKR655523 FUN655520:FUN655523 GEJ655520:GEJ655523 GOF655520:GOF655523 GYB655520:GYB655523 HHX655520:HHX655523 HRT655520:HRT655523 IBP655520:IBP655523 ILL655520:ILL655523 IVH655520:IVH655523 JFD655520:JFD655523 JOZ655520:JOZ655523 JYV655520:JYV655523 KIR655520:KIR655523 KSN655520:KSN655523 LCJ655520:LCJ655523 LMF655520:LMF655523 LWB655520:LWB655523 MFX655520:MFX655523 MPT655520:MPT655523 MZP655520:MZP655523 NJL655520:NJL655523 NTH655520:NTH655523 ODD655520:ODD655523 OMZ655520:OMZ655523 OWV655520:OWV655523 PGR655520:PGR655523 PQN655520:PQN655523 QAJ655520:QAJ655523 QKF655520:QKF655523 QUB655520:QUB655523 RDX655520:RDX655523 RNT655520:RNT655523 RXP655520:RXP655523 SHL655520:SHL655523 SRH655520:SRH655523 TBD655520:TBD655523 TKZ655520:TKZ655523 TUV655520:TUV655523 UER655520:UER655523 UON655520:UON655523 UYJ655520:UYJ655523 VIF655520:VIF655523 VSB655520:VSB655523 WBX655520:WBX655523 WLT655520:WLT655523 WVP655520:WVP655523 H721056:H721059 JD721056:JD721059 SZ721056:SZ721059 ACV721056:ACV721059 AMR721056:AMR721059 AWN721056:AWN721059 BGJ721056:BGJ721059 BQF721056:BQF721059 CAB721056:CAB721059 CJX721056:CJX721059 CTT721056:CTT721059 DDP721056:DDP721059 DNL721056:DNL721059 DXH721056:DXH721059 EHD721056:EHD721059 EQZ721056:EQZ721059 FAV721056:FAV721059 FKR721056:FKR721059 FUN721056:FUN721059 GEJ721056:GEJ721059 GOF721056:GOF721059 GYB721056:GYB721059 HHX721056:HHX721059 HRT721056:HRT721059 IBP721056:IBP721059 ILL721056:ILL721059 IVH721056:IVH721059 JFD721056:JFD721059 JOZ721056:JOZ721059 JYV721056:JYV721059 KIR721056:KIR721059 KSN721056:KSN721059 LCJ721056:LCJ721059 LMF721056:LMF721059 LWB721056:LWB721059 MFX721056:MFX721059 MPT721056:MPT721059 MZP721056:MZP721059 NJL721056:NJL721059 NTH721056:NTH721059 ODD721056:ODD721059 OMZ721056:OMZ721059 OWV721056:OWV721059 PGR721056:PGR721059 PQN721056:PQN721059 QAJ721056:QAJ721059 QKF721056:QKF721059 QUB721056:QUB721059 RDX721056:RDX721059 RNT721056:RNT721059 RXP721056:RXP721059 SHL721056:SHL721059 SRH721056:SRH721059 TBD721056:TBD721059 TKZ721056:TKZ721059 TUV721056:TUV721059 UER721056:UER721059 UON721056:UON721059 UYJ721056:UYJ721059 VIF721056:VIF721059 VSB721056:VSB721059 WBX721056:WBX721059 WLT721056:WLT721059 WVP721056:WVP721059 H786592:H786595 JD786592:JD786595 SZ786592:SZ786595 ACV786592:ACV786595 AMR786592:AMR786595 AWN786592:AWN786595 BGJ786592:BGJ786595 BQF786592:BQF786595 CAB786592:CAB786595 CJX786592:CJX786595 CTT786592:CTT786595 DDP786592:DDP786595 DNL786592:DNL786595 DXH786592:DXH786595 EHD786592:EHD786595 EQZ786592:EQZ786595 FAV786592:FAV786595 FKR786592:FKR786595 FUN786592:FUN786595 GEJ786592:GEJ786595 GOF786592:GOF786595 GYB786592:GYB786595 HHX786592:HHX786595 HRT786592:HRT786595 IBP786592:IBP786595 ILL786592:ILL786595 IVH786592:IVH786595 JFD786592:JFD786595 JOZ786592:JOZ786595 JYV786592:JYV786595 KIR786592:KIR786595 KSN786592:KSN786595 LCJ786592:LCJ786595 LMF786592:LMF786595 LWB786592:LWB786595 MFX786592:MFX786595 MPT786592:MPT786595 MZP786592:MZP786595 NJL786592:NJL786595 NTH786592:NTH786595 ODD786592:ODD786595 OMZ786592:OMZ786595 OWV786592:OWV786595 PGR786592:PGR786595 PQN786592:PQN786595 QAJ786592:QAJ786595 QKF786592:QKF786595 QUB786592:QUB786595 RDX786592:RDX786595 RNT786592:RNT786595 RXP786592:RXP786595 SHL786592:SHL786595 SRH786592:SRH786595 TBD786592:TBD786595 TKZ786592:TKZ786595 TUV786592:TUV786595 UER786592:UER786595 UON786592:UON786595 UYJ786592:UYJ786595 VIF786592:VIF786595 VSB786592:VSB786595 WBX786592:WBX786595 WLT786592:WLT786595 WVP786592:WVP786595 H852128:H852131 JD852128:JD852131 SZ852128:SZ852131 ACV852128:ACV852131 AMR852128:AMR852131 AWN852128:AWN852131 BGJ852128:BGJ852131 BQF852128:BQF852131 CAB852128:CAB852131 CJX852128:CJX852131 CTT852128:CTT852131 DDP852128:DDP852131 DNL852128:DNL852131 DXH852128:DXH852131 EHD852128:EHD852131 EQZ852128:EQZ852131 FAV852128:FAV852131 FKR852128:FKR852131 FUN852128:FUN852131 GEJ852128:GEJ852131 GOF852128:GOF852131 GYB852128:GYB852131 HHX852128:HHX852131 HRT852128:HRT852131 IBP852128:IBP852131 ILL852128:ILL852131 IVH852128:IVH852131 JFD852128:JFD852131 JOZ852128:JOZ852131 JYV852128:JYV852131 KIR852128:KIR852131 KSN852128:KSN852131 LCJ852128:LCJ852131 LMF852128:LMF852131 LWB852128:LWB852131 MFX852128:MFX852131 MPT852128:MPT852131 MZP852128:MZP852131 NJL852128:NJL852131 NTH852128:NTH852131 ODD852128:ODD852131 OMZ852128:OMZ852131 OWV852128:OWV852131 PGR852128:PGR852131 PQN852128:PQN852131 QAJ852128:QAJ852131 QKF852128:QKF852131 QUB852128:QUB852131 RDX852128:RDX852131 RNT852128:RNT852131 RXP852128:RXP852131 SHL852128:SHL852131 SRH852128:SRH852131 TBD852128:TBD852131 TKZ852128:TKZ852131 TUV852128:TUV852131 UER852128:UER852131 UON852128:UON852131 UYJ852128:UYJ852131 VIF852128:VIF852131 VSB852128:VSB852131 WBX852128:WBX852131 WLT852128:WLT852131 WVP852128:WVP852131 H917664:H917667 JD917664:JD917667 SZ917664:SZ917667 ACV917664:ACV917667 AMR917664:AMR917667 AWN917664:AWN917667 BGJ917664:BGJ917667 BQF917664:BQF917667 CAB917664:CAB917667 CJX917664:CJX917667 CTT917664:CTT917667 DDP917664:DDP917667 DNL917664:DNL917667 DXH917664:DXH917667 EHD917664:EHD917667 EQZ917664:EQZ917667 FAV917664:FAV917667 FKR917664:FKR917667 FUN917664:FUN917667 GEJ917664:GEJ917667 GOF917664:GOF917667 GYB917664:GYB917667 HHX917664:HHX917667 HRT917664:HRT917667 IBP917664:IBP917667 ILL917664:ILL917667 IVH917664:IVH917667 JFD917664:JFD917667 JOZ917664:JOZ917667 JYV917664:JYV917667 KIR917664:KIR917667 KSN917664:KSN917667 LCJ917664:LCJ917667 LMF917664:LMF917667 LWB917664:LWB917667 MFX917664:MFX917667 MPT917664:MPT917667 MZP917664:MZP917667 NJL917664:NJL917667 NTH917664:NTH917667 ODD917664:ODD917667 OMZ917664:OMZ917667 OWV917664:OWV917667 PGR917664:PGR917667 PQN917664:PQN917667 QAJ917664:QAJ917667 QKF917664:QKF917667 QUB917664:QUB917667 RDX917664:RDX917667 RNT917664:RNT917667 RXP917664:RXP917667 SHL917664:SHL917667 SRH917664:SRH917667 TBD917664:TBD917667 TKZ917664:TKZ917667 TUV917664:TUV917667 UER917664:UER917667 UON917664:UON917667 UYJ917664:UYJ917667 VIF917664:VIF917667 VSB917664:VSB917667 WBX917664:WBX917667 WLT917664:WLT917667 WVP917664:WVP917667 H983200:H983203 JD983200:JD983203 SZ983200:SZ983203 ACV983200:ACV983203 AMR983200:AMR983203 AWN983200:AWN983203 BGJ983200:BGJ983203 BQF983200:BQF983203 CAB983200:CAB983203 CJX983200:CJX983203 CTT983200:CTT983203 DDP983200:DDP983203 DNL983200:DNL983203 DXH983200:DXH983203 EHD983200:EHD983203 EQZ983200:EQZ983203 FAV983200:FAV983203 FKR983200:FKR983203 FUN983200:FUN983203 GEJ983200:GEJ983203 GOF983200:GOF983203 GYB983200:GYB983203 HHX983200:HHX983203 HRT983200:HRT983203 IBP983200:IBP983203 ILL983200:ILL983203 IVH983200:IVH983203 JFD983200:JFD983203 JOZ983200:JOZ983203 JYV983200:JYV983203 KIR983200:KIR983203 KSN983200:KSN983203 LCJ983200:LCJ983203 LMF983200:LMF983203 LWB983200:LWB983203 MFX983200:MFX983203 MPT983200:MPT983203 MZP983200:MZP983203 NJL983200:NJL983203 NTH983200:NTH983203 ODD983200:ODD983203 OMZ983200:OMZ983203 OWV983200:OWV983203 PGR983200:PGR983203 PQN983200:PQN983203 QAJ983200:QAJ983203 QKF983200:QKF983203 QUB983200:QUB983203 RDX983200:RDX983203 RNT983200:RNT983203 RXP983200:RXP983203 SHL983200:SHL983203 SRH983200:SRH983203 TBD983200:TBD983203 TKZ983200:TKZ983203 TUV983200:TUV983203 UER983200:UER983203 UON983200:UON983203 UYJ983200:UYJ983203 VIF983200:VIF983203 VSB983200:VSB983203 WBX983200:WBX983203 WLT983200:WLT983203 WVP983200:WVP983203 H165:H177 JD165:JD177 SZ165:SZ177 ACV165:ACV177 AMR165:AMR177 AWN165:AWN177 BGJ165:BGJ177 BQF165:BQF177 CAB165:CAB177 CJX165:CJX177 CTT165:CTT177 DDP165:DDP177 DNL165:DNL177 DXH165:DXH177 EHD165:EHD177 EQZ165:EQZ177 FAV165:FAV177 FKR165:FKR177 FUN165:FUN177 GEJ165:GEJ177 GOF165:GOF177 GYB165:GYB177 HHX165:HHX177 HRT165:HRT177 IBP165:IBP177 ILL165:ILL177 IVH165:IVH177 JFD165:JFD177 JOZ165:JOZ177 JYV165:JYV177 KIR165:KIR177 KSN165:KSN177 LCJ165:LCJ177 LMF165:LMF177 LWB165:LWB177 MFX165:MFX177 MPT165:MPT177 MZP165:MZP177 NJL165:NJL177 NTH165:NTH177 ODD165:ODD177 OMZ165:OMZ177 OWV165:OWV177 PGR165:PGR177 PQN165:PQN177 QAJ165:QAJ177 QKF165:QKF177 QUB165:QUB177 RDX165:RDX177 RNT165:RNT177 RXP165:RXP177 SHL165:SHL177 SRH165:SRH177 TBD165:TBD177 TKZ165:TKZ177 TUV165:TUV177 UER165:UER177 UON165:UON177 UYJ165:UYJ177 VIF165:VIF177 VSB165:VSB177 WBX165:WBX177 WLT165:WLT177 WVP165:WVP177 H65701:H65713 JD65701:JD65713 SZ65701:SZ65713 ACV65701:ACV65713 AMR65701:AMR65713 AWN65701:AWN65713 BGJ65701:BGJ65713 BQF65701:BQF65713 CAB65701:CAB65713 CJX65701:CJX65713 CTT65701:CTT65713 DDP65701:DDP65713 DNL65701:DNL65713 DXH65701:DXH65713 EHD65701:EHD65713 EQZ65701:EQZ65713 FAV65701:FAV65713 FKR65701:FKR65713 FUN65701:FUN65713 GEJ65701:GEJ65713 GOF65701:GOF65713 GYB65701:GYB65713 HHX65701:HHX65713 HRT65701:HRT65713 IBP65701:IBP65713 ILL65701:ILL65713 IVH65701:IVH65713 JFD65701:JFD65713 JOZ65701:JOZ65713 JYV65701:JYV65713 KIR65701:KIR65713 KSN65701:KSN65713 LCJ65701:LCJ65713 LMF65701:LMF65713 LWB65701:LWB65713 MFX65701:MFX65713 MPT65701:MPT65713 MZP65701:MZP65713 NJL65701:NJL65713 NTH65701:NTH65713 ODD65701:ODD65713 OMZ65701:OMZ65713 OWV65701:OWV65713 PGR65701:PGR65713 PQN65701:PQN65713 QAJ65701:QAJ65713 QKF65701:QKF65713 QUB65701:QUB65713 RDX65701:RDX65713 RNT65701:RNT65713 RXP65701:RXP65713 SHL65701:SHL65713 SRH65701:SRH65713 TBD65701:TBD65713 TKZ65701:TKZ65713 TUV65701:TUV65713 UER65701:UER65713 UON65701:UON65713 UYJ65701:UYJ65713 VIF65701:VIF65713 VSB65701:VSB65713 WBX65701:WBX65713 WLT65701:WLT65713 WVP65701:WVP65713 H131237:H131249 JD131237:JD131249 SZ131237:SZ131249 ACV131237:ACV131249 AMR131237:AMR131249 AWN131237:AWN131249 BGJ131237:BGJ131249 BQF131237:BQF131249 CAB131237:CAB131249 CJX131237:CJX131249 CTT131237:CTT131249 DDP131237:DDP131249 DNL131237:DNL131249 DXH131237:DXH131249 EHD131237:EHD131249 EQZ131237:EQZ131249 FAV131237:FAV131249 FKR131237:FKR131249 FUN131237:FUN131249 GEJ131237:GEJ131249 GOF131237:GOF131249 GYB131237:GYB131249 HHX131237:HHX131249 HRT131237:HRT131249 IBP131237:IBP131249 ILL131237:ILL131249 IVH131237:IVH131249 JFD131237:JFD131249 JOZ131237:JOZ131249 JYV131237:JYV131249 KIR131237:KIR131249 KSN131237:KSN131249 LCJ131237:LCJ131249 LMF131237:LMF131249 LWB131237:LWB131249 MFX131237:MFX131249 MPT131237:MPT131249 MZP131237:MZP131249 NJL131237:NJL131249 NTH131237:NTH131249 ODD131237:ODD131249 OMZ131237:OMZ131249 OWV131237:OWV131249 PGR131237:PGR131249 PQN131237:PQN131249 QAJ131237:QAJ131249 QKF131237:QKF131249 QUB131237:QUB131249 RDX131237:RDX131249 RNT131237:RNT131249 RXP131237:RXP131249 SHL131237:SHL131249 SRH131237:SRH131249 TBD131237:TBD131249 TKZ131237:TKZ131249 TUV131237:TUV131249 UER131237:UER131249 UON131237:UON131249 UYJ131237:UYJ131249 VIF131237:VIF131249 VSB131237:VSB131249 WBX131237:WBX131249 WLT131237:WLT131249 WVP131237:WVP131249 H196773:H196785 JD196773:JD196785 SZ196773:SZ196785 ACV196773:ACV196785 AMR196773:AMR196785 AWN196773:AWN196785 BGJ196773:BGJ196785 BQF196773:BQF196785 CAB196773:CAB196785 CJX196773:CJX196785 CTT196773:CTT196785 DDP196773:DDP196785 DNL196773:DNL196785 DXH196773:DXH196785 EHD196773:EHD196785 EQZ196773:EQZ196785 FAV196773:FAV196785 FKR196773:FKR196785 FUN196773:FUN196785 GEJ196773:GEJ196785 GOF196773:GOF196785 GYB196773:GYB196785 HHX196773:HHX196785 HRT196773:HRT196785 IBP196773:IBP196785 ILL196773:ILL196785 IVH196773:IVH196785 JFD196773:JFD196785 JOZ196773:JOZ196785 JYV196773:JYV196785 KIR196773:KIR196785 KSN196773:KSN196785 LCJ196773:LCJ196785 LMF196773:LMF196785 LWB196773:LWB196785 MFX196773:MFX196785 MPT196773:MPT196785 MZP196773:MZP196785 NJL196773:NJL196785 NTH196773:NTH196785 ODD196773:ODD196785 OMZ196773:OMZ196785 OWV196773:OWV196785 PGR196773:PGR196785 PQN196773:PQN196785 QAJ196773:QAJ196785 QKF196773:QKF196785 QUB196773:QUB196785 RDX196773:RDX196785 RNT196773:RNT196785 RXP196773:RXP196785 SHL196773:SHL196785 SRH196773:SRH196785 TBD196773:TBD196785 TKZ196773:TKZ196785 TUV196773:TUV196785 UER196773:UER196785 UON196773:UON196785 UYJ196773:UYJ196785 VIF196773:VIF196785 VSB196773:VSB196785 WBX196773:WBX196785 WLT196773:WLT196785 WVP196773:WVP196785 H262309:H262321 JD262309:JD262321 SZ262309:SZ262321 ACV262309:ACV262321 AMR262309:AMR262321 AWN262309:AWN262321 BGJ262309:BGJ262321 BQF262309:BQF262321 CAB262309:CAB262321 CJX262309:CJX262321 CTT262309:CTT262321 DDP262309:DDP262321 DNL262309:DNL262321 DXH262309:DXH262321 EHD262309:EHD262321 EQZ262309:EQZ262321 FAV262309:FAV262321 FKR262309:FKR262321 FUN262309:FUN262321 GEJ262309:GEJ262321 GOF262309:GOF262321 GYB262309:GYB262321 HHX262309:HHX262321 HRT262309:HRT262321 IBP262309:IBP262321 ILL262309:ILL262321 IVH262309:IVH262321 JFD262309:JFD262321 JOZ262309:JOZ262321 JYV262309:JYV262321 KIR262309:KIR262321 KSN262309:KSN262321 LCJ262309:LCJ262321 LMF262309:LMF262321 LWB262309:LWB262321 MFX262309:MFX262321 MPT262309:MPT262321 MZP262309:MZP262321 NJL262309:NJL262321 NTH262309:NTH262321 ODD262309:ODD262321 OMZ262309:OMZ262321 OWV262309:OWV262321 PGR262309:PGR262321 PQN262309:PQN262321 QAJ262309:QAJ262321 QKF262309:QKF262321 QUB262309:QUB262321 RDX262309:RDX262321 RNT262309:RNT262321 RXP262309:RXP262321 SHL262309:SHL262321 SRH262309:SRH262321 TBD262309:TBD262321 TKZ262309:TKZ262321 TUV262309:TUV262321 UER262309:UER262321 UON262309:UON262321 UYJ262309:UYJ262321 VIF262309:VIF262321 VSB262309:VSB262321 WBX262309:WBX262321 WLT262309:WLT262321 WVP262309:WVP262321 H327845:H327857 JD327845:JD327857 SZ327845:SZ327857 ACV327845:ACV327857 AMR327845:AMR327857 AWN327845:AWN327857 BGJ327845:BGJ327857 BQF327845:BQF327857 CAB327845:CAB327857 CJX327845:CJX327857 CTT327845:CTT327857 DDP327845:DDP327857 DNL327845:DNL327857 DXH327845:DXH327857 EHD327845:EHD327857 EQZ327845:EQZ327857 FAV327845:FAV327857 FKR327845:FKR327857 FUN327845:FUN327857 GEJ327845:GEJ327857 GOF327845:GOF327857 GYB327845:GYB327857 HHX327845:HHX327857 HRT327845:HRT327857 IBP327845:IBP327857 ILL327845:ILL327857 IVH327845:IVH327857 JFD327845:JFD327857 JOZ327845:JOZ327857 JYV327845:JYV327857 KIR327845:KIR327857 KSN327845:KSN327857 LCJ327845:LCJ327857 LMF327845:LMF327857 LWB327845:LWB327857 MFX327845:MFX327857 MPT327845:MPT327857 MZP327845:MZP327857 NJL327845:NJL327857 NTH327845:NTH327857 ODD327845:ODD327857 OMZ327845:OMZ327857 OWV327845:OWV327857 PGR327845:PGR327857 PQN327845:PQN327857 QAJ327845:QAJ327857 QKF327845:QKF327857 QUB327845:QUB327857 RDX327845:RDX327857 RNT327845:RNT327857 RXP327845:RXP327857 SHL327845:SHL327857 SRH327845:SRH327857 TBD327845:TBD327857 TKZ327845:TKZ327857 TUV327845:TUV327857 UER327845:UER327857 UON327845:UON327857 UYJ327845:UYJ327857 VIF327845:VIF327857 VSB327845:VSB327857 WBX327845:WBX327857 WLT327845:WLT327857 WVP327845:WVP327857 H393381:H393393 JD393381:JD393393 SZ393381:SZ393393 ACV393381:ACV393393 AMR393381:AMR393393 AWN393381:AWN393393 BGJ393381:BGJ393393 BQF393381:BQF393393 CAB393381:CAB393393 CJX393381:CJX393393 CTT393381:CTT393393 DDP393381:DDP393393 DNL393381:DNL393393 DXH393381:DXH393393 EHD393381:EHD393393 EQZ393381:EQZ393393 FAV393381:FAV393393 FKR393381:FKR393393 FUN393381:FUN393393 GEJ393381:GEJ393393 GOF393381:GOF393393 GYB393381:GYB393393 HHX393381:HHX393393 HRT393381:HRT393393 IBP393381:IBP393393 ILL393381:ILL393393 IVH393381:IVH393393 JFD393381:JFD393393 JOZ393381:JOZ393393 JYV393381:JYV393393 KIR393381:KIR393393 KSN393381:KSN393393 LCJ393381:LCJ393393 LMF393381:LMF393393 LWB393381:LWB393393 MFX393381:MFX393393 MPT393381:MPT393393 MZP393381:MZP393393 NJL393381:NJL393393 NTH393381:NTH393393 ODD393381:ODD393393 OMZ393381:OMZ393393 OWV393381:OWV393393 PGR393381:PGR393393 PQN393381:PQN393393 QAJ393381:QAJ393393 QKF393381:QKF393393 QUB393381:QUB393393 RDX393381:RDX393393 RNT393381:RNT393393 RXP393381:RXP393393 SHL393381:SHL393393 SRH393381:SRH393393 TBD393381:TBD393393 TKZ393381:TKZ393393 TUV393381:TUV393393 UER393381:UER393393 UON393381:UON393393 UYJ393381:UYJ393393 VIF393381:VIF393393 VSB393381:VSB393393 WBX393381:WBX393393 WLT393381:WLT393393 WVP393381:WVP393393 H458917:H458929 JD458917:JD458929 SZ458917:SZ458929 ACV458917:ACV458929 AMR458917:AMR458929 AWN458917:AWN458929 BGJ458917:BGJ458929 BQF458917:BQF458929 CAB458917:CAB458929 CJX458917:CJX458929 CTT458917:CTT458929 DDP458917:DDP458929 DNL458917:DNL458929 DXH458917:DXH458929 EHD458917:EHD458929 EQZ458917:EQZ458929 FAV458917:FAV458929 FKR458917:FKR458929 FUN458917:FUN458929 GEJ458917:GEJ458929 GOF458917:GOF458929 GYB458917:GYB458929 HHX458917:HHX458929 HRT458917:HRT458929 IBP458917:IBP458929 ILL458917:ILL458929 IVH458917:IVH458929 JFD458917:JFD458929 JOZ458917:JOZ458929 JYV458917:JYV458929 KIR458917:KIR458929 KSN458917:KSN458929 LCJ458917:LCJ458929 LMF458917:LMF458929 LWB458917:LWB458929 MFX458917:MFX458929 MPT458917:MPT458929 MZP458917:MZP458929 NJL458917:NJL458929 NTH458917:NTH458929 ODD458917:ODD458929 OMZ458917:OMZ458929 OWV458917:OWV458929 PGR458917:PGR458929 PQN458917:PQN458929 QAJ458917:QAJ458929 QKF458917:QKF458929 QUB458917:QUB458929 RDX458917:RDX458929 RNT458917:RNT458929 RXP458917:RXP458929 SHL458917:SHL458929 SRH458917:SRH458929 TBD458917:TBD458929 TKZ458917:TKZ458929 TUV458917:TUV458929 UER458917:UER458929 UON458917:UON458929 UYJ458917:UYJ458929 VIF458917:VIF458929 VSB458917:VSB458929 WBX458917:WBX458929 WLT458917:WLT458929 WVP458917:WVP458929 H524453:H524465 JD524453:JD524465 SZ524453:SZ524465 ACV524453:ACV524465 AMR524453:AMR524465 AWN524453:AWN524465 BGJ524453:BGJ524465 BQF524453:BQF524465 CAB524453:CAB524465 CJX524453:CJX524465 CTT524453:CTT524465 DDP524453:DDP524465 DNL524453:DNL524465 DXH524453:DXH524465 EHD524453:EHD524465 EQZ524453:EQZ524465 FAV524453:FAV524465 FKR524453:FKR524465 FUN524453:FUN524465 GEJ524453:GEJ524465 GOF524453:GOF524465 GYB524453:GYB524465 HHX524453:HHX524465 HRT524453:HRT524465 IBP524453:IBP524465 ILL524453:ILL524465 IVH524453:IVH524465 JFD524453:JFD524465 JOZ524453:JOZ524465 JYV524453:JYV524465 KIR524453:KIR524465 KSN524453:KSN524465 LCJ524453:LCJ524465 LMF524453:LMF524465 LWB524453:LWB524465 MFX524453:MFX524465 MPT524453:MPT524465 MZP524453:MZP524465 NJL524453:NJL524465 NTH524453:NTH524465 ODD524453:ODD524465 OMZ524453:OMZ524465 OWV524453:OWV524465 PGR524453:PGR524465 PQN524453:PQN524465 QAJ524453:QAJ524465 QKF524453:QKF524465 QUB524453:QUB524465 RDX524453:RDX524465 RNT524453:RNT524465 RXP524453:RXP524465 SHL524453:SHL524465 SRH524453:SRH524465 TBD524453:TBD524465 TKZ524453:TKZ524465 TUV524453:TUV524465 UER524453:UER524465 UON524453:UON524465 UYJ524453:UYJ524465 VIF524453:VIF524465 VSB524453:VSB524465 WBX524453:WBX524465 WLT524453:WLT524465 WVP524453:WVP524465 H589989:H590001 JD589989:JD590001 SZ589989:SZ590001 ACV589989:ACV590001 AMR589989:AMR590001 AWN589989:AWN590001 BGJ589989:BGJ590001 BQF589989:BQF590001 CAB589989:CAB590001 CJX589989:CJX590001 CTT589989:CTT590001 DDP589989:DDP590001 DNL589989:DNL590001 DXH589989:DXH590001 EHD589989:EHD590001 EQZ589989:EQZ590001 FAV589989:FAV590001 FKR589989:FKR590001 FUN589989:FUN590001 GEJ589989:GEJ590001 GOF589989:GOF590001 GYB589989:GYB590001 HHX589989:HHX590001 HRT589989:HRT590001 IBP589989:IBP590001 ILL589989:ILL590001 IVH589989:IVH590001 JFD589989:JFD590001 JOZ589989:JOZ590001 JYV589989:JYV590001 KIR589989:KIR590001 KSN589989:KSN590001 LCJ589989:LCJ590001 LMF589989:LMF590001 LWB589989:LWB590001 MFX589989:MFX590001 MPT589989:MPT590001 MZP589989:MZP590001 NJL589989:NJL590001 NTH589989:NTH590001 ODD589989:ODD590001 OMZ589989:OMZ590001 OWV589989:OWV590001 PGR589989:PGR590001 PQN589989:PQN590001 QAJ589989:QAJ590001 QKF589989:QKF590001 QUB589989:QUB590001 RDX589989:RDX590001 RNT589989:RNT590001 RXP589989:RXP590001 SHL589989:SHL590001 SRH589989:SRH590001 TBD589989:TBD590001 TKZ589989:TKZ590001 TUV589989:TUV590001 UER589989:UER590001 UON589989:UON590001 UYJ589989:UYJ590001 VIF589989:VIF590001 VSB589989:VSB590001 WBX589989:WBX590001 WLT589989:WLT590001 WVP589989:WVP590001 H655525:H655537 JD655525:JD655537 SZ655525:SZ655537 ACV655525:ACV655537 AMR655525:AMR655537 AWN655525:AWN655537 BGJ655525:BGJ655537 BQF655525:BQF655537 CAB655525:CAB655537 CJX655525:CJX655537 CTT655525:CTT655537 DDP655525:DDP655537 DNL655525:DNL655537 DXH655525:DXH655537 EHD655525:EHD655537 EQZ655525:EQZ655537 FAV655525:FAV655537 FKR655525:FKR655537 FUN655525:FUN655537 GEJ655525:GEJ655537 GOF655525:GOF655537 GYB655525:GYB655537 HHX655525:HHX655537 HRT655525:HRT655537 IBP655525:IBP655537 ILL655525:ILL655537 IVH655525:IVH655537 JFD655525:JFD655537 JOZ655525:JOZ655537 JYV655525:JYV655537 KIR655525:KIR655537 KSN655525:KSN655537 LCJ655525:LCJ655537 LMF655525:LMF655537 LWB655525:LWB655537 MFX655525:MFX655537 MPT655525:MPT655537 MZP655525:MZP655537 NJL655525:NJL655537 NTH655525:NTH655537 ODD655525:ODD655537 OMZ655525:OMZ655537 OWV655525:OWV655537 PGR655525:PGR655537 PQN655525:PQN655537 QAJ655525:QAJ655537 QKF655525:QKF655537 QUB655525:QUB655537 RDX655525:RDX655537 RNT655525:RNT655537 RXP655525:RXP655537 SHL655525:SHL655537 SRH655525:SRH655537 TBD655525:TBD655537 TKZ655525:TKZ655537 TUV655525:TUV655537 UER655525:UER655537 UON655525:UON655537 UYJ655525:UYJ655537 VIF655525:VIF655537 VSB655525:VSB655537 WBX655525:WBX655537 WLT655525:WLT655537 WVP655525:WVP655537 H721061:H721073 JD721061:JD721073 SZ721061:SZ721073 ACV721061:ACV721073 AMR721061:AMR721073 AWN721061:AWN721073 BGJ721061:BGJ721073 BQF721061:BQF721073 CAB721061:CAB721073 CJX721061:CJX721073 CTT721061:CTT721073 DDP721061:DDP721073 DNL721061:DNL721073 DXH721061:DXH721073 EHD721061:EHD721073 EQZ721061:EQZ721073 FAV721061:FAV721073 FKR721061:FKR721073 FUN721061:FUN721073 GEJ721061:GEJ721073 GOF721061:GOF721073 GYB721061:GYB721073 HHX721061:HHX721073 HRT721061:HRT721073 IBP721061:IBP721073 ILL721061:ILL721073 IVH721061:IVH721073 JFD721061:JFD721073 JOZ721061:JOZ721073 JYV721061:JYV721073 KIR721061:KIR721073 KSN721061:KSN721073 LCJ721061:LCJ721073 LMF721061:LMF721073 LWB721061:LWB721073 MFX721061:MFX721073 MPT721061:MPT721073 MZP721061:MZP721073 NJL721061:NJL721073 NTH721061:NTH721073 ODD721061:ODD721073 OMZ721061:OMZ721073 OWV721061:OWV721073 PGR721061:PGR721073 PQN721061:PQN721073 QAJ721061:QAJ721073 QKF721061:QKF721073 QUB721061:QUB721073 RDX721061:RDX721073 RNT721061:RNT721073 RXP721061:RXP721073 SHL721061:SHL721073 SRH721061:SRH721073 TBD721061:TBD721073 TKZ721061:TKZ721073 TUV721061:TUV721073 UER721061:UER721073 UON721061:UON721073 UYJ721061:UYJ721073 VIF721061:VIF721073 VSB721061:VSB721073 WBX721061:WBX721073 WLT721061:WLT721073 WVP721061:WVP721073 H786597:H786609 JD786597:JD786609 SZ786597:SZ786609 ACV786597:ACV786609 AMR786597:AMR786609 AWN786597:AWN786609 BGJ786597:BGJ786609 BQF786597:BQF786609 CAB786597:CAB786609 CJX786597:CJX786609 CTT786597:CTT786609 DDP786597:DDP786609 DNL786597:DNL786609 DXH786597:DXH786609 EHD786597:EHD786609 EQZ786597:EQZ786609 FAV786597:FAV786609 FKR786597:FKR786609 FUN786597:FUN786609 GEJ786597:GEJ786609 GOF786597:GOF786609 GYB786597:GYB786609 HHX786597:HHX786609 HRT786597:HRT786609 IBP786597:IBP786609 ILL786597:ILL786609 IVH786597:IVH786609 JFD786597:JFD786609 JOZ786597:JOZ786609 JYV786597:JYV786609 KIR786597:KIR786609 KSN786597:KSN786609 LCJ786597:LCJ786609 LMF786597:LMF786609 LWB786597:LWB786609 MFX786597:MFX786609 MPT786597:MPT786609 MZP786597:MZP786609 NJL786597:NJL786609 NTH786597:NTH786609 ODD786597:ODD786609 OMZ786597:OMZ786609 OWV786597:OWV786609 PGR786597:PGR786609 PQN786597:PQN786609 QAJ786597:QAJ786609 QKF786597:QKF786609 QUB786597:QUB786609 RDX786597:RDX786609 RNT786597:RNT786609 RXP786597:RXP786609 SHL786597:SHL786609 SRH786597:SRH786609 TBD786597:TBD786609 TKZ786597:TKZ786609 TUV786597:TUV786609 UER786597:UER786609 UON786597:UON786609 UYJ786597:UYJ786609 VIF786597:VIF786609 VSB786597:VSB786609 WBX786597:WBX786609 WLT786597:WLT786609 WVP786597:WVP786609 H852133:H852145 JD852133:JD852145 SZ852133:SZ852145 ACV852133:ACV852145 AMR852133:AMR852145 AWN852133:AWN852145 BGJ852133:BGJ852145 BQF852133:BQF852145 CAB852133:CAB852145 CJX852133:CJX852145 CTT852133:CTT852145 DDP852133:DDP852145 DNL852133:DNL852145 DXH852133:DXH852145 EHD852133:EHD852145 EQZ852133:EQZ852145 FAV852133:FAV852145 FKR852133:FKR852145 FUN852133:FUN852145 GEJ852133:GEJ852145 GOF852133:GOF852145 GYB852133:GYB852145 HHX852133:HHX852145 HRT852133:HRT852145 IBP852133:IBP852145 ILL852133:ILL852145 IVH852133:IVH852145 JFD852133:JFD852145 JOZ852133:JOZ852145 JYV852133:JYV852145 KIR852133:KIR852145 KSN852133:KSN852145 LCJ852133:LCJ852145 LMF852133:LMF852145 LWB852133:LWB852145 MFX852133:MFX852145 MPT852133:MPT852145 MZP852133:MZP852145 NJL852133:NJL852145 NTH852133:NTH852145 ODD852133:ODD852145 OMZ852133:OMZ852145 OWV852133:OWV852145 PGR852133:PGR852145 PQN852133:PQN852145 QAJ852133:QAJ852145 QKF852133:QKF852145 QUB852133:QUB852145 RDX852133:RDX852145 RNT852133:RNT852145 RXP852133:RXP852145 SHL852133:SHL852145 SRH852133:SRH852145 TBD852133:TBD852145 TKZ852133:TKZ852145 TUV852133:TUV852145 UER852133:UER852145 UON852133:UON852145 UYJ852133:UYJ852145 VIF852133:VIF852145 VSB852133:VSB852145 WBX852133:WBX852145 WLT852133:WLT852145 WVP852133:WVP852145 H917669:H917681 JD917669:JD917681 SZ917669:SZ917681 ACV917669:ACV917681 AMR917669:AMR917681 AWN917669:AWN917681 BGJ917669:BGJ917681 BQF917669:BQF917681 CAB917669:CAB917681 CJX917669:CJX917681 CTT917669:CTT917681 DDP917669:DDP917681 DNL917669:DNL917681 DXH917669:DXH917681 EHD917669:EHD917681 EQZ917669:EQZ917681 FAV917669:FAV917681 FKR917669:FKR917681 FUN917669:FUN917681 GEJ917669:GEJ917681 GOF917669:GOF917681 GYB917669:GYB917681 HHX917669:HHX917681 HRT917669:HRT917681 IBP917669:IBP917681 ILL917669:ILL917681 IVH917669:IVH917681 JFD917669:JFD917681 JOZ917669:JOZ917681 JYV917669:JYV917681 KIR917669:KIR917681 KSN917669:KSN917681 LCJ917669:LCJ917681 LMF917669:LMF917681 LWB917669:LWB917681 MFX917669:MFX917681 MPT917669:MPT917681 MZP917669:MZP917681 NJL917669:NJL917681 NTH917669:NTH917681 ODD917669:ODD917681 OMZ917669:OMZ917681 OWV917669:OWV917681 PGR917669:PGR917681 PQN917669:PQN917681 QAJ917669:QAJ917681 QKF917669:QKF917681 QUB917669:QUB917681 RDX917669:RDX917681 RNT917669:RNT917681 RXP917669:RXP917681 SHL917669:SHL917681 SRH917669:SRH917681 TBD917669:TBD917681 TKZ917669:TKZ917681 TUV917669:TUV917681 UER917669:UER917681 UON917669:UON917681 UYJ917669:UYJ917681 VIF917669:VIF917681 VSB917669:VSB917681 WBX917669:WBX917681 WLT917669:WLT917681 WVP917669:WVP917681 H983205:H983217 JD983205:JD983217 SZ983205:SZ983217 ACV983205:ACV983217 AMR983205:AMR983217 AWN983205:AWN983217 BGJ983205:BGJ983217 BQF983205:BQF983217 CAB983205:CAB983217 CJX983205:CJX983217 CTT983205:CTT983217 DDP983205:DDP983217 DNL983205:DNL983217 DXH983205:DXH983217 EHD983205:EHD983217 EQZ983205:EQZ983217 FAV983205:FAV983217 FKR983205:FKR983217 FUN983205:FUN983217 GEJ983205:GEJ983217 GOF983205:GOF983217 GYB983205:GYB983217 HHX983205:HHX983217 HRT983205:HRT983217 IBP983205:IBP983217 ILL983205:ILL983217 IVH983205:IVH983217 JFD983205:JFD983217 JOZ983205:JOZ983217 JYV983205:JYV983217 KIR983205:KIR983217 KSN983205:KSN983217 LCJ983205:LCJ983217 LMF983205:LMF983217 LWB983205:LWB983217 MFX983205:MFX983217 MPT983205:MPT983217 MZP983205:MZP983217 NJL983205:NJL983217 NTH983205:NTH983217 ODD983205:ODD983217 OMZ983205:OMZ983217 OWV983205:OWV983217 PGR983205:PGR983217 PQN983205:PQN983217 QAJ983205:QAJ983217 QKF983205:QKF983217 QUB983205:QUB983217 RDX983205:RDX983217 RNT983205:RNT983217 RXP983205:RXP983217 SHL983205:SHL983217 SRH983205:SRH983217 TBD983205:TBD983217 TKZ983205:TKZ983217 TUV983205:TUV983217 UER983205:UER983217 UON983205:UON983217 UYJ983205:UYJ983217 VIF983205:VIF983217 VSB983205:VSB983217 WBX983205:WBX983217 WLT983205:WLT983217 WVP983205:WVP983217 L160:L163 JH160:JH163 TD160:TD163 ACZ160:ACZ163 AMV160:AMV163 AWR160:AWR163 BGN160:BGN163 BQJ160:BQJ163 CAF160:CAF163 CKB160:CKB163 CTX160:CTX163 DDT160:DDT163 DNP160:DNP163 DXL160:DXL163 EHH160:EHH163 ERD160:ERD163 FAZ160:FAZ163 FKV160:FKV163 FUR160:FUR163 GEN160:GEN163 GOJ160:GOJ163 GYF160:GYF163 HIB160:HIB163 HRX160:HRX163 IBT160:IBT163 ILP160:ILP163 IVL160:IVL163 JFH160:JFH163 JPD160:JPD163 JYZ160:JYZ163 KIV160:KIV163 KSR160:KSR163 LCN160:LCN163 LMJ160:LMJ163 LWF160:LWF163 MGB160:MGB163 MPX160:MPX163 MZT160:MZT163 NJP160:NJP163 NTL160:NTL163 ODH160:ODH163 OND160:OND163 OWZ160:OWZ163 PGV160:PGV163 PQR160:PQR163 QAN160:QAN163 QKJ160:QKJ163 QUF160:QUF163 REB160:REB163 RNX160:RNX163 RXT160:RXT163 SHP160:SHP163 SRL160:SRL163 TBH160:TBH163 TLD160:TLD163 TUZ160:TUZ163 UEV160:UEV163 UOR160:UOR163 UYN160:UYN163 VIJ160:VIJ163 VSF160:VSF163 WCB160:WCB163 WLX160:WLX163 WVT160:WVT163 L65696:L65699 JH65696:JH65699 TD65696:TD65699 ACZ65696:ACZ65699 AMV65696:AMV65699 AWR65696:AWR65699 BGN65696:BGN65699 BQJ65696:BQJ65699 CAF65696:CAF65699 CKB65696:CKB65699 CTX65696:CTX65699 DDT65696:DDT65699 DNP65696:DNP65699 DXL65696:DXL65699 EHH65696:EHH65699 ERD65696:ERD65699 FAZ65696:FAZ65699 FKV65696:FKV65699 FUR65696:FUR65699 GEN65696:GEN65699 GOJ65696:GOJ65699 GYF65696:GYF65699 HIB65696:HIB65699 HRX65696:HRX65699 IBT65696:IBT65699 ILP65696:ILP65699 IVL65696:IVL65699 JFH65696:JFH65699 JPD65696:JPD65699 JYZ65696:JYZ65699 KIV65696:KIV65699 KSR65696:KSR65699 LCN65696:LCN65699 LMJ65696:LMJ65699 LWF65696:LWF65699 MGB65696:MGB65699 MPX65696:MPX65699 MZT65696:MZT65699 NJP65696:NJP65699 NTL65696:NTL65699 ODH65696:ODH65699 OND65696:OND65699 OWZ65696:OWZ65699 PGV65696:PGV65699 PQR65696:PQR65699 QAN65696:QAN65699 QKJ65696:QKJ65699 QUF65696:QUF65699 REB65696:REB65699 RNX65696:RNX65699 RXT65696:RXT65699 SHP65696:SHP65699 SRL65696:SRL65699 TBH65696:TBH65699 TLD65696:TLD65699 TUZ65696:TUZ65699 UEV65696:UEV65699 UOR65696:UOR65699 UYN65696:UYN65699 VIJ65696:VIJ65699 VSF65696:VSF65699 WCB65696:WCB65699 WLX65696:WLX65699 WVT65696:WVT65699 L131232:L131235 JH131232:JH131235 TD131232:TD131235 ACZ131232:ACZ131235 AMV131232:AMV131235 AWR131232:AWR131235 BGN131232:BGN131235 BQJ131232:BQJ131235 CAF131232:CAF131235 CKB131232:CKB131235 CTX131232:CTX131235 DDT131232:DDT131235 DNP131232:DNP131235 DXL131232:DXL131235 EHH131232:EHH131235 ERD131232:ERD131235 FAZ131232:FAZ131235 FKV131232:FKV131235 FUR131232:FUR131235 GEN131232:GEN131235 GOJ131232:GOJ131235 GYF131232:GYF131235 HIB131232:HIB131235 HRX131232:HRX131235 IBT131232:IBT131235 ILP131232:ILP131235 IVL131232:IVL131235 JFH131232:JFH131235 JPD131232:JPD131235 JYZ131232:JYZ131235 KIV131232:KIV131235 KSR131232:KSR131235 LCN131232:LCN131235 LMJ131232:LMJ131235 LWF131232:LWF131235 MGB131232:MGB131235 MPX131232:MPX131235 MZT131232:MZT131235 NJP131232:NJP131235 NTL131232:NTL131235 ODH131232:ODH131235 OND131232:OND131235 OWZ131232:OWZ131235 PGV131232:PGV131235 PQR131232:PQR131235 QAN131232:QAN131235 QKJ131232:QKJ131235 QUF131232:QUF131235 REB131232:REB131235 RNX131232:RNX131235 RXT131232:RXT131235 SHP131232:SHP131235 SRL131232:SRL131235 TBH131232:TBH131235 TLD131232:TLD131235 TUZ131232:TUZ131235 UEV131232:UEV131235 UOR131232:UOR131235 UYN131232:UYN131235 VIJ131232:VIJ131235 VSF131232:VSF131235 WCB131232:WCB131235 WLX131232:WLX131235 WVT131232:WVT131235 L196768:L196771 JH196768:JH196771 TD196768:TD196771 ACZ196768:ACZ196771 AMV196768:AMV196771 AWR196768:AWR196771 BGN196768:BGN196771 BQJ196768:BQJ196771 CAF196768:CAF196771 CKB196768:CKB196771 CTX196768:CTX196771 DDT196768:DDT196771 DNP196768:DNP196771 DXL196768:DXL196771 EHH196768:EHH196771 ERD196768:ERD196771 FAZ196768:FAZ196771 FKV196768:FKV196771 FUR196768:FUR196771 GEN196768:GEN196771 GOJ196768:GOJ196771 GYF196768:GYF196771 HIB196768:HIB196771 HRX196768:HRX196771 IBT196768:IBT196771 ILP196768:ILP196771 IVL196768:IVL196771 JFH196768:JFH196771 JPD196768:JPD196771 JYZ196768:JYZ196771 KIV196768:KIV196771 KSR196768:KSR196771 LCN196768:LCN196771 LMJ196768:LMJ196771 LWF196768:LWF196771 MGB196768:MGB196771 MPX196768:MPX196771 MZT196768:MZT196771 NJP196768:NJP196771 NTL196768:NTL196771 ODH196768:ODH196771 OND196768:OND196771 OWZ196768:OWZ196771 PGV196768:PGV196771 PQR196768:PQR196771 QAN196768:QAN196771 QKJ196768:QKJ196771 QUF196768:QUF196771 REB196768:REB196771 RNX196768:RNX196771 RXT196768:RXT196771 SHP196768:SHP196771 SRL196768:SRL196771 TBH196768:TBH196771 TLD196768:TLD196771 TUZ196768:TUZ196771 UEV196768:UEV196771 UOR196768:UOR196771 UYN196768:UYN196771 VIJ196768:VIJ196771 VSF196768:VSF196771 WCB196768:WCB196771 WLX196768:WLX196771 WVT196768:WVT196771 L262304:L262307 JH262304:JH262307 TD262304:TD262307 ACZ262304:ACZ262307 AMV262304:AMV262307 AWR262304:AWR262307 BGN262304:BGN262307 BQJ262304:BQJ262307 CAF262304:CAF262307 CKB262304:CKB262307 CTX262304:CTX262307 DDT262304:DDT262307 DNP262304:DNP262307 DXL262304:DXL262307 EHH262304:EHH262307 ERD262304:ERD262307 FAZ262304:FAZ262307 FKV262304:FKV262307 FUR262304:FUR262307 GEN262304:GEN262307 GOJ262304:GOJ262307 GYF262304:GYF262307 HIB262304:HIB262307 HRX262304:HRX262307 IBT262304:IBT262307 ILP262304:ILP262307 IVL262304:IVL262307 JFH262304:JFH262307 JPD262304:JPD262307 JYZ262304:JYZ262307 KIV262304:KIV262307 KSR262304:KSR262307 LCN262304:LCN262307 LMJ262304:LMJ262307 LWF262304:LWF262307 MGB262304:MGB262307 MPX262304:MPX262307 MZT262304:MZT262307 NJP262304:NJP262307 NTL262304:NTL262307 ODH262304:ODH262307 OND262304:OND262307 OWZ262304:OWZ262307 PGV262304:PGV262307 PQR262304:PQR262307 QAN262304:QAN262307 QKJ262304:QKJ262307 QUF262304:QUF262307 REB262304:REB262307 RNX262304:RNX262307 RXT262304:RXT262307 SHP262304:SHP262307 SRL262304:SRL262307 TBH262304:TBH262307 TLD262304:TLD262307 TUZ262304:TUZ262307 UEV262304:UEV262307 UOR262304:UOR262307 UYN262304:UYN262307 VIJ262304:VIJ262307 VSF262304:VSF262307 WCB262304:WCB262307 WLX262304:WLX262307 WVT262304:WVT262307 L327840:L327843 JH327840:JH327843 TD327840:TD327843 ACZ327840:ACZ327843 AMV327840:AMV327843 AWR327840:AWR327843 BGN327840:BGN327843 BQJ327840:BQJ327843 CAF327840:CAF327843 CKB327840:CKB327843 CTX327840:CTX327843 DDT327840:DDT327843 DNP327840:DNP327843 DXL327840:DXL327843 EHH327840:EHH327843 ERD327840:ERD327843 FAZ327840:FAZ327843 FKV327840:FKV327843 FUR327840:FUR327843 GEN327840:GEN327843 GOJ327840:GOJ327843 GYF327840:GYF327843 HIB327840:HIB327843 HRX327840:HRX327843 IBT327840:IBT327843 ILP327840:ILP327843 IVL327840:IVL327843 JFH327840:JFH327843 JPD327840:JPD327843 JYZ327840:JYZ327843 KIV327840:KIV327843 KSR327840:KSR327843 LCN327840:LCN327843 LMJ327840:LMJ327843 LWF327840:LWF327843 MGB327840:MGB327843 MPX327840:MPX327843 MZT327840:MZT327843 NJP327840:NJP327843 NTL327840:NTL327843 ODH327840:ODH327843 OND327840:OND327843 OWZ327840:OWZ327843 PGV327840:PGV327843 PQR327840:PQR327843 QAN327840:QAN327843 QKJ327840:QKJ327843 QUF327840:QUF327843 REB327840:REB327843 RNX327840:RNX327843 RXT327840:RXT327843 SHP327840:SHP327843 SRL327840:SRL327843 TBH327840:TBH327843 TLD327840:TLD327843 TUZ327840:TUZ327843 UEV327840:UEV327843 UOR327840:UOR327843 UYN327840:UYN327843 VIJ327840:VIJ327843 VSF327840:VSF327843 WCB327840:WCB327843 WLX327840:WLX327843 WVT327840:WVT327843 L393376:L393379 JH393376:JH393379 TD393376:TD393379 ACZ393376:ACZ393379 AMV393376:AMV393379 AWR393376:AWR393379 BGN393376:BGN393379 BQJ393376:BQJ393379 CAF393376:CAF393379 CKB393376:CKB393379 CTX393376:CTX393379 DDT393376:DDT393379 DNP393376:DNP393379 DXL393376:DXL393379 EHH393376:EHH393379 ERD393376:ERD393379 FAZ393376:FAZ393379 FKV393376:FKV393379 FUR393376:FUR393379 GEN393376:GEN393379 GOJ393376:GOJ393379 GYF393376:GYF393379 HIB393376:HIB393379 HRX393376:HRX393379 IBT393376:IBT393379 ILP393376:ILP393379 IVL393376:IVL393379 JFH393376:JFH393379 JPD393376:JPD393379 JYZ393376:JYZ393379 KIV393376:KIV393379 KSR393376:KSR393379 LCN393376:LCN393379 LMJ393376:LMJ393379 LWF393376:LWF393379 MGB393376:MGB393379 MPX393376:MPX393379 MZT393376:MZT393379 NJP393376:NJP393379 NTL393376:NTL393379 ODH393376:ODH393379 OND393376:OND393379 OWZ393376:OWZ393379 PGV393376:PGV393379 PQR393376:PQR393379 QAN393376:QAN393379 QKJ393376:QKJ393379 QUF393376:QUF393379 REB393376:REB393379 RNX393376:RNX393379 RXT393376:RXT393379 SHP393376:SHP393379 SRL393376:SRL393379 TBH393376:TBH393379 TLD393376:TLD393379 TUZ393376:TUZ393379 UEV393376:UEV393379 UOR393376:UOR393379 UYN393376:UYN393379 VIJ393376:VIJ393379 VSF393376:VSF393379 WCB393376:WCB393379 WLX393376:WLX393379 WVT393376:WVT393379 L458912:L458915 JH458912:JH458915 TD458912:TD458915 ACZ458912:ACZ458915 AMV458912:AMV458915 AWR458912:AWR458915 BGN458912:BGN458915 BQJ458912:BQJ458915 CAF458912:CAF458915 CKB458912:CKB458915 CTX458912:CTX458915 DDT458912:DDT458915 DNP458912:DNP458915 DXL458912:DXL458915 EHH458912:EHH458915 ERD458912:ERD458915 FAZ458912:FAZ458915 FKV458912:FKV458915 FUR458912:FUR458915 GEN458912:GEN458915 GOJ458912:GOJ458915 GYF458912:GYF458915 HIB458912:HIB458915 HRX458912:HRX458915 IBT458912:IBT458915 ILP458912:ILP458915 IVL458912:IVL458915 JFH458912:JFH458915 JPD458912:JPD458915 JYZ458912:JYZ458915 KIV458912:KIV458915 KSR458912:KSR458915 LCN458912:LCN458915 LMJ458912:LMJ458915 LWF458912:LWF458915 MGB458912:MGB458915 MPX458912:MPX458915 MZT458912:MZT458915 NJP458912:NJP458915 NTL458912:NTL458915 ODH458912:ODH458915 OND458912:OND458915 OWZ458912:OWZ458915 PGV458912:PGV458915 PQR458912:PQR458915 QAN458912:QAN458915 QKJ458912:QKJ458915 QUF458912:QUF458915 REB458912:REB458915 RNX458912:RNX458915 RXT458912:RXT458915 SHP458912:SHP458915 SRL458912:SRL458915 TBH458912:TBH458915 TLD458912:TLD458915 TUZ458912:TUZ458915 UEV458912:UEV458915 UOR458912:UOR458915 UYN458912:UYN458915 VIJ458912:VIJ458915 VSF458912:VSF458915 WCB458912:WCB458915 WLX458912:WLX458915 WVT458912:WVT458915 L524448:L524451 JH524448:JH524451 TD524448:TD524451 ACZ524448:ACZ524451 AMV524448:AMV524451 AWR524448:AWR524451 BGN524448:BGN524451 BQJ524448:BQJ524451 CAF524448:CAF524451 CKB524448:CKB524451 CTX524448:CTX524451 DDT524448:DDT524451 DNP524448:DNP524451 DXL524448:DXL524451 EHH524448:EHH524451 ERD524448:ERD524451 FAZ524448:FAZ524451 FKV524448:FKV524451 FUR524448:FUR524451 GEN524448:GEN524451 GOJ524448:GOJ524451 GYF524448:GYF524451 HIB524448:HIB524451 HRX524448:HRX524451 IBT524448:IBT524451 ILP524448:ILP524451 IVL524448:IVL524451 JFH524448:JFH524451 JPD524448:JPD524451 JYZ524448:JYZ524451 KIV524448:KIV524451 KSR524448:KSR524451 LCN524448:LCN524451 LMJ524448:LMJ524451 LWF524448:LWF524451 MGB524448:MGB524451 MPX524448:MPX524451 MZT524448:MZT524451 NJP524448:NJP524451 NTL524448:NTL524451 ODH524448:ODH524451 OND524448:OND524451 OWZ524448:OWZ524451 PGV524448:PGV524451 PQR524448:PQR524451 QAN524448:QAN524451 QKJ524448:QKJ524451 QUF524448:QUF524451 REB524448:REB524451 RNX524448:RNX524451 RXT524448:RXT524451 SHP524448:SHP524451 SRL524448:SRL524451 TBH524448:TBH524451 TLD524448:TLD524451 TUZ524448:TUZ524451 UEV524448:UEV524451 UOR524448:UOR524451 UYN524448:UYN524451 VIJ524448:VIJ524451 VSF524448:VSF524451 WCB524448:WCB524451 WLX524448:WLX524451 WVT524448:WVT524451 L589984:L589987 JH589984:JH589987 TD589984:TD589987 ACZ589984:ACZ589987 AMV589984:AMV589987 AWR589984:AWR589987 BGN589984:BGN589987 BQJ589984:BQJ589987 CAF589984:CAF589987 CKB589984:CKB589987 CTX589984:CTX589987 DDT589984:DDT589987 DNP589984:DNP589987 DXL589984:DXL589987 EHH589984:EHH589987 ERD589984:ERD589987 FAZ589984:FAZ589987 FKV589984:FKV589987 FUR589984:FUR589987 GEN589984:GEN589987 GOJ589984:GOJ589987 GYF589984:GYF589987 HIB589984:HIB589987 HRX589984:HRX589987 IBT589984:IBT589987 ILP589984:ILP589987 IVL589984:IVL589987 JFH589984:JFH589987 JPD589984:JPD589987 JYZ589984:JYZ589987 KIV589984:KIV589987 KSR589984:KSR589987 LCN589984:LCN589987 LMJ589984:LMJ589987 LWF589984:LWF589987 MGB589984:MGB589987 MPX589984:MPX589987 MZT589984:MZT589987 NJP589984:NJP589987 NTL589984:NTL589987 ODH589984:ODH589987 OND589984:OND589987 OWZ589984:OWZ589987 PGV589984:PGV589987 PQR589984:PQR589987 QAN589984:QAN589987 QKJ589984:QKJ589987 QUF589984:QUF589987 REB589984:REB589987 RNX589984:RNX589987 RXT589984:RXT589987 SHP589984:SHP589987 SRL589984:SRL589987 TBH589984:TBH589987 TLD589984:TLD589987 TUZ589984:TUZ589987 UEV589984:UEV589987 UOR589984:UOR589987 UYN589984:UYN589987 VIJ589984:VIJ589987 VSF589984:VSF589987 WCB589984:WCB589987 WLX589984:WLX589987 WVT589984:WVT589987 L655520:L655523 JH655520:JH655523 TD655520:TD655523 ACZ655520:ACZ655523 AMV655520:AMV655523 AWR655520:AWR655523 BGN655520:BGN655523 BQJ655520:BQJ655523 CAF655520:CAF655523 CKB655520:CKB655523 CTX655520:CTX655523 DDT655520:DDT655523 DNP655520:DNP655523 DXL655520:DXL655523 EHH655520:EHH655523 ERD655520:ERD655523 FAZ655520:FAZ655523 FKV655520:FKV655523 FUR655520:FUR655523 GEN655520:GEN655523 GOJ655520:GOJ655523 GYF655520:GYF655523 HIB655520:HIB655523 HRX655520:HRX655523 IBT655520:IBT655523 ILP655520:ILP655523 IVL655520:IVL655523 JFH655520:JFH655523 JPD655520:JPD655523 JYZ655520:JYZ655523 KIV655520:KIV655523 KSR655520:KSR655523 LCN655520:LCN655523 LMJ655520:LMJ655523 LWF655520:LWF655523 MGB655520:MGB655523 MPX655520:MPX655523 MZT655520:MZT655523 NJP655520:NJP655523 NTL655520:NTL655523 ODH655520:ODH655523 OND655520:OND655523 OWZ655520:OWZ655523 PGV655520:PGV655523 PQR655520:PQR655523 QAN655520:QAN655523 QKJ655520:QKJ655523 QUF655520:QUF655523 REB655520:REB655523 RNX655520:RNX655523 RXT655520:RXT655523 SHP655520:SHP655523 SRL655520:SRL655523 TBH655520:TBH655523 TLD655520:TLD655523 TUZ655520:TUZ655523 UEV655520:UEV655523 UOR655520:UOR655523 UYN655520:UYN655523 VIJ655520:VIJ655523 VSF655520:VSF655523 WCB655520:WCB655523 WLX655520:WLX655523 WVT655520:WVT655523 L721056:L721059 JH721056:JH721059 TD721056:TD721059 ACZ721056:ACZ721059 AMV721056:AMV721059 AWR721056:AWR721059 BGN721056:BGN721059 BQJ721056:BQJ721059 CAF721056:CAF721059 CKB721056:CKB721059 CTX721056:CTX721059 DDT721056:DDT721059 DNP721056:DNP721059 DXL721056:DXL721059 EHH721056:EHH721059 ERD721056:ERD721059 FAZ721056:FAZ721059 FKV721056:FKV721059 FUR721056:FUR721059 GEN721056:GEN721059 GOJ721056:GOJ721059 GYF721056:GYF721059 HIB721056:HIB721059 HRX721056:HRX721059 IBT721056:IBT721059 ILP721056:ILP721059 IVL721056:IVL721059 JFH721056:JFH721059 JPD721056:JPD721059 JYZ721056:JYZ721059 KIV721056:KIV721059 KSR721056:KSR721059 LCN721056:LCN721059 LMJ721056:LMJ721059 LWF721056:LWF721059 MGB721056:MGB721059 MPX721056:MPX721059 MZT721056:MZT721059 NJP721056:NJP721059 NTL721056:NTL721059 ODH721056:ODH721059 OND721056:OND721059 OWZ721056:OWZ721059 PGV721056:PGV721059 PQR721056:PQR721059 QAN721056:QAN721059 QKJ721056:QKJ721059 QUF721056:QUF721059 REB721056:REB721059 RNX721056:RNX721059 RXT721056:RXT721059 SHP721056:SHP721059 SRL721056:SRL721059 TBH721056:TBH721059 TLD721056:TLD721059 TUZ721056:TUZ721059 UEV721056:UEV721059 UOR721056:UOR721059 UYN721056:UYN721059 VIJ721056:VIJ721059 VSF721056:VSF721059 WCB721056:WCB721059 WLX721056:WLX721059 WVT721056:WVT721059 L786592:L786595 JH786592:JH786595 TD786592:TD786595 ACZ786592:ACZ786595 AMV786592:AMV786595 AWR786592:AWR786595 BGN786592:BGN786595 BQJ786592:BQJ786595 CAF786592:CAF786595 CKB786592:CKB786595 CTX786592:CTX786595 DDT786592:DDT786595 DNP786592:DNP786595 DXL786592:DXL786595 EHH786592:EHH786595 ERD786592:ERD786595 FAZ786592:FAZ786595 FKV786592:FKV786595 FUR786592:FUR786595 GEN786592:GEN786595 GOJ786592:GOJ786595 GYF786592:GYF786595 HIB786592:HIB786595 HRX786592:HRX786595 IBT786592:IBT786595 ILP786592:ILP786595 IVL786592:IVL786595 JFH786592:JFH786595 JPD786592:JPD786595 JYZ786592:JYZ786595 KIV786592:KIV786595 KSR786592:KSR786595 LCN786592:LCN786595 LMJ786592:LMJ786595 LWF786592:LWF786595 MGB786592:MGB786595 MPX786592:MPX786595 MZT786592:MZT786595 NJP786592:NJP786595 NTL786592:NTL786595 ODH786592:ODH786595 OND786592:OND786595 OWZ786592:OWZ786595 PGV786592:PGV786595 PQR786592:PQR786595 QAN786592:QAN786595 QKJ786592:QKJ786595 QUF786592:QUF786595 REB786592:REB786595 RNX786592:RNX786595 RXT786592:RXT786595 SHP786592:SHP786595 SRL786592:SRL786595 TBH786592:TBH786595 TLD786592:TLD786595 TUZ786592:TUZ786595 UEV786592:UEV786595 UOR786592:UOR786595 UYN786592:UYN786595 VIJ786592:VIJ786595 VSF786592:VSF786595 WCB786592:WCB786595 WLX786592:WLX786595 WVT786592:WVT786595 L852128:L852131 JH852128:JH852131 TD852128:TD852131 ACZ852128:ACZ852131 AMV852128:AMV852131 AWR852128:AWR852131 BGN852128:BGN852131 BQJ852128:BQJ852131 CAF852128:CAF852131 CKB852128:CKB852131 CTX852128:CTX852131 DDT852128:DDT852131 DNP852128:DNP852131 DXL852128:DXL852131 EHH852128:EHH852131 ERD852128:ERD852131 FAZ852128:FAZ852131 FKV852128:FKV852131 FUR852128:FUR852131 GEN852128:GEN852131 GOJ852128:GOJ852131 GYF852128:GYF852131 HIB852128:HIB852131 HRX852128:HRX852131 IBT852128:IBT852131 ILP852128:ILP852131 IVL852128:IVL852131 JFH852128:JFH852131 JPD852128:JPD852131 JYZ852128:JYZ852131 KIV852128:KIV852131 KSR852128:KSR852131 LCN852128:LCN852131 LMJ852128:LMJ852131 LWF852128:LWF852131 MGB852128:MGB852131 MPX852128:MPX852131 MZT852128:MZT852131 NJP852128:NJP852131 NTL852128:NTL852131 ODH852128:ODH852131 OND852128:OND852131 OWZ852128:OWZ852131 PGV852128:PGV852131 PQR852128:PQR852131 QAN852128:QAN852131 QKJ852128:QKJ852131 QUF852128:QUF852131 REB852128:REB852131 RNX852128:RNX852131 RXT852128:RXT852131 SHP852128:SHP852131 SRL852128:SRL852131 TBH852128:TBH852131 TLD852128:TLD852131 TUZ852128:TUZ852131 UEV852128:UEV852131 UOR852128:UOR852131 UYN852128:UYN852131 VIJ852128:VIJ852131 VSF852128:VSF852131 WCB852128:WCB852131 WLX852128:WLX852131 WVT852128:WVT852131 L917664:L917667 JH917664:JH917667 TD917664:TD917667 ACZ917664:ACZ917667 AMV917664:AMV917667 AWR917664:AWR917667 BGN917664:BGN917667 BQJ917664:BQJ917667 CAF917664:CAF917667 CKB917664:CKB917667 CTX917664:CTX917667 DDT917664:DDT917667 DNP917664:DNP917667 DXL917664:DXL917667 EHH917664:EHH917667 ERD917664:ERD917667 FAZ917664:FAZ917667 FKV917664:FKV917667 FUR917664:FUR917667 GEN917664:GEN917667 GOJ917664:GOJ917667 GYF917664:GYF917667 HIB917664:HIB917667 HRX917664:HRX917667 IBT917664:IBT917667 ILP917664:ILP917667 IVL917664:IVL917667 JFH917664:JFH917667 JPD917664:JPD917667 JYZ917664:JYZ917667 KIV917664:KIV917667 KSR917664:KSR917667 LCN917664:LCN917667 LMJ917664:LMJ917667 LWF917664:LWF917667 MGB917664:MGB917667 MPX917664:MPX917667 MZT917664:MZT917667 NJP917664:NJP917667 NTL917664:NTL917667 ODH917664:ODH917667 OND917664:OND917667 OWZ917664:OWZ917667 PGV917664:PGV917667 PQR917664:PQR917667 QAN917664:QAN917667 QKJ917664:QKJ917667 QUF917664:QUF917667 REB917664:REB917667 RNX917664:RNX917667 RXT917664:RXT917667 SHP917664:SHP917667 SRL917664:SRL917667 TBH917664:TBH917667 TLD917664:TLD917667 TUZ917664:TUZ917667 UEV917664:UEV917667 UOR917664:UOR917667 UYN917664:UYN917667 VIJ917664:VIJ917667 VSF917664:VSF917667 WCB917664:WCB917667 WLX917664:WLX917667 WVT917664:WVT917667 L983200:L983203 JH983200:JH983203 TD983200:TD983203 ACZ983200:ACZ983203 AMV983200:AMV983203 AWR983200:AWR983203 BGN983200:BGN983203 BQJ983200:BQJ983203 CAF983200:CAF983203 CKB983200:CKB983203 CTX983200:CTX983203 DDT983200:DDT983203 DNP983200:DNP983203 DXL983200:DXL983203 EHH983200:EHH983203 ERD983200:ERD983203 FAZ983200:FAZ983203 FKV983200:FKV983203 FUR983200:FUR983203 GEN983200:GEN983203 GOJ983200:GOJ983203 GYF983200:GYF983203 HIB983200:HIB983203 HRX983200:HRX983203 IBT983200:IBT983203 ILP983200:ILP983203 IVL983200:IVL983203 JFH983200:JFH983203 JPD983200:JPD983203 JYZ983200:JYZ983203 KIV983200:KIV983203 KSR983200:KSR983203 LCN983200:LCN983203 LMJ983200:LMJ983203 LWF983200:LWF983203 MGB983200:MGB983203 MPX983200:MPX983203 MZT983200:MZT983203 NJP983200:NJP983203 NTL983200:NTL983203 ODH983200:ODH983203 OND983200:OND983203 OWZ983200:OWZ983203 PGV983200:PGV983203 PQR983200:PQR983203 QAN983200:QAN983203 QKJ983200:QKJ983203 QUF983200:QUF983203 REB983200:REB983203 RNX983200:RNX983203 RXT983200:RXT983203 SHP983200:SHP983203 SRL983200:SRL983203 TBH983200:TBH983203 TLD983200:TLD983203 TUZ983200:TUZ983203 UEV983200:UEV983203 UOR983200:UOR983203 UYN983200:UYN983203 VIJ983200:VIJ983203 VSF983200:VSF983203 WCB983200:WCB983203 WLX983200:WLX983203 WVT983200:WVT983203 J165:J177 JF165:JF177 TB165:TB177 ACX165:ACX177 AMT165:AMT177 AWP165:AWP177 BGL165:BGL177 BQH165:BQH177 CAD165:CAD177 CJZ165:CJZ177 CTV165:CTV177 DDR165:DDR177 DNN165:DNN177 DXJ165:DXJ177 EHF165:EHF177 ERB165:ERB177 FAX165:FAX177 FKT165:FKT177 FUP165:FUP177 GEL165:GEL177 GOH165:GOH177 GYD165:GYD177 HHZ165:HHZ177 HRV165:HRV177 IBR165:IBR177 ILN165:ILN177 IVJ165:IVJ177 JFF165:JFF177 JPB165:JPB177 JYX165:JYX177 KIT165:KIT177 KSP165:KSP177 LCL165:LCL177 LMH165:LMH177 LWD165:LWD177 MFZ165:MFZ177 MPV165:MPV177 MZR165:MZR177 NJN165:NJN177 NTJ165:NTJ177 ODF165:ODF177 ONB165:ONB177 OWX165:OWX177 PGT165:PGT177 PQP165:PQP177 QAL165:QAL177 QKH165:QKH177 QUD165:QUD177 RDZ165:RDZ177 RNV165:RNV177 RXR165:RXR177 SHN165:SHN177 SRJ165:SRJ177 TBF165:TBF177 TLB165:TLB177 TUX165:TUX177 UET165:UET177 UOP165:UOP177 UYL165:UYL177 VIH165:VIH177 VSD165:VSD177 WBZ165:WBZ177 WLV165:WLV177 WVR165:WVR177 J65701:J65713 JF65701:JF65713 TB65701:TB65713 ACX65701:ACX65713 AMT65701:AMT65713 AWP65701:AWP65713 BGL65701:BGL65713 BQH65701:BQH65713 CAD65701:CAD65713 CJZ65701:CJZ65713 CTV65701:CTV65713 DDR65701:DDR65713 DNN65701:DNN65713 DXJ65701:DXJ65713 EHF65701:EHF65713 ERB65701:ERB65713 FAX65701:FAX65713 FKT65701:FKT65713 FUP65701:FUP65713 GEL65701:GEL65713 GOH65701:GOH65713 GYD65701:GYD65713 HHZ65701:HHZ65713 HRV65701:HRV65713 IBR65701:IBR65713 ILN65701:ILN65713 IVJ65701:IVJ65713 JFF65701:JFF65713 JPB65701:JPB65713 JYX65701:JYX65713 KIT65701:KIT65713 KSP65701:KSP65713 LCL65701:LCL65713 LMH65701:LMH65713 LWD65701:LWD65713 MFZ65701:MFZ65713 MPV65701:MPV65713 MZR65701:MZR65713 NJN65701:NJN65713 NTJ65701:NTJ65713 ODF65701:ODF65713 ONB65701:ONB65713 OWX65701:OWX65713 PGT65701:PGT65713 PQP65701:PQP65713 QAL65701:QAL65713 QKH65701:QKH65713 QUD65701:QUD65713 RDZ65701:RDZ65713 RNV65701:RNV65713 RXR65701:RXR65713 SHN65701:SHN65713 SRJ65701:SRJ65713 TBF65701:TBF65713 TLB65701:TLB65713 TUX65701:TUX65713 UET65701:UET65713 UOP65701:UOP65713 UYL65701:UYL65713 VIH65701:VIH65713 VSD65701:VSD65713 WBZ65701:WBZ65713 WLV65701:WLV65713 WVR65701:WVR65713 J131237:J131249 JF131237:JF131249 TB131237:TB131249 ACX131237:ACX131249 AMT131237:AMT131249 AWP131237:AWP131249 BGL131237:BGL131249 BQH131237:BQH131249 CAD131237:CAD131249 CJZ131237:CJZ131249 CTV131237:CTV131249 DDR131237:DDR131249 DNN131237:DNN131249 DXJ131237:DXJ131249 EHF131237:EHF131249 ERB131237:ERB131249 FAX131237:FAX131249 FKT131237:FKT131249 FUP131237:FUP131249 GEL131237:GEL131249 GOH131237:GOH131249 GYD131237:GYD131249 HHZ131237:HHZ131249 HRV131237:HRV131249 IBR131237:IBR131249 ILN131237:ILN131249 IVJ131237:IVJ131249 JFF131237:JFF131249 JPB131237:JPB131249 JYX131237:JYX131249 KIT131237:KIT131249 KSP131237:KSP131249 LCL131237:LCL131249 LMH131237:LMH131249 LWD131237:LWD131249 MFZ131237:MFZ131249 MPV131237:MPV131249 MZR131237:MZR131249 NJN131237:NJN131249 NTJ131237:NTJ131249 ODF131237:ODF131249 ONB131237:ONB131249 OWX131237:OWX131249 PGT131237:PGT131249 PQP131237:PQP131249 QAL131237:QAL131249 QKH131237:QKH131249 QUD131237:QUD131249 RDZ131237:RDZ131249 RNV131237:RNV131249 RXR131237:RXR131249 SHN131237:SHN131249 SRJ131237:SRJ131249 TBF131237:TBF131249 TLB131237:TLB131249 TUX131237:TUX131249 UET131237:UET131249 UOP131237:UOP131249 UYL131237:UYL131249 VIH131237:VIH131249 VSD131237:VSD131249 WBZ131237:WBZ131249 WLV131237:WLV131249 WVR131237:WVR131249 J196773:J196785 JF196773:JF196785 TB196773:TB196785 ACX196773:ACX196785 AMT196773:AMT196785 AWP196773:AWP196785 BGL196773:BGL196785 BQH196773:BQH196785 CAD196773:CAD196785 CJZ196773:CJZ196785 CTV196773:CTV196785 DDR196773:DDR196785 DNN196773:DNN196785 DXJ196773:DXJ196785 EHF196773:EHF196785 ERB196773:ERB196785 FAX196773:FAX196785 FKT196773:FKT196785 FUP196773:FUP196785 GEL196773:GEL196785 GOH196773:GOH196785 GYD196773:GYD196785 HHZ196773:HHZ196785 HRV196773:HRV196785 IBR196773:IBR196785 ILN196773:ILN196785 IVJ196773:IVJ196785 JFF196773:JFF196785 JPB196773:JPB196785 JYX196773:JYX196785 KIT196773:KIT196785 KSP196773:KSP196785 LCL196773:LCL196785 LMH196773:LMH196785 LWD196773:LWD196785 MFZ196773:MFZ196785 MPV196773:MPV196785 MZR196773:MZR196785 NJN196773:NJN196785 NTJ196773:NTJ196785 ODF196773:ODF196785 ONB196773:ONB196785 OWX196773:OWX196785 PGT196773:PGT196785 PQP196773:PQP196785 QAL196773:QAL196785 QKH196773:QKH196785 QUD196773:QUD196785 RDZ196773:RDZ196785 RNV196773:RNV196785 RXR196773:RXR196785 SHN196773:SHN196785 SRJ196773:SRJ196785 TBF196773:TBF196785 TLB196773:TLB196785 TUX196773:TUX196785 UET196773:UET196785 UOP196773:UOP196785 UYL196773:UYL196785 VIH196773:VIH196785 VSD196773:VSD196785 WBZ196773:WBZ196785 WLV196773:WLV196785 WVR196773:WVR196785 J262309:J262321 JF262309:JF262321 TB262309:TB262321 ACX262309:ACX262321 AMT262309:AMT262321 AWP262309:AWP262321 BGL262309:BGL262321 BQH262309:BQH262321 CAD262309:CAD262321 CJZ262309:CJZ262321 CTV262309:CTV262321 DDR262309:DDR262321 DNN262309:DNN262321 DXJ262309:DXJ262321 EHF262309:EHF262321 ERB262309:ERB262321 FAX262309:FAX262321 FKT262309:FKT262321 FUP262309:FUP262321 GEL262309:GEL262321 GOH262309:GOH262321 GYD262309:GYD262321 HHZ262309:HHZ262321 HRV262309:HRV262321 IBR262309:IBR262321 ILN262309:ILN262321 IVJ262309:IVJ262321 JFF262309:JFF262321 JPB262309:JPB262321 JYX262309:JYX262321 KIT262309:KIT262321 KSP262309:KSP262321 LCL262309:LCL262321 LMH262309:LMH262321 LWD262309:LWD262321 MFZ262309:MFZ262321 MPV262309:MPV262321 MZR262309:MZR262321 NJN262309:NJN262321 NTJ262309:NTJ262321 ODF262309:ODF262321 ONB262309:ONB262321 OWX262309:OWX262321 PGT262309:PGT262321 PQP262309:PQP262321 QAL262309:QAL262321 QKH262309:QKH262321 QUD262309:QUD262321 RDZ262309:RDZ262321 RNV262309:RNV262321 RXR262309:RXR262321 SHN262309:SHN262321 SRJ262309:SRJ262321 TBF262309:TBF262321 TLB262309:TLB262321 TUX262309:TUX262321 UET262309:UET262321 UOP262309:UOP262321 UYL262309:UYL262321 VIH262309:VIH262321 VSD262309:VSD262321 WBZ262309:WBZ262321 WLV262309:WLV262321 WVR262309:WVR262321 J327845:J327857 JF327845:JF327857 TB327845:TB327857 ACX327845:ACX327857 AMT327845:AMT327857 AWP327845:AWP327857 BGL327845:BGL327857 BQH327845:BQH327857 CAD327845:CAD327857 CJZ327845:CJZ327857 CTV327845:CTV327857 DDR327845:DDR327857 DNN327845:DNN327857 DXJ327845:DXJ327857 EHF327845:EHF327857 ERB327845:ERB327857 FAX327845:FAX327857 FKT327845:FKT327857 FUP327845:FUP327857 GEL327845:GEL327857 GOH327845:GOH327857 GYD327845:GYD327857 HHZ327845:HHZ327857 HRV327845:HRV327857 IBR327845:IBR327857 ILN327845:ILN327857 IVJ327845:IVJ327857 JFF327845:JFF327857 JPB327845:JPB327857 JYX327845:JYX327857 KIT327845:KIT327857 KSP327845:KSP327857 LCL327845:LCL327857 LMH327845:LMH327857 LWD327845:LWD327857 MFZ327845:MFZ327857 MPV327845:MPV327857 MZR327845:MZR327857 NJN327845:NJN327857 NTJ327845:NTJ327857 ODF327845:ODF327857 ONB327845:ONB327857 OWX327845:OWX327857 PGT327845:PGT327857 PQP327845:PQP327857 QAL327845:QAL327857 QKH327845:QKH327857 QUD327845:QUD327857 RDZ327845:RDZ327857 RNV327845:RNV327857 RXR327845:RXR327857 SHN327845:SHN327857 SRJ327845:SRJ327857 TBF327845:TBF327857 TLB327845:TLB327857 TUX327845:TUX327857 UET327845:UET327857 UOP327845:UOP327857 UYL327845:UYL327857 VIH327845:VIH327857 VSD327845:VSD327857 WBZ327845:WBZ327857 WLV327845:WLV327857 WVR327845:WVR327857 J393381:J393393 JF393381:JF393393 TB393381:TB393393 ACX393381:ACX393393 AMT393381:AMT393393 AWP393381:AWP393393 BGL393381:BGL393393 BQH393381:BQH393393 CAD393381:CAD393393 CJZ393381:CJZ393393 CTV393381:CTV393393 DDR393381:DDR393393 DNN393381:DNN393393 DXJ393381:DXJ393393 EHF393381:EHF393393 ERB393381:ERB393393 FAX393381:FAX393393 FKT393381:FKT393393 FUP393381:FUP393393 GEL393381:GEL393393 GOH393381:GOH393393 GYD393381:GYD393393 HHZ393381:HHZ393393 HRV393381:HRV393393 IBR393381:IBR393393 ILN393381:ILN393393 IVJ393381:IVJ393393 JFF393381:JFF393393 JPB393381:JPB393393 JYX393381:JYX393393 KIT393381:KIT393393 KSP393381:KSP393393 LCL393381:LCL393393 LMH393381:LMH393393 LWD393381:LWD393393 MFZ393381:MFZ393393 MPV393381:MPV393393 MZR393381:MZR393393 NJN393381:NJN393393 NTJ393381:NTJ393393 ODF393381:ODF393393 ONB393381:ONB393393 OWX393381:OWX393393 PGT393381:PGT393393 PQP393381:PQP393393 QAL393381:QAL393393 QKH393381:QKH393393 QUD393381:QUD393393 RDZ393381:RDZ393393 RNV393381:RNV393393 RXR393381:RXR393393 SHN393381:SHN393393 SRJ393381:SRJ393393 TBF393381:TBF393393 TLB393381:TLB393393 TUX393381:TUX393393 UET393381:UET393393 UOP393381:UOP393393 UYL393381:UYL393393 VIH393381:VIH393393 VSD393381:VSD393393 WBZ393381:WBZ393393 WLV393381:WLV393393 WVR393381:WVR393393 J458917:J458929 JF458917:JF458929 TB458917:TB458929 ACX458917:ACX458929 AMT458917:AMT458929 AWP458917:AWP458929 BGL458917:BGL458929 BQH458917:BQH458929 CAD458917:CAD458929 CJZ458917:CJZ458929 CTV458917:CTV458929 DDR458917:DDR458929 DNN458917:DNN458929 DXJ458917:DXJ458929 EHF458917:EHF458929 ERB458917:ERB458929 FAX458917:FAX458929 FKT458917:FKT458929 FUP458917:FUP458929 GEL458917:GEL458929 GOH458917:GOH458929 GYD458917:GYD458929 HHZ458917:HHZ458929 HRV458917:HRV458929 IBR458917:IBR458929 ILN458917:ILN458929 IVJ458917:IVJ458929 JFF458917:JFF458929 JPB458917:JPB458929 JYX458917:JYX458929 KIT458917:KIT458929 KSP458917:KSP458929 LCL458917:LCL458929 LMH458917:LMH458929 LWD458917:LWD458929 MFZ458917:MFZ458929 MPV458917:MPV458929 MZR458917:MZR458929 NJN458917:NJN458929 NTJ458917:NTJ458929 ODF458917:ODF458929 ONB458917:ONB458929 OWX458917:OWX458929 PGT458917:PGT458929 PQP458917:PQP458929 QAL458917:QAL458929 QKH458917:QKH458929 QUD458917:QUD458929 RDZ458917:RDZ458929 RNV458917:RNV458929 RXR458917:RXR458929 SHN458917:SHN458929 SRJ458917:SRJ458929 TBF458917:TBF458929 TLB458917:TLB458929 TUX458917:TUX458929 UET458917:UET458929 UOP458917:UOP458929 UYL458917:UYL458929 VIH458917:VIH458929 VSD458917:VSD458929 WBZ458917:WBZ458929 WLV458917:WLV458929 WVR458917:WVR458929 J524453:J524465 JF524453:JF524465 TB524453:TB524465 ACX524453:ACX524465 AMT524453:AMT524465 AWP524453:AWP524465 BGL524453:BGL524465 BQH524453:BQH524465 CAD524453:CAD524465 CJZ524453:CJZ524465 CTV524453:CTV524465 DDR524453:DDR524465 DNN524453:DNN524465 DXJ524453:DXJ524465 EHF524453:EHF524465 ERB524453:ERB524465 FAX524453:FAX524465 FKT524453:FKT524465 FUP524453:FUP524465 GEL524453:GEL524465 GOH524453:GOH524465 GYD524453:GYD524465 HHZ524453:HHZ524465 HRV524453:HRV524465 IBR524453:IBR524465 ILN524453:ILN524465 IVJ524453:IVJ524465 JFF524453:JFF524465 JPB524453:JPB524465 JYX524453:JYX524465 KIT524453:KIT524465 KSP524453:KSP524465 LCL524453:LCL524465 LMH524453:LMH524465 LWD524453:LWD524465 MFZ524453:MFZ524465 MPV524453:MPV524465 MZR524453:MZR524465 NJN524453:NJN524465 NTJ524453:NTJ524465 ODF524453:ODF524465 ONB524453:ONB524465 OWX524453:OWX524465 PGT524453:PGT524465 PQP524453:PQP524465 QAL524453:QAL524465 QKH524453:QKH524465 QUD524453:QUD524465 RDZ524453:RDZ524465 RNV524453:RNV524465 RXR524453:RXR524465 SHN524453:SHN524465 SRJ524453:SRJ524465 TBF524453:TBF524465 TLB524453:TLB524465 TUX524453:TUX524465 UET524453:UET524465 UOP524453:UOP524465 UYL524453:UYL524465 VIH524453:VIH524465 VSD524453:VSD524465 WBZ524453:WBZ524465 WLV524453:WLV524465 WVR524453:WVR524465 J589989:J590001 JF589989:JF590001 TB589989:TB590001 ACX589989:ACX590001 AMT589989:AMT590001 AWP589989:AWP590001 BGL589989:BGL590001 BQH589989:BQH590001 CAD589989:CAD590001 CJZ589989:CJZ590001 CTV589989:CTV590001 DDR589989:DDR590001 DNN589989:DNN590001 DXJ589989:DXJ590001 EHF589989:EHF590001 ERB589989:ERB590001 FAX589989:FAX590001 FKT589989:FKT590001 FUP589989:FUP590001 GEL589989:GEL590001 GOH589989:GOH590001 GYD589989:GYD590001 HHZ589989:HHZ590001 HRV589989:HRV590001 IBR589989:IBR590001 ILN589989:ILN590001 IVJ589989:IVJ590001 JFF589989:JFF590001 JPB589989:JPB590001 JYX589989:JYX590001 KIT589989:KIT590001 KSP589989:KSP590001 LCL589989:LCL590001 LMH589989:LMH590001 LWD589989:LWD590001 MFZ589989:MFZ590001 MPV589989:MPV590001 MZR589989:MZR590001 NJN589989:NJN590001 NTJ589989:NTJ590001 ODF589989:ODF590001 ONB589989:ONB590001 OWX589989:OWX590001 PGT589989:PGT590001 PQP589989:PQP590001 QAL589989:QAL590001 QKH589989:QKH590001 QUD589989:QUD590001 RDZ589989:RDZ590001 RNV589989:RNV590001 RXR589989:RXR590001 SHN589989:SHN590001 SRJ589989:SRJ590001 TBF589989:TBF590001 TLB589989:TLB590001 TUX589989:TUX590001 UET589989:UET590001 UOP589989:UOP590001 UYL589989:UYL590001 VIH589989:VIH590001 VSD589989:VSD590001 WBZ589989:WBZ590001 WLV589989:WLV590001 WVR589989:WVR590001 J655525:J655537 JF655525:JF655537 TB655525:TB655537 ACX655525:ACX655537 AMT655525:AMT655537 AWP655525:AWP655537 BGL655525:BGL655537 BQH655525:BQH655537 CAD655525:CAD655537 CJZ655525:CJZ655537 CTV655525:CTV655537 DDR655525:DDR655537 DNN655525:DNN655537 DXJ655525:DXJ655537 EHF655525:EHF655537 ERB655525:ERB655537 FAX655525:FAX655537 FKT655525:FKT655537 FUP655525:FUP655537 GEL655525:GEL655537 GOH655525:GOH655537 GYD655525:GYD655537 HHZ655525:HHZ655537 HRV655525:HRV655537 IBR655525:IBR655537 ILN655525:ILN655537 IVJ655525:IVJ655537 JFF655525:JFF655537 JPB655525:JPB655537 JYX655525:JYX655537 KIT655525:KIT655537 KSP655525:KSP655537 LCL655525:LCL655537 LMH655525:LMH655537 LWD655525:LWD655537 MFZ655525:MFZ655537 MPV655525:MPV655537 MZR655525:MZR655537 NJN655525:NJN655537 NTJ655525:NTJ655537 ODF655525:ODF655537 ONB655525:ONB655537 OWX655525:OWX655537 PGT655525:PGT655537 PQP655525:PQP655537 QAL655525:QAL655537 QKH655525:QKH655537 QUD655525:QUD655537 RDZ655525:RDZ655537 RNV655525:RNV655537 RXR655525:RXR655537 SHN655525:SHN655537 SRJ655525:SRJ655537 TBF655525:TBF655537 TLB655525:TLB655537 TUX655525:TUX655537 UET655525:UET655537 UOP655525:UOP655537 UYL655525:UYL655537 VIH655525:VIH655537 VSD655525:VSD655537 WBZ655525:WBZ655537 WLV655525:WLV655537 WVR655525:WVR655537 J721061:J721073 JF721061:JF721073 TB721061:TB721073 ACX721061:ACX721073 AMT721061:AMT721073 AWP721061:AWP721073 BGL721061:BGL721073 BQH721061:BQH721073 CAD721061:CAD721073 CJZ721061:CJZ721073 CTV721061:CTV721073 DDR721061:DDR721073 DNN721061:DNN721073 DXJ721061:DXJ721073 EHF721061:EHF721073 ERB721061:ERB721073 FAX721061:FAX721073 FKT721061:FKT721073 FUP721061:FUP721073 GEL721061:GEL721073 GOH721061:GOH721073 GYD721061:GYD721073 HHZ721061:HHZ721073 HRV721061:HRV721073 IBR721061:IBR721073 ILN721061:ILN721073 IVJ721061:IVJ721073 JFF721061:JFF721073 JPB721061:JPB721073 JYX721061:JYX721073 KIT721061:KIT721073 KSP721061:KSP721073 LCL721061:LCL721073 LMH721061:LMH721073 LWD721061:LWD721073 MFZ721061:MFZ721073 MPV721061:MPV721073 MZR721061:MZR721073 NJN721061:NJN721073 NTJ721061:NTJ721073 ODF721061:ODF721073 ONB721061:ONB721073 OWX721061:OWX721073 PGT721061:PGT721073 PQP721061:PQP721073 QAL721061:QAL721073 QKH721061:QKH721073 QUD721061:QUD721073 RDZ721061:RDZ721073 RNV721061:RNV721073 RXR721061:RXR721073 SHN721061:SHN721073 SRJ721061:SRJ721073 TBF721061:TBF721073 TLB721061:TLB721073 TUX721061:TUX721073 UET721061:UET721073 UOP721061:UOP721073 UYL721061:UYL721073 VIH721061:VIH721073 VSD721061:VSD721073 WBZ721061:WBZ721073 WLV721061:WLV721073 WVR721061:WVR721073 J786597:J786609 JF786597:JF786609 TB786597:TB786609 ACX786597:ACX786609 AMT786597:AMT786609 AWP786597:AWP786609 BGL786597:BGL786609 BQH786597:BQH786609 CAD786597:CAD786609 CJZ786597:CJZ786609 CTV786597:CTV786609 DDR786597:DDR786609 DNN786597:DNN786609 DXJ786597:DXJ786609 EHF786597:EHF786609 ERB786597:ERB786609 FAX786597:FAX786609 FKT786597:FKT786609 FUP786597:FUP786609 GEL786597:GEL786609 GOH786597:GOH786609 GYD786597:GYD786609 HHZ786597:HHZ786609 HRV786597:HRV786609 IBR786597:IBR786609 ILN786597:ILN786609 IVJ786597:IVJ786609 JFF786597:JFF786609 JPB786597:JPB786609 JYX786597:JYX786609 KIT786597:KIT786609 KSP786597:KSP786609 LCL786597:LCL786609 LMH786597:LMH786609 LWD786597:LWD786609 MFZ786597:MFZ786609 MPV786597:MPV786609 MZR786597:MZR786609 NJN786597:NJN786609 NTJ786597:NTJ786609 ODF786597:ODF786609 ONB786597:ONB786609 OWX786597:OWX786609 PGT786597:PGT786609 PQP786597:PQP786609 QAL786597:QAL786609 QKH786597:QKH786609 QUD786597:QUD786609 RDZ786597:RDZ786609 RNV786597:RNV786609 RXR786597:RXR786609 SHN786597:SHN786609 SRJ786597:SRJ786609 TBF786597:TBF786609 TLB786597:TLB786609 TUX786597:TUX786609 UET786597:UET786609 UOP786597:UOP786609 UYL786597:UYL786609 VIH786597:VIH786609 VSD786597:VSD786609 WBZ786597:WBZ786609 WLV786597:WLV786609 WVR786597:WVR786609 J852133:J852145 JF852133:JF852145 TB852133:TB852145 ACX852133:ACX852145 AMT852133:AMT852145 AWP852133:AWP852145 BGL852133:BGL852145 BQH852133:BQH852145 CAD852133:CAD852145 CJZ852133:CJZ852145 CTV852133:CTV852145 DDR852133:DDR852145 DNN852133:DNN852145 DXJ852133:DXJ852145 EHF852133:EHF852145 ERB852133:ERB852145 FAX852133:FAX852145 FKT852133:FKT852145 FUP852133:FUP852145 GEL852133:GEL852145 GOH852133:GOH852145 GYD852133:GYD852145 HHZ852133:HHZ852145 HRV852133:HRV852145 IBR852133:IBR852145 ILN852133:ILN852145 IVJ852133:IVJ852145 JFF852133:JFF852145 JPB852133:JPB852145 JYX852133:JYX852145 KIT852133:KIT852145 KSP852133:KSP852145 LCL852133:LCL852145 LMH852133:LMH852145 LWD852133:LWD852145 MFZ852133:MFZ852145 MPV852133:MPV852145 MZR852133:MZR852145 NJN852133:NJN852145 NTJ852133:NTJ852145 ODF852133:ODF852145 ONB852133:ONB852145 OWX852133:OWX852145 PGT852133:PGT852145 PQP852133:PQP852145 QAL852133:QAL852145 QKH852133:QKH852145 QUD852133:QUD852145 RDZ852133:RDZ852145 RNV852133:RNV852145 RXR852133:RXR852145 SHN852133:SHN852145 SRJ852133:SRJ852145 TBF852133:TBF852145 TLB852133:TLB852145 TUX852133:TUX852145 UET852133:UET852145 UOP852133:UOP852145 UYL852133:UYL852145 VIH852133:VIH852145 VSD852133:VSD852145 WBZ852133:WBZ852145 WLV852133:WLV852145 WVR852133:WVR852145 J917669:J917681 JF917669:JF917681 TB917669:TB917681 ACX917669:ACX917681 AMT917669:AMT917681 AWP917669:AWP917681 BGL917669:BGL917681 BQH917669:BQH917681 CAD917669:CAD917681 CJZ917669:CJZ917681 CTV917669:CTV917681 DDR917669:DDR917681 DNN917669:DNN917681 DXJ917669:DXJ917681 EHF917669:EHF917681 ERB917669:ERB917681 FAX917669:FAX917681 FKT917669:FKT917681 FUP917669:FUP917681 GEL917669:GEL917681 GOH917669:GOH917681 GYD917669:GYD917681 HHZ917669:HHZ917681 HRV917669:HRV917681 IBR917669:IBR917681 ILN917669:ILN917681 IVJ917669:IVJ917681 JFF917669:JFF917681 JPB917669:JPB917681 JYX917669:JYX917681 KIT917669:KIT917681 KSP917669:KSP917681 LCL917669:LCL917681 LMH917669:LMH917681 LWD917669:LWD917681 MFZ917669:MFZ917681 MPV917669:MPV917681 MZR917669:MZR917681 NJN917669:NJN917681 NTJ917669:NTJ917681 ODF917669:ODF917681 ONB917669:ONB917681 OWX917669:OWX917681 PGT917669:PGT917681 PQP917669:PQP917681 QAL917669:QAL917681 QKH917669:QKH917681 QUD917669:QUD917681 RDZ917669:RDZ917681 RNV917669:RNV917681 RXR917669:RXR917681 SHN917669:SHN917681 SRJ917669:SRJ917681 TBF917669:TBF917681 TLB917669:TLB917681 TUX917669:TUX917681 UET917669:UET917681 UOP917669:UOP917681 UYL917669:UYL917681 VIH917669:VIH917681 VSD917669:VSD917681 WBZ917669:WBZ917681 WLV917669:WLV917681 WVR917669:WVR917681 J983205:J983217 JF983205:JF983217 TB983205:TB983217 ACX983205:ACX983217 AMT983205:AMT983217 AWP983205:AWP983217 BGL983205:BGL983217 BQH983205:BQH983217 CAD983205:CAD983217 CJZ983205:CJZ983217 CTV983205:CTV983217 DDR983205:DDR983217 DNN983205:DNN983217 DXJ983205:DXJ983217 EHF983205:EHF983217 ERB983205:ERB983217 FAX983205:FAX983217 FKT983205:FKT983217 FUP983205:FUP983217 GEL983205:GEL983217 GOH983205:GOH983217 GYD983205:GYD983217 HHZ983205:HHZ983217 HRV983205:HRV983217 IBR983205:IBR983217 ILN983205:ILN983217 IVJ983205:IVJ983217 JFF983205:JFF983217 JPB983205:JPB983217 JYX983205:JYX983217 KIT983205:KIT983217 KSP983205:KSP983217 LCL983205:LCL983217 LMH983205:LMH983217 LWD983205:LWD983217 MFZ983205:MFZ983217 MPV983205:MPV983217 MZR983205:MZR983217 NJN983205:NJN983217 NTJ983205:NTJ983217 ODF983205:ODF983217 ONB983205:ONB983217 OWX983205:OWX983217 PGT983205:PGT983217 PQP983205:PQP983217 QAL983205:QAL983217 QKH983205:QKH983217 QUD983205:QUD983217 RDZ983205:RDZ983217 RNV983205:RNV983217 RXR983205:RXR983217 SHN983205:SHN983217 SRJ983205:SRJ983217 TBF983205:TBF983217 TLB983205:TLB983217 TUX983205:TUX983217 UET983205:UET983217 UOP983205:UOP983217 UYL983205:UYL983217 VIH983205:VIH983217 VSD983205:VSD983217 WBZ983205:WBZ983217 WLV983205:WLV983217 WVR983205:WVR983217 H287:K294 JD287:JG294 SZ287:TC294 ACV287:ACY294 AMR287:AMU294 AWN287:AWQ294 BGJ287:BGM294 BQF287:BQI294 CAB287:CAE294 CJX287:CKA294 CTT287:CTW294 DDP287:DDS294 DNL287:DNO294 DXH287:DXK294 EHD287:EHG294 EQZ287:ERC294 FAV287:FAY294 FKR287:FKU294 FUN287:FUQ294 GEJ287:GEM294 GOF287:GOI294 GYB287:GYE294 HHX287:HIA294 HRT287:HRW294 IBP287:IBS294 ILL287:ILO294 IVH287:IVK294 JFD287:JFG294 JOZ287:JPC294 JYV287:JYY294 KIR287:KIU294 KSN287:KSQ294 LCJ287:LCM294 LMF287:LMI294 LWB287:LWE294 MFX287:MGA294 MPT287:MPW294 MZP287:MZS294 NJL287:NJO294 NTH287:NTK294 ODD287:ODG294 OMZ287:ONC294 OWV287:OWY294 PGR287:PGU294 PQN287:PQQ294 QAJ287:QAM294 QKF287:QKI294 QUB287:QUE294 RDX287:REA294 RNT287:RNW294 RXP287:RXS294 SHL287:SHO294 SRH287:SRK294 TBD287:TBG294 TKZ287:TLC294 TUV287:TUY294 UER287:UEU294 UON287:UOQ294 UYJ287:UYM294 VIF287:VII294 VSB287:VSE294 WBX287:WCA294 WLT287:WLW294 WVP287:WVS294 H65823:K65830 JD65823:JG65830 SZ65823:TC65830 ACV65823:ACY65830 AMR65823:AMU65830 AWN65823:AWQ65830 BGJ65823:BGM65830 BQF65823:BQI65830 CAB65823:CAE65830 CJX65823:CKA65830 CTT65823:CTW65830 DDP65823:DDS65830 DNL65823:DNO65830 DXH65823:DXK65830 EHD65823:EHG65830 EQZ65823:ERC65830 FAV65823:FAY65830 FKR65823:FKU65830 FUN65823:FUQ65830 GEJ65823:GEM65830 GOF65823:GOI65830 GYB65823:GYE65830 HHX65823:HIA65830 HRT65823:HRW65830 IBP65823:IBS65830 ILL65823:ILO65830 IVH65823:IVK65830 JFD65823:JFG65830 JOZ65823:JPC65830 JYV65823:JYY65830 KIR65823:KIU65830 KSN65823:KSQ65830 LCJ65823:LCM65830 LMF65823:LMI65830 LWB65823:LWE65830 MFX65823:MGA65830 MPT65823:MPW65830 MZP65823:MZS65830 NJL65823:NJO65830 NTH65823:NTK65830 ODD65823:ODG65830 OMZ65823:ONC65830 OWV65823:OWY65830 PGR65823:PGU65830 PQN65823:PQQ65830 QAJ65823:QAM65830 QKF65823:QKI65830 QUB65823:QUE65830 RDX65823:REA65830 RNT65823:RNW65830 RXP65823:RXS65830 SHL65823:SHO65830 SRH65823:SRK65830 TBD65823:TBG65830 TKZ65823:TLC65830 TUV65823:TUY65830 UER65823:UEU65830 UON65823:UOQ65830 UYJ65823:UYM65830 VIF65823:VII65830 VSB65823:VSE65830 WBX65823:WCA65830 WLT65823:WLW65830 WVP65823:WVS65830 H131359:K131366 JD131359:JG131366 SZ131359:TC131366 ACV131359:ACY131366 AMR131359:AMU131366 AWN131359:AWQ131366 BGJ131359:BGM131366 BQF131359:BQI131366 CAB131359:CAE131366 CJX131359:CKA131366 CTT131359:CTW131366 DDP131359:DDS131366 DNL131359:DNO131366 DXH131359:DXK131366 EHD131359:EHG131366 EQZ131359:ERC131366 FAV131359:FAY131366 FKR131359:FKU131366 FUN131359:FUQ131366 GEJ131359:GEM131366 GOF131359:GOI131366 GYB131359:GYE131366 HHX131359:HIA131366 HRT131359:HRW131366 IBP131359:IBS131366 ILL131359:ILO131366 IVH131359:IVK131366 JFD131359:JFG131366 JOZ131359:JPC131366 JYV131359:JYY131366 KIR131359:KIU131366 KSN131359:KSQ131366 LCJ131359:LCM131366 LMF131359:LMI131366 LWB131359:LWE131366 MFX131359:MGA131366 MPT131359:MPW131366 MZP131359:MZS131366 NJL131359:NJO131366 NTH131359:NTK131366 ODD131359:ODG131366 OMZ131359:ONC131366 OWV131359:OWY131366 PGR131359:PGU131366 PQN131359:PQQ131366 QAJ131359:QAM131366 QKF131359:QKI131366 QUB131359:QUE131366 RDX131359:REA131366 RNT131359:RNW131366 RXP131359:RXS131366 SHL131359:SHO131366 SRH131359:SRK131366 TBD131359:TBG131366 TKZ131359:TLC131366 TUV131359:TUY131366 UER131359:UEU131366 UON131359:UOQ131366 UYJ131359:UYM131366 VIF131359:VII131366 VSB131359:VSE131366 WBX131359:WCA131366 WLT131359:WLW131366 WVP131359:WVS131366 H196895:K196902 JD196895:JG196902 SZ196895:TC196902 ACV196895:ACY196902 AMR196895:AMU196902 AWN196895:AWQ196902 BGJ196895:BGM196902 BQF196895:BQI196902 CAB196895:CAE196902 CJX196895:CKA196902 CTT196895:CTW196902 DDP196895:DDS196902 DNL196895:DNO196902 DXH196895:DXK196902 EHD196895:EHG196902 EQZ196895:ERC196902 FAV196895:FAY196902 FKR196895:FKU196902 FUN196895:FUQ196902 GEJ196895:GEM196902 GOF196895:GOI196902 GYB196895:GYE196902 HHX196895:HIA196902 HRT196895:HRW196902 IBP196895:IBS196902 ILL196895:ILO196902 IVH196895:IVK196902 JFD196895:JFG196902 JOZ196895:JPC196902 JYV196895:JYY196902 KIR196895:KIU196902 KSN196895:KSQ196902 LCJ196895:LCM196902 LMF196895:LMI196902 LWB196895:LWE196902 MFX196895:MGA196902 MPT196895:MPW196902 MZP196895:MZS196902 NJL196895:NJO196902 NTH196895:NTK196902 ODD196895:ODG196902 OMZ196895:ONC196902 OWV196895:OWY196902 PGR196895:PGU196902 PQN196895:PQQ196902 QAJ196895:QAM196902 QKF196895:QKI196902 QUB196895:QUE196902 RDX196895:REA196902 RNT196895:RNW196902 RXP196895:RXS196902 SHL196895:SHO196902 SRH196895:SRK196902 TBD196895:TBG196902 TKZ196895:TLC196902 TUV196895:TUY196902 UER196895:UEU196902 UON196895:UOQ196902 UYJ196895:UYM196902 VIF196895:VII196902 VSB196895:VSE196902 WBX196895:WCA196902 WLT196895:WLW196902 WVP196895:WVS196902 H262431:K262438 JD262431:JG262438 SZ262431:TC262438 ACV262431:ACY262438 AMR262431:AMU262438 AWN262431:AWQ262438 BGJ262431:BGM262438 BQF262431:BQI262438 CAB262431:CAE262438 CJX262431:CKA262438 CTT262431:CTW262438 DDP262431:DDS262438 DNL262431:DNO262438 DXH262431:DXK262438 EHD262431:EHG262438 EQZ262431:ERC262438 FAV262431:FAY262438 FKR262431:FKU262438 FUN262431:FUQ262438 GEJ262431:GEM262438 GOF262431:GOI262438 GYB262431:GYE262438 HHX262431:HIA262438 HRT262431:HRW262438 IBP262431:IBS262438 ILL262431:ILO262438 IVH262431:IVK262438 JFD262431:JFG262438 JOZ262431:JPC262438 JYV262431:JYY262438 KIR262431:KIU262438 KSN262431:KSQ262438 LCJ262431:LCM262438 LMF262431:LMI262438 LWB262431:LWE262438 MFX262431:MGA262438 MPT262431:MPW262438 MZP262431:MZS262438 NJL262431:NJO262438 NTH262431:NTK262438 ODD262431:ODG262438 OMZ262431:ONC262438 OWV262431:OWY262438 PGR262431:PGU262438 PQN262431:PQQ262438 QAJ262431:QAM262438 QKF262431:QKI262438 QUB262431:QUE262438 RDX262431:REA262438 RNT262431:RNW262438 RXP262431:RXS262438 SHL262431:SHO262438 SRH262431:SRK262438 TBD262431:TBG262438 TKZ262431:TLC262438 TUV262431:TUY262438 UER262431:UEU262438 UON262431:UOQ262438 UYJ262431:UYM262438 VIF262431:VII262438 VSB262431:VSE262438 WBX262431:WCA262438 WLT262431:WLW262438 WVP262431:WVS262438 H327967:K327974 JD327967:JG327974 SZ327967:TC327974 ACV327967:ACY327974 AMR327967:AMU327974 AWN327967:AWQ327974 BGJ327967:BGM327974 BQF327967:BQI327974 CAB327967:CAE327974 CJX327967:CKA327974 CTT327967:CTW327974 DDP327967:DDS327974 DNL327967:DNO327974 DXH327967:DXK327974 EHD327967:EHG327974 EQZ327967:ERC327974 FAV327967:FAY327974 FKR327967:FKU327974 FUN327967:FUQ327974 GEJ327967:GEM327974 GOF327967:GOI327974 GYB327967:GYE327974 HHX327967:HIA327974 HRT327967:HRW327974 IBP327967:IBS327974 ILL327967:ILO327974 IVH327967:IVK327974 JFD327967:JFG327974 JOZ327967:JPC327974 JYV327967:JYY327974 KIR327967:KIU327974 KSN327967:KSQ327974 LCJ327967:LCM327974 LMF327967:LMI327974 LWB327967:LWE327974 MFX327967:MGA327974 MPT327967:MPW327974 MZP327967:MZS327974 NJL327967:NJO327974 NTH327967:NTK327974 ODD327967:ODG327974 OMZ327967:ONC327974 OWV327967:OWY327974 PGR327967:PGU327974 PQN327967:PQQ327974 QAJ327967:QAM327974 QKF327967:QKI327974 QUB327967:QUE327974 RDX327967:REA327974 RNT327967:RNW327974 RXP327967:RXS327974 SHL327967:SHO327974 SRH327967:SRK327974 TBD327967:TBG327974 TKZ327967:TLC327974 TUV327967:TUY327974 UER327967:UEU327974 UON327967:UOQ327974 UYJ327967:UYM327974 VIF327967:VII327974 VSB327967:VSE327974 WBX327967:WCA327974 WLT327967:WLW327974 WVP327967:WVS327974 H393503:K393510 JD393503:JG393510 SZ393503:TC393510 ACV393503:ACY393510 AMR393503:AMU393510 AWN393503:AWQ393510 BGJ393503:BGM393510 BQF393503:BQI393510 CAB393503:CAE393510 CJX393503:CKA393510 CTT393503:CTW393510 DDP393503:DDS393510 DNL393503:DNO393510 DXH393503:DXK393510 EHD393503:EHG393510 EQZ393503:ERC393510 FAV393503:FAY393510 FKR393503:FKU393510 FUN393503:FUQ393510 GEJ393503:GEM393510 GOF393503:GOI393510 GYB393503:GYE393510 HHX393503:HIA393510 HRT393503:HRW393510 IBP393503:IBS393510 ILL393503:ILO393510 IVH393503:IVK393510 JFD393503:JFG393510 JOZ393503:JPC393510 JYV393503:JYY393510 KIR393503:KIU393510 KSN393503:KSQ393510 LCJ393503:LCM393510 LMF393503:LMI393510 LWB393503:LWE393510 MFX393503:MGA393510 MPT393503:MPW393510 MZP393503:MZS393510 NJL393503:NJO393510 NTH393503:NTK393510 ODD393503:ODG393510 OMZ393503:ONC393510 OWV393503:OWY393510 PGR393503:PGU393510 PQN393503:PQQ393510 QAJ393503:QAM393510 QKF393503:QKI393510 QUB393503:QUE393510 RDX393503:REA393510 RNT393503:RNW393510 RXP393503:RXS393510 SHL393503:SHO393510 SRH393503:SRK393510 TBD393503:TBG393510 TKZ393503:TLC393510 TUV393503:TUY393510 UER393503:UEU393510 UON393503:UOQ393510 UYJ393503:UYM393510 VIF393503:VII393510 VSB393503:VSE393510 WBX393503:WCA393510 WLT393503:WLW393510 WVP393503:WVS393510 H459039:K459046 JD459039:JG459046 SZ459039:TC459046 ACV459039:ACY459046 AMR459039:AMU459046 AWN459039:AWQ459046 BGJ459039:BGM459046 BQF459039:BQI459046 CAB459039:CAE459046 CJX459039:CKA459046 CTT459039:CTW459046 DDP459039:DDS459046 DNL459039:DNO459046 DXH459039:DXK459046 EHD459039:EHG459046 EQZ459039:ERC459046 FAV459039:FAY459046 FKR459039:FKU459046 FUN459039:FUQ459046 GEJ459039:GEM459046 GOF459039:GOI459046 GYB459039:GYE459046 HHX459039:HIA459046 HRT459039:HRW459046 IBP459039:IBS459046 ILL459039:ILO459046 IVH459039:IVK459046 JFD459039:JFG459046 JOZ459039:JPC459046 JYV459039:JYY459046 KIR459039:KIU459046 KSN459039:KSQ459046 LCJ459039:LCM459046 LMF459039:LMI459046 LWB459039:LWE459046 MFX459039:MGA459046 MPT459039:MPW459046 MZP459039:MZS459046 NJL459039:NJO459046 NTH459039:NTK459046 ODD459039:ODG459046 OMZ459039:ONC459046 OWV459039:OWY459046 PGR459039:PGU459046 PQN459039:PQQ459046 QAJ459039:QAM459046 QKF459039:QKI459046 QUB459039:QUE459046 RDX459039:REA459046 RNT459039:RNW459046 RXP459039:RXS459046 SHL459039:SHO459046 SRH459039:SRK459046 TBD459039:TBG459046 TKZ459039:TLC459046 TUV459039:TUY459046 UER459039:UEU459046 UON459039:UOQ459046 UYJ459039:UYM459046 VIF459039:VII459046 VSB459039:VSE459046 WBX459039:WCA459046 WLT459039:WLW459046 WVP459039:WVS459046 H524575:K524582 JD524575:JG524582 SZ524575:TC524582 ACV524575:ACY524582 AMR524575:AMU524582 AWN524575:AWQ524582 BGJ524575:BGM524582 BQF524575:BQI524582 CAB524575:CAE524582 CJX524575:CKA524582 CTT524575:CTW524582 DDP524575:DDS524582 DNL524575:DNO524582 DXH524575:DXK524582 EHD524575:EHG524582 EQZ524575:ERC524582 FAV524575:FAY524582 FKR524575:FKU524582 FUN524575:FUQ524582 GEJ524575:GEM524582 GOF524575:GOI524582 GYB524575:GYE524582 HHX524575:HIA524582 HRT524575:HRW524582 IBP524575:IBS524582 ILL524575:ILO524582 IVH524575:IVK524582 JFD524575:JFG524582 JOZ524575:JPC524582 JYV524575:JYY524582 KIR524575:KIU524582 KSN524575:KSQ524582 LCJ524575:LCM524582 LMF524575:LMI524582 LWB524575:LWE524582 MFX524575:MGA524582 MPT524575:MPW524582 MZP524575:MZS524582 NJL524575:NJO524582 NTH524575:NTK524582 ODD524575:ODG524582 OMZ524575:ONC524582 OWV524575:OWY524582 PGR524575:PGU524582 PQN524575:PQQ524582 QAJ524575:QAM524582 QKF524575:QKI524582 QUB524575:QUE524582 RDX524575:REA524582 RNT524575:RNW524582 RXP524575:RXS524582 SHL524575:SHO524582 SRH524575:SRK524582 TBD524575:TBG524582 TKZ524575:TLC524582 TUV524575:TUY524582 UER524575:UEU524582 UON524575:UOQ524582 UYJ524575:UYM524582 VIF524575:VII524582 VSB524575:VSE524582 WBX524575:WCA524582 WLT524575:WLW524582 WVP524575:WVS524582 H590111:K590118 JD590111:JG590118 SZ590111:TC590118 ACV590111:ACY590118 AMR590111:AMU590118 AWN590111:AWQ590118 BGJ590111:BGM590118 BQF590111:BQI590118 CAB590111:CAE590118 CJX590111:CKA590118 CTT590111:CTW590118 DDP590111:DDS590118 DNL590111:DNO590118 DXH590111:DXK590118 EHD590111:EHG590118 EQZ590111:ERC590118 FAV590111:FAY590118 FKR590111:FKU590118 FUN590111:FUQ590118 GEJ590111:GEM590118 GOF590111:GOI590118 GYB590111:GYE590118 HHX590111:HIA590118 HRT590111:HRW590118 IBP590111:IBS590118 ILL590111:ILO590118 IVH590111:IVK590118 JFD590111:JFG590118 JOZ590111:JPC590118 JYV590111:JYY590118 KIR590111:KIU590118 KSN590111:KSQ590118 LCJ590111:LCM590118 LMF590111:LMI590118 LWB590111:LWE590118 MFX590111:MGA590118 MPT590111:MPW590118 MZP590111:MZS590118 NJL590111:NJO590118 NTH590111:NTK590118 ODD590111:ODG590118 OMZ590111:ONC590118 OWV590111:OWY590118 PGR590111:PGU590118 PQN590111:PQQ590118 QAJ590111:QAM590118 QKF590111:QKI590118 QUB590111:QUE590118 RDX590111:REA590118 RNT590111:RNW590118 RXP590111:RXS590118 SHL590111:SHO590118 SRH590111:SRK590118 TBD590111:TBG590118 TKZ590111:TLC590118 TUV590111:TUY590118 UER590111:UEU590118 UON590111:UOQ590118 UYJ590111:UYM590118 VIF590111:VII590118 VSB590111:VSE590118 WBX590111:WCA590118 WLT590111:WLW590118 WVP590111:WVS590118 H655647:K655654 JD655647:JG655654 SZ655647:TC655654 ACV655647:ACY655654 AMR655647:AMU655654 AWN655647:AWQ655654 BGJ655647:BGM655654 BQF655647:BQI655654 CAB655647:CAE655654 CJX655647:CKA655654 CTT655647:CTW655654 DDP655647:DDS655654 DNL655647:DNO655654 DXH655647:DXK655654 EHD655647:EHG655654 EQZ655647:ERC655654 FAV655647:FAY655654 FKR655647:FKU655654 FUN655647:FUQ655654 GEJ655647:GEM655654 GOF655647:GOI655654 GYB655647:GYE655654 HHX655647:HIA655654 HRT655647:HRW655654 IBP655647:IBS655654 ILL655647:ILO655654 IVH655647:IVK655654 JFD655647:JFG655654 JOZ655647:JPC655654 JYV655647:JYY655654 KIR655647:KIU655654 KSN655647:KSQ655654 LCJ655647:LCM655654 LMF655647:LMI655654 LWB655647:LWE655654 MFX655647:MGA655654 MPT655647:MPW655654 MZP655647:MZS655654 NJL655647:NJO655654 NTH655647:NTK655654 ODD655647:ODG655654 OMZ655647:ONC655654 OWV655647:OWY655654 PGR655647:PGU655654 PQN655647:PQQ655654 QAJ655647:QAM655654 QKF655647:QKI655654 QUB655647:QUE655654 RDX655647:REA655654 RNT655647:RNW655654 RXP655647:RXS655654 SHL655647:SHO655654 SRH655647:SRK655654 TBD655647:TBG655654 TKZ655647:TLC655654 TUV655647:TUY655654 UER655647:UEU655654 UON655647:UOQ655654 UYJ655647:UYM655654 VIF655647:VII655654 VSB655647:VSE655654 WBX655647:WCA655654 WLT655647:WLW655654 WVP655647:WVS655654 H721183:K721190 JD721183:JG721190 SZ721183:TC721190 ACV721183:ACY721190 AMR721183:AMU721190 AWN721183:AWQ721190 BGJ721183:BGM721190 BQF721183:BQI721190 CAB721183:CAE721190 CJX721183:CKA721190 CTT721183:CTW721190 DDP721183:DDS721190 DNL721183:DNO721190 DXH721183:DXK721190 EHD721183:EHG721190 EQZ721183:ERC721190 FAV721183:FAY721190 FKR721183:FKU721190 FUN721183:FUQ721190 GEJ721183:GEM721190 GOF721183:GOI721190 GYB721183:GYE721190 HHX721183:HIA721190 HRT721183:HRW721190 IBP721183:IBS721190 ILL721183:ILO721190 IVH721183:IVK721190 JFD721183:JFG721190 JOZ721183:JPC721190 JYV721183:JYY721190 KIR721183:KIU721190 KSN721183:KSQ721190 LCJ721183:LCM721190 LMF721183:LMI721190 LWB721183:LWE721190 MFX721183:MGA721190 MPT721183:MPW721190 MZP721183:MZS721190 NJL721183:NJO721190 NTH721183:NTK721190 ODD721183:ODG721190 OMZ721183:ONC721190 OWV721183:OWY721190 PGR721183:PGU721190 PQN721183:PQQ721190 QAJ721183:QAM721190 QKF721183:QKI721190 QUB721183:QUE721190 RDX721183:REA721190 RNT721183:RNW721190 RXP721183:RXS721190 SHL721183:SHO721190 SRH721183:SRK721190 TBD721183:TBG721190 TKZ721183:TLC721190 TUV721183:TUY721190 UER721183:UEU721190 UON721183:UOQ721190 UYJ721183:UYM721190 VIF721183:VII721190 VSB721183:VSE721190 WBX721183:WCA721190 WLT721183:WLW721190 WVP721183:WVS721190 H786719:K786726 JD786719:JG786726 SZ786719:TC786726 ACV786719:ACY786726 AMR786719:AMU786726 AWN786719:AWQ786726 BGJ786719:BGM786726 BQF786719:BQI786726 CAB786719:CAE786726 CJX786719:CKA786726 CTT786719:CTW786726 DDP786719:DDS786726 DNL786719:DNO786726 DXH786719:DXK786726 EHD786719:EHG786726 EQZ786719:ERC786726 FAV786719:FAY786726 FKR786719:FKU786726 FUN786719:FUQ786726 GEJ786719:GEM786726 GOF786719:GOI786726 GYB786719:GYE786726 HHX786719:HIA786726 HRT786719:HRW786726 IBP786719:IBS786726 ILL786719:ILO786726 IVH786719:IVK786726 JFD786719:JFG786726 JOZ786719:JPC786726 JYV786719:JYY786726 KIR786719:KIU786726 KSN786719:KSQ786726 LCJ786719:LCM786726 LMF786719:LMI786726 LWB786719:LWE786726 MFX786719:MGA786726 MPT786719:MPW786726 MZP786719:MZS786726 NJL786719:NJO786726 NTH786719:NTK786726 ODD786719:ODG786726 OMZ786719:ONC786726 OWV786719:OWY786726 PGR786719:PGU786726 PQN786719:PQQ786726 QAJ786719:QAM786726 QKF786719:QKI786726 QUB786719:QUE786726 RDX786719:REA786726 RNT786719:RNW786726 RXP786719:RXS786726 SHL786719:SHO786726 SRH786719:SRK786726 TBD786719:TBG786726 TKZ786719:TLC786726 TUV786719:TUY786726 UER786719:UEU786726 UON786719:UOQ786726 UYJ786719:UYM786726 VIF786719:VII786726 VSB786719:VSE786726 WBX786719:WCA786726 WLT786719:WLW786726 WVP786719:WVS786726 H852255:K852262 JD852255:JG852262 SZ852255:TC852262 ACV852255:ACY852262 AMR852255:AMU852262 AWN852255:AWQ852262 BGJ852255:BGM852262 BQF852255:BQI852262 CAB852255:CAE852262 CJX852255:CKA852262 CTT852255:CTW852262 DDP852255:DDS852262 DNL852255:DNO852262 DXH852255:DXK852262 EHD852255:EHG852262 EQZ852255:ERC852262 FAV852255:FAY852262 FKR852255:FKU852262 FUN852255:FUQ852262 GEJ852255:GEM852262 GOF852255:GOI852262 GYB852255:GYE852262 HHX852255:HIA852262 HRT852255:HRW852262 IBP852255:IBS852262 ILL852255:ILO852262 IVH852255:IVK852262 JFD852255:JFG852262 JOZ852255:JPC852262 JYV852255:JYY852262 KIR852255:KIU852262 KSN852255:KSQ852262 LCJ852255:LCM852262 LMF852255:LMI852262 LWB852255:LWE852262 MFX852255:MGA852262 MPT852255:MPW852262 MZP852255:MZS852262 NJL852255:NJO852262 NTH852255:NTK852262 ODD852255:ODG852262 OMZ852255:ONC852262 OWV852255:OWY852262 PGR852255:PGU852262 PQN852255:PQQ852262 QAJ852255:QAM852262 QKF852255:QKI852262 QUB852255:QUE852262 RDX852255:REA852262 RNT852255:RNW852262 RXP852255:RXS852262 SHL852255:SHO852262 SRH852255:SRK852262 TBD852255:TBG852262 TKZ852255:TLC852262 TUV852255:TUY852262 UER852255:UEU852262 UON852255:UOQ852262 UYJ852255:UYM852262 VIF852255:VII852262 VSB852255:VSE852262 WBX852255:WCA852262 WLT852255:WLW852262 WVP852255:WVS852262 H917791:K917798 JD917791:JG917798 SZ917791:TC917798 ACV917791:ACY917798 AMR917791:AMU917798 AWN917791:AWQ917798 BGJ917791:BGM917798 BQF917791:BQI917798 CAB917791:CAE917798 CJX917791:CKA917798 CTT917791:CTW917798 DDP917791:DDS917798 DNL917791:DNO917798 DXH917791:DXK917798 EHD917791:EHG917798 EQZ917791:ERC917798 FAV917791:FAY917798 FKR917791:FKU917798 FUN917791:FUQ917798 GEJ917791:GEM917798 GOF917791:GOI917798 GYB917791:GYE917798 HHX917791:HIA917798 HRT917791:HRW917798 IBP917791:IBS917798 ILL917791:ILO917798 IVH917791:IVK917798 JFD917791:JFG917798 JOZ917791:JPC917798 JYV917791:JYY917798 KIR917791:KIU917798 KSN917791:KSQ917798 LCJ917791:LCM917798 LMF917791:LMI917798 LWB917791:LWE917798 MFX917791:MGA917798 MPT917791:MPW917798 MZP917791:MZS917798 NJL917791:NJO917798 NTH917791:NTK917798 ODD917791:ODG917798 OMZ917791:ONC917798 OWV917791:OWY917798 PGR917791:PGU917798 PQN917791:PQQ917798 QAJ917791:QAM917798 QKF917791:QKI917798 QUB917791:QUE917798 RDX917791:REA917798 RNT917791:RNW917798 RXP917791:RXS917798 SHL917791:SHO917798 SRH917791:SRK917798 TBD917791:TBG917798 TKZ917791:TLC917798 TUV917791:TUY917798 UER917791:UEU917798 UON917791:UOQ917798 UYJ917791:UYM917798 VIF917791:VII917798 VSB917791:VSE917798 WBX917791:WCA917798 WLT917791:WLW917798 WVP917791:WVS917798 H983327:K983334 JD983327:JG983334 SZ983327:TC983334 ACV983327:ACY983334 AMR983327:AMU983334 AWN983327:AWQ983334 BGJ983327:BGM983334 BQF983327:BQI983334 CAB983327:CAE983334 CJX983327:CKA983334 CTT983327:CTW983334 DDP983327:DDS983334 DNL983327:DNO983334 DXH983327:DXK983334 EHD983327:EHG983334 EQZ983327:ERC983334 FAV983327:FAY983334 FKR983327:FKU983334 FUN983327:FUQ983334 GEJ983327:GEM983334 GOF983327:GOI983334 GYB983327:GYE983334 HHX983327:HIA983334 HRT983327:HRW983334 IBP983327:IBS983334 ILL983327:ILO983334 IVH983327:IVK983334 JFD983327:JFG983334 JOZ983327:JPC983334 JYV983327:JYY983334 KIR983327:KIU983334 KSN983327:KSQ983334 LCJ983327:LCM983334 LMF983327:LMI983334 LWB983327:LWE983334 MFX983327:MGA983334 MPT983327:MPW983334 MZP983327:MZS983334 NJL983327:NJO983334 NTH983327:NTK983334 ODD983327:ODG983334 OMZ983327:ONC983334 OWV983327:OWY983334 PGR983327:PGU983334 PQN983327:PQQ983334 QAJ983327:QAM983334 QKF983327:QKI983334 QUB983327:QUE983334 RDX983327:REA983334 RNT983327:RNW983334 RXP983327:RXS983334 SHL983327:SHO983334 SRH983327:SRK983334 TBD983327:TBG983334 TKZ983327:TLC983334 TUV983327:TUY983334 UER983327:UEU983334 UON983327:UOQ983334 UYJ983327:UYM983334 VIF983327:VII983334 VSB983327:VSE983334 WBX983327:WCA983334 WLT983327:WLW983334 WVP983327:WVS983334 D165:D177 IZ165:IZ177 SV165:SV177 ACR165:ACR177 AMN165:AMN177 AWJ165:AWJ177 BGF165:BGF177 BQB165:BQB177 BZX165:BZX177 CJT165:CJT177 CTP165:CTP177 DDL165:DDL177 DNH165:DNH177 DXD165:DXD177 EGZ165:EGZ177 EQV165:EQV177 FAR165:FAR177 FKN165:FKN177 FUJ165:FUJ177 GEF165:GEF177 GOB165:GOB177 GXX165:GXX177 HHT165:HHT177 HRP165:HRP177 IBL165:IBL177 ILH165:ILH177 IVD165:IVD177 JEZ165:JEZ177 JOV165:JOV177 JYR165:JYR177 KIN165:KIN177 KSJ165:KSJ177 LCF165:LCF177 LMB165:LMB177 LVX165:LVX177 MFT165:MFT177 MPP165:MPP177 MZL165:MZL177 NJH165:NJH177 NTD165:NTD177 OCZ165:OCZ177 OMV165:OMV177 OWR165:OWR177 PGN165:PGN177 PQJ165:PQJ177 QAF165:QAF177 QKB165:QKB177 QTX165:QTX177 RDT165:RDT177 RNP165:RNP177 RXL165:RXL177 SHH165:SHH177 SRD165:SRD177 TAZ165:TAZ177 TKV165:TKV177 TUR165:TUR177 UEN165:UEN177 UOJ165:UOJ177 UYF165:UYF177 VIB165:VIB177 VRX165:VRX177 WBT165:WBT177 WLP165:WLP177 WVL165:WVL177 D65701:D65713 IZ65701:IZ65713 SV65701:SV65713 ACR65701:ACR65713 AMN65701:AMN65713 AWJ65701:AWJ65713 BGF65701:BGF65713 BQB65701:BQB65713 BZX65701:BZX65713 CJT65701:CJT65713 CTP65701:CTP65713 DDL65701:DDL65713 DNH65701:DNH65713 DXD65701:DXD65713 EGZ65701:EGZ65713 EQV65701:EQV65713 FAR65701:FAR65713 FKN65701:FKN65713 FUJ65701:FUJ65713 GEF65701:GEF65713 GOB65701:GOB65713 GXX65701:GXX65713 HHT65701:HHT65713 HRP65701:HRP65713 IBL65701:IBL65713 ILH65701:ILH65713 IVD65701:IVD65713 JEZ65701:JEZ65713 JOV65701:JOV65713 JYR65701:JYR65713 KIN65701:KIN65713 KSJ65701:KSJ65713 LCF65701:LCF65713 LMB65701:LMB65713 LVX65701:LVX65713 MFT65701:MFT65713 MPP65701:MPP65713 MZL65701:MZL65713 NJH65701:NJH65713 NTD65701:NTD65713 OCZ65701:OCZ65713 OMV65701:OMV65713 OWR65701:OWR65713 PGN65701:PGN65713 PQJ65701:PQJ65713 QAF65701:QAF65713 QKB65701:QKB65713 QTX65701:QTX65713 RDT65701:RDT65713 RNP65701:RNP65713 RXL65701:RXL65713 SHH65701:SHH65713 SRD65701:SRD65713 TAZ65701:TAZ65713 TKV65701:TKV65713 TUR65701:TUR65713 UEN65701:UEN65713 UOJ65701:UOJ65713 UYF65701:UYF65713 VIB65701:VIB65713 VRX65701:VRX65713 WBT65701:WBT65713 WLP65701:WLP65713 WVL65701:WVL65713 D131237:D131249 IZ131237:IZ131249 SV131237:SV131249 ACR131237:ACR131249 AMN131237:AMN131249 AWJ131237:AWJ131249 BGF131237:BGF131249 BQB131237:BQB131249 BZX131237:BZX131249 CJT131237:CJT131249 CTP131237:CTP131249 DDL131237:DDL131249 DNH131237:DNH131249 DXD131237:DXD131249 EGZ131237:EGZ131249 EQV131237:EQV131249 FAR131237:FAR131249 FKN131237:FKN131249 FUJ131237:FUJ131249 GEF131237:GEF131249 GOB131237:GOB131249 GXX131237:GXX131249 HHT131237:HHT131249 HRP131237:HRP131249 IBL131237:IBL131249 ILH131237:ILH131249 IVD131237:IVD131249 JEZ131237:JEZ131249 JOV131237:JOV131249 JYR131237:JYR131249 KIN131237:KIN131249 KSJ131237:KSJ131249 LCF131237:LCF131249 LMB131237:LMB131249 LVX131237:LVX131249 MFT131237:MFT131249 MPP131237:MPP131249 MZL131237:MZL131249 NJH131237:NJH131249 NTD131237:NTD131249 OCZ131237:OCZ131249 OMV131237:OMV131249 OWR131237:OWR131249 PGN131237:PGN131249 PQJ131237:PQJ131249 QAF131237:QAF131249 QKB131237:QKB131249 QTX131237:QTX131249 RDT131237:RDT131249 RNP131237:RNP131249 RXL131237:RXL131249 SHH131237:SHH131249 SRD131237:SRD131249 TAZ131237:TAZ131249 TKV131237:TKV131249 TUR131237:TUR131249 UEN131237:UEN131249 UOJ131237:UOJ131249 UYF131237:UYF131249 VIB131237:VIB131249 VRX131237:VRX131249 WBT131237:WBT131249 WLP131237:WLP131249 WVL131237:WVL131249 D196773:D196785 IZ196773:IZ196785 SV196773:SV196785 ACR196773:ACR196785 AMN196773:AMN196785 AWJ196773:AWJ196785 BGF196773:BGF196785 BQB196773:BQB196785 BZX196773:BZX196785 CJT196773:CJT196785 CTP196773:CTP196785 DDL196773:DDL196785 DNH196773:DNH196785 DXD196773:DXD196785 EGZ196773:EGZ196785 EQV196773:EQV196785 FAR196773:FAR196785 FKN196773:FKN196785 FUJ196773:FUJ196785 GEF196773:GEF196785 GOB196773:GOB196785 GXX196773:GXX196785 HHT196773:HHT196785 HRP196773:HRP196785 IBL196773:IBL196785 ILH196773:ILH196785 IVD196773:IVD196785 JEZ196773:JEZ196785 JOV196773:JOV196785 JYR196773:JYR196785 KIN196773:KIN196785 KSJ196773:KSJ196785 LCF196773:LCF196785 LMB196773:LMB196785 LVX196773:LVX196785 MFT196773:MFT196785 MPP196773:MPP196785 MZL196773:MZL196785 NJH196773:NJH196785 NTD196773:NTD196785 OCZ196773:OCZ196785 OMV196773:OMV196785 OWR196773:OWR196785 PGN196773:PGN196785 PQJ196773:PQJ196785 QAF196773:QAF196785 QKB196773:QKB196785 QTX196773:QTX196785 RDT196773:RDT196785 RNP196773:RNP196785 RXL196773:RXL196785 SHH196773:SHH196785 SRD196773:SRD196785 TAZ196773:TAZ196785 TKV196773:TKV196785 TUR196773:TUR196785 UEN196773:UEN196785 UOJ196773:UOJ196785 UYF196773:UYF196785 VIB196773:VIB196785 VRX196773:VRX196785 WBT196773:WBT196785 WLP196773:WLP196785 WVL196773:WVL196785 D262309:D262321 IZ262309:IZ262321 SV262309:SV262321 ACR262309:ACR262321 AMN262309:AMN262321 AWJ262309:AWJ262321 BGF262309:BGF262321 BQB262309:BQB262321 BZX262309:BZX262321 CJT262309:CJT262321 CTP262309:CTP262321 DDL262309:DDL262321 DNH262309:DNH262321 DXD262309:DXD262321 EGZ262309:EGZ262321 EQV262309:EQV262321 FAR262309:FAR262321 FKN262309:FKN262321 FUJ262309:FUJ262321 GEF262309:GEF262321 GOB262309:GOB262321 GXX262309:GXX262321 HHT262309:HHT262321 HRP262309:HRP262321 IBL262309:IBL262321 ILH262309:ILH262321 IVD262309:IVD262321 JEZ262309:JEZ262321 JOV262309:JOV262321 JYR262309:JYR262321 KIN262309:KIN262321 KSJ262309:KSJ262321 LCF262309:LCF262321 LMB262309:LMB262321 LVX262309:LVX262321 MFT262309:MFT262321 MPP262309:MPP262321 MZL262309:MZL262321 NJH262309:NJH262321 NTD262309:NTD262321 OCZ262309:OCZ262321 OMV262309:OMV262321 OWR262309:OWR262321 PGN262309:PGN262321 PQJ262309:PQJ262321 QAF262309:QAF262321 QKB262309:QKB262321 QTX262309:QTX262321 RDT262309:RDT262321 RNP262309:RNP262321 RXL262309:RXL262321 SHH262309:SHH262321 SRD262309:SRD262321 TAZ262309:TAZ262321 TKV262309:TKV262321 TUR262309:TUR262321 UEN262309:UEN262321 UOJ262309:UOJ262321 UYF262309:UYF262321 VIB262309:VIB262321 VRX262309:VRX262321 WBT262309:WBT262321 WLP262309:WLP262321 WVL262309:WVL262321 D327845:D327857 IZ327845:IZ327857 SV327845:SV327857 ACR327845:ACR327857 AMN327845:AMN327857 AWJ327845:AWJ327857 BGF327845:BGF327857 BQB327845:BQB327857 BZX327845:BZX327857 CJT327845:CJT327857 CTP327845:CTP327857 DDL327845:DDL327857 DNH327845:DNH327857 DXD327845:DXD327857 EGZ327845:EGZ327857 EQV327845:EQV327857 FAR327845:FAR327857 FKN327845:FKN327857 FUJ327845:FUJ327857 GEF327845:GEF327857 GOB327845:GOB327857 GXX327845:GXX327857 HHT327845:HHT327857 HRP327845:HRP327857 IBL327845:IBL327857 ILH327845:ILH327857 IVD327845:IVD327857 JEZ327845:JEZ327857 JOV327845:JOV327857 JYR327845:JYR327857 KIN327845:KIN327857 KSJ327845:KSJ327857 LCF327845:LCF327857 LMB327845:LMB327857 LVX327845:LVX327857 MFT327845:MFT327857 MPP327845:MPP327857 MZL327845:MZL327857 NJH327845:NJH327857 NTD327845:NTD327857 OCZ327845:OCZ327857 OMV327845:OMV327857 OWR327845:OWR327857 PGN327845:PGN327857 PQJ327845:PQJ327857 QAF327845:QAF327857 QKB327845:QKB327857 QTX327845:QTX327857 RDT327845:RDT327857 RNP327845:RNP327857 RXL327845:RXL327857 SHH327845:SHH327857 SRD327845:SRD327857 TAZ327845:TAZ327857 TKV327845:TKV327857 TUR327845:TUR327857 UEN327845:UEN327857 UOJ327845:UOJ327857 UYF327845:UYF327857 VIB327845:VIB327857 VRX327845:VRX327857 WBT327845:WBT327857 WLP327845:WLP327857 WVL327845:WVL327857 D393381:D393393 IZ393381:IZ393393 SV393381:SV393393 ACR393381:ACR393393 AMN393381:AMN393393 AWJ393381:AWJ393393 BGF393381:BGF393393 BQB393381:BQB393393 BZX393381:BZX393393 CJT393381:CJT393393 CTP393381:CTP393393 DDL393381:DDL393393 DNH393381:DNH393393 DXD393381:DXD393393 EGZ393381:EGZ393393 EQV393381:EQV393393 FAR393381:FAR393393 FKN393381:FKN393393 FUJ393381:FUJ393393 GEF393381:GEF393393 GOB393381:GOB393393 GXX393381:GXX393393 HHT393381:HHT393393 HRP393381:HRP393393 IBL393381:IBL393393 ILH393381:ILH393393 IVD393381:IVD393393 JEZ393381:JEZ393393 JOV393381:JOV393393 JYR393381:JYR393393 KIN393381:KIN393393 KSJ393381:KSJ393393 LCF393381:LCF393393 LMB393381:LMB393393 LVX393381:LVX393393 MFT393381:MFT393393 MPP393381:MPP393393 MZL393381:MZL393393 NJH393381:NJH393393 NTD393381:NTD393393 OCZ393381:OCZ393393 OMV393381:OMV393393 OWR393381:OWR393393 PGN393381:PGN393393 PQJ393381:PQJ393393 QAF393381:QAF393393 QKB393381:QKB393393 QTX393381:QTX393393 RDT393381:RDT393393 RNP393381:RNP393393 RXL393381:RXL393393 SHH393381:SHH393393 SRD393381:SRD393393 TAZ393381:TAZ393393 TKV393381:TKV393393 TUR393381:TUR393393 UEN393381:UEN393393 UOJ393381:UOJ393393 UYF393381:UYF393393 VIB393381:VIB393393 VRX393381:VRX393393 WBT393381:WBT393393 WLP393381:WLP393393 WVL393381:WVL393393 D458917:D458929 IZ458917:IZ458929 SV458917:SV458929 ACR458917:ACR458929 AMN458917:AMN458929 AWJ458917:AWJ458929 BGF458917:BGF458929 BQB458917:BQB458929 BZX458917:BZX458929 CJT458917:CJT458929 CTP458917:CTP458929 DDL458917:DDL458929 DNH458917:DNH458929 DXD458917:DXD458929 EGZ458917:EGZ458929 EQV458917:EQV458929 FAR458917:FAR458929 FKN458917:FKN458929 FUJ458917:FUJ458929 GEF458917:GEF458929 GOB458917:GOB458929 GXX458917:GXX458929 HHT458917:HHT458929 HRP458917:HRP458929 IBL458917:IBL458929 ILH458917:ILH458929 IVD458917:IVD458929 JEZ458917:JEZ458929 JOV458917:JOV458929 JYR458917:JYR458929 KIN458917:KIN458929 KSJ458917:KSJ458929 LCF458917:LCF458929 LMB458917:LMB458929 LVX458917:LVX458929 MFT458917:MFT458929 MPP458917:MPP458929 MZL458917:MZL458929 NJH458917:NJH458929 NTD458917:NTD458929 OCZ458917:OCZ458929 OMV458917:OMV458929 OWR458917:OWR458929 PGN458917:PGN458929 PQJ458917:PQJ458929 QAF458917:QAF458929 QKB458917:QKB458929 QTX458917:QTX458929 RDT458917:RDT458929 RNP458917:RNP458929 RXL458917:RXL458929 SHH458917:SHH458929 SRD458917:SRD458929 TAZ458917:TAZ458929 TKV458917:TKV458929 TUR458917:TUR458929 UEN458917:UEN458929 UOJ458917:UOJ458929 UYF458917:UYF458929 VIB458917:VIB458929 VRX458917:VRX458929 WBT458917:WBT458929 WLP458917:WLP458929 WVL458917:WVL458929 D524453:D524465 IZ524453:IZ524465 SV524453:SV524465 ACR524453:ACR524465 AMN524453:AMN524465 AWJ524453:AWJ524465 BGF524453:BGF524465 BQB524453:BQB524465 BZX524453:BZX524465 CJT524453:CJT524465 CTP524453:CTP524465 DDL524453:DDL524465 DNH524453:DNH524465 DXD524453:DXD524465 EGZ524453:EGZ524465 EQV524453:EQV524465 FAR524453:FAR524465 FKN524453:FKN524465 FUJ524453:FUJ524465 GEF524453:GEF524465 GOB524453:GOB524465 GXX524453:GXX524465 HHT524453:HHT524465 HRP524453:HRP524465 IBL524453:IBL524465 ILH524453:ILH524465 IVD524453:IVD524465 JEZ524453:JEZ524465 JOV524453:JOV524465 JYR524453:JYR524465 KIN524453:KIN524465 KSJ524453:KSJ524465 LCF524453:LCF524465 LMB524453:LMB524465 LVX524453:LVX524465 MFT524453:MFT524465 MPP524453:MPP524465 MZL524453:MZL524465 NJH524453:NJH524465 NTD524453:NTD524465 OCZ524453:OCZ524465 OMV524453:OMV524465 OWR524453:OWR524465 PGN524453:PGN524465 PQJ524453:PQJ524465 QAF524453:QAF524465 QKB524453:QKB524465 QTX524453:QTX524465 RDT524453:RDT524465 RNP524453:RNP524465 RXL524453:RXL524465 SHH524453:SHH524465 SRD524453:SRD524465 TAZ524453:TAZ524465 TKV524453:TKV524465 TUR524453:TUR524465 UEN524453:UEN524465 UOJ524453:UOJ524465 UYF524453:UYF524465 VIB524453:VIB524465 VRX524453:VRX524465 WBT524453:WBT524465 WLP524453:WLP524465 WVL524453:WVL524465 D589989:D590001 IZ589989:IZ590001 SV589989:SV590001 ACR589989:ACR590001 AMN589989:AMN590001 AWJ589989:AWJ590001 BGF589989:BGF590001 BQB589989:BQB590001 BZX589989:BZX590001 CJT589989:CJT590001 CTP589989:CTP590001 DDL589989:DDL590001 DNH589989:DNH590001 DXD589989:DXD590001 EGZ589989:EGZ590001 EQV589989:EQV590001 FAR589989:FAR590001 FKN589989:FKN590001 FUJ589989:FUJ590001 GEF589989:GEF590001 GOB589989:GOB590001 GXX589989:GXX590001 HHT589989:HHT590001 HRP589989:HRP590001 IBL589989:IBL590001 ILH589989:ILH590001 IVD589989:IVD590001 JEZ589989:JEZ590001 JOV589989:JOV590001 JYR589989:JYR590001 KIN589989:KIN590001 KSJ589989:KSJ590001 LCF589989:LCF590001 LMB589989:LMB590001 LVX589989:LVX590001 MFT589989:MFT590001 MPP589989:MPP590001 MZL589989:MZL590001 NJH589989:NJH590001 NTD589989:NTD590001 OCZ589989:OCZ590001 OMV589989:OMV590001 OWR589989:OWR590001 PGN589989:PGN590001 PQJ589989:PQJ590001 QAF589989:QAF590001 QKB589989:QKB590001 QTX589989:QTX590001 RDT589989:RDT590001 RNP589989:RNP590001 RXL589989:RXL590001 SHH589989:SHH590001 SRD589989:SRD590001 TAZ589989:TAZ590001 TKV589989:TKV590001 TUR589989:TUR590001 UEN589989:UEN590001 UOJ589989:UOJ590001 UYF589989:UYF590001 VIB589989:VIB590001 VRX589989:VRX590001 WBT589989:WBT590001 WLP589989:WLP590001 WVL589989:WVL590001 D655525:D655537 IZ655525:IZ655537 SV655525:SV655537 ACR655525:ACR655537 AMN655525:AMN655537 AWJ655525:AWJ655537 BGF655525:BGF655537 BQB655525:BQB655537 BZX655525:BZX655537 CJT655525:CJT655537 CTP655525:CTP655537 DDL655525:DDL655537 DNH655525:DNH655537 DXD655525:DXD655537 EGZ655525:EGZ655537 EQV655525:EQV655537 FAR655525:FAR655537 FKN655525:FKN655537 FUJ655525:FUJ655537 GEF655525:GEF655537 GOB655525:GOB655537 GXX655525:GXX655537 HHT655525:HHT655537 HRP655525:HRP655537 IBL655525:IBL655537 ILH655525:ILH655537 IVD655525:IVD655537 JEZ655525:JEZ655537 JOV655525:JOV655537 JYR655525:JYR655537 KIN655525:KIN655537 KSJ655525:KSJ655537 LCF655525:LCF655537 LMB655525:LMB655537 LVX655525:LVX655537 MFT655525:MFT655537 MPP655525:MPP655537 MZL655525:MZL655537 NJH655525:NJH655537 NTD655525:NTD655537 OCZ655525:OCZ655537 OMV655525:OMV655537 OWR655525:OWR655537 PGN655525:PGN655537 PQJ655525:PQJ655537 QAF655525:QAF655537 QKB655525:QKB655537 QTX655525:QTX655537 RDT655525:RDT655537 RNP655525:RNP655537 RXL655525:RXL655537 SHH655525:SHH655537 SRD655525:SRD655537 TAZ655525:TAZ655537 TKV655525:TKV655537 TUR655525:TUR655537 UEN655525:UEN655537 UOJ655525:UOJ655537 UYF655525:UYF655537 VIB655525:VIB655537 VRX655525:VRX655537 WBT655525:WBT655537 WLP655525:WLP655537 WVL655525:WVL655537 D721061:D721073 IZ721061:IZ721073 SV721061:SV721073 ACR721061:ACR721073 AMN721061:AMN721073 AWJ721061:AWJ721073 BGF721061:BGF721073 BQB721061:BQB721073 BZX721061:BZX721073 CJT721061:CJT721073 CTP721061:CTP721073 DDL721061:DDL721073 DNH721061:DNH721073 DXD721061:DXD721073 EGZ721061:EGZ721073 EQV721061:EQV721073 FAR721061:FAR721073 FKN721061:FKN721073 FUJ721061:FUJ721073 GEF721061:GEF721073 GOB721061:GOB721073 GXX721061:GXX721073 HHT721061:HHT721073 HRP721061:HRP721073 IBL721061:IBL721073 ILH721061:ILH721073 IVD721061:IVD721073 JEZ721061:JEZ721073 JOV721061:JOV721073 JYR721061:JYR721073 KIN721061:KIN721073 KSJ721061:KSJ721073 LCF721061:LCF721073 LMB721061:LMB721073 LVX721061:LVX721073 MFT721061:MFT721073 MPP721061:MPP721073 MZL721061:MZL721073 NJH721061:NJH721073 NTD721061:NTD721073 OCZ721061:OCZ721073 OMV721061:OMV721073 OWR721061:OWR721073 PGN721061:PGN721073 PQJ721061:PQJ721073 QAF721061:QAF721073 QKB721061:QKB721073 QTX721061:QTX721073 RDT721061:RDT721073 RNP721061:RNP721073 RXL721061:RXL721073 SHH721061:SHH721073 SRD721061:SRD721073 TAZ721061:TAZ721073 TKV721061:TKV721073 TUR721061:TUR721073 UEN721061:UEN721073 UOJ721061:UOJ721073 UYF721061:UYF721073 VIB721061:VIB721073 VRX721061:VRX721073 WBT721061:WBT721073 WLP721061:WLP721073 WVL721061:WVL721073 D786597:D786609 IZ786597:IZ786609 SV786597:SV786609 ACR786597:ACR786609 AMN786597:AMN786609 AWJ786597:AWJ786609 BGF786597:BGF786609 BQB786597:BQB786609 BZX786597:BZX786609 CJT786597:CJT786609 CTP786597:CTP786609 DDL786597:DDL786609 DNH786597:DNH786609 DXD786597:DXD786609 EGZ786597:EGZ786609 EQV786597:EQV786609 FAR786597:FAR786609 FKN786597:FKN786609 FUJ786597:FUJ786609 GEF786597:GEF786609 GOB786597:GOB786609 GXX786597:GXX786609 HHT786597:HHT786609 HRP786597:HRP786609 IBL786597:IBL786609 ILH786597:ILH786609 IVD786597:IVD786609 JEZ786597:JEZ786609 JOV786597:JOV786609 JYR786597:JYR786609 KIN786597:KIN786609 KSJ786597:KSJ786609 LCF786597:LCF786609 LMB786597:LMB786609 LVX786597:LVX786609 MFT786597:MFT786609 MPP786597:MPP786609 MZL786597:MZL786609 NJH786597:NJH786609 NTD786597:NTD786609 OCZ786597:OCZ786609 OMV786597:OMV786609 OWR786597:OWR786609 PGN786597:PGN786609 PQJ786597:PQJ786609 QAF786597:QAF786609 QKB786597:QKB786609 QTX786597:QTX786609 RDT786597:RDT786609 RNP786597:RNP786609 RXL786597:RXL786609 SHH786597:SHH786609 SRD786597:SRD786609 TAZ786597:TAZ786609 TKV786597:TKV786609 TUR786597:TUR786609 UEN786597:UEN786609 UOJ786597:UOJ786609 UYF786597:UYF786609 VIB786597:VIB786609 VRX786597:VRX786609 WBT786597:WBT786609 WLP786597:WLP786609 WVL786597:WVL786609 D852133:D852145 IZ852133:IZ852145 SV852133:SV852145 ACR852133:ACR852145 AMN852133:AMN852145 AWJ852133:AWJ852145 BGF852133:BGF852145 BQB852133:BQB852145 BZX852133:BZX852145 CJT852133:CJT852145 CTP852133:CTP852145 DDL852133:DDL852145 DNH852133:DNH852145 DXD852133:DXD852145 EGZ852133:EGZ852145 EQV852133:EQV852145 FAR852133:FAR852145 FKN852133:FKN852145 FUJ852133:FUJ852145 GEF852133:GEF852145 GOB852133:GOB852145 GXX852133:GXX852145 HHT852133:HHT852145 HRP852133:HRP852145 IBL852133:IBL852145 ILH852133:ILH852145 IVD852133:IVD852145 JEZ852133:JEZ852145 JOV852133:JOV852145 JYR852133:JYR852145 KIN852133:KIN852145 KSJ852133:KSJ852145 LCF852133:LCF852145 LMB852133:LMB852145 LVX852133:LVX852145 MFT852133:MFT852145 MPP852133:MPP852145 MZL852133:MZL852145 NJH852133:NJH852145 NTD852133:NTD852145 OCZ852133:OCZ852145 OMV852133:OMV852145 OWR852133:OWR852145 PGN852133:PGN852145 PQJ852133:PQJ852145 QAF852133:QAF852145 QKB852133:QKB852145 QTX852133:QTX852145 RDT852133:RDT852145 RNP852133:RNP852145 RXL852133:RXL852145 SHH852133:SHH852145 SRD852133:SRD852145 TAZ852133:TAZ852145 TKV852133:TKV852145 TUR852133:TUR852145 UEN852133:UEN852145 UOJ852133:UOJ852145 UYF852133:UYF852145 VIB852133:VIB852145 VRX852133:VRX852145 WBT852133:WBT852145 WLP852133:WLP852145 WVL852133:WVL852145 D917669:D917681 IZ917669:IZ917681 SV917669:SV917681 ACR917669:ACR917681 AMN917669:AMN917681 AWJ917669:AWJ917681 BGF917669:BGF917681 BQB917669:BQB917681 BZX917669:BZX917681 CJT917669:CJT917681 CTP917669:CTP917681 DDL917669:DDL917681 DNH917669:DNH917681 DXD917669:DXD917681 EGZ917669:EGZ917681 EQV917669:EQV917681 FAR917669:FAR917681 FKN917669:FKN917681 FUJ917669:FUJ917681 GEF917669:GEF917681 GOB917669:GOB917681 GXX917669:GXX917681 HHT917669:HHT917681 HRP917669:HRP917681 IBL917669:IBL917681 ILH917669:ILH917681 IVD917669:IVD917681 JEZ917669:JEZ917681 JOV917669:JOV917681 JYR917669:JYR917681 KIN917669:KIN917681 KSJ917669:KSJ917681 LCF917669:LCF917681 LMB917669:LMB917681 LVX917669:LVX917681 MFT917669:MFT917681 MPP917669:MPP917681 MZL917669:MZL917681 NJH917669:NJH917681 NTD917669:NTD917681 OCZ917669:OCZ917681 OMV917669:OMV917681 OWR917669:OWR917681 PGN917669:PGN917681 PQJ917669:PQJ917681 QAF917669:QAF917681 QKB917669:QKB917681 QTX917669:QTX917681 RDT917669:RDT917681 RNP917669:RNP917681 RXL917669:RXL917681 SHH917669:SHH917681 SRD917669:SRD917681 TAZ917669:TAZ917681 TKV917669:TKV917681 TUR917669:TUR917681 UEN917669:UEN917681 UOJ917669:UOJ917681 UYF917669:UYF917681 VIB917669:VIB917681 VRX917669:VRX917681 WBT917669:WBT917681 WLP917669:WLP917681 WVL917669:WVL917681 D983205:D983217 IZ983205:IZ983217 SV983205:SV983217 ACR983205:ACR983217 AMN983205:AMN983217 AWJ983205:AWJ983217 BGF983205:BGF983217 BQB983205:BQB983217 BZX983205:BZX983217 CJT983205:CJT983217 CTP983205:CTP983217 DDL983205:DDL983217 DNH983205:DNH983217 DXD983205:DXD983217 EGZ983205:EGZ983217 EQV983205:EQV983217 FAR983205:FAR983217 FKN983205:FKN983217 FUJ983205:FUJ983217 GEF983205:GEF983217 GOB983205:GOB983217 GXX983205:GXX983217 HHT983205:HHT983217 HRP983205:HRP983217 IBL983205:IBL983217 ILH983205:ILH983217 IVD983205:IVD983217 JEZ983205:JEZ983217 JOV983205:JOV983217 JYR983205:JYR983217 KIN983205:KIN983217 KSJ983205:KSJ983217 LCF983205:LCF983217 LMB983205:LMB983217 LVX983205:LVX983217 MFT983205:MFT983217 MPP983205:MPP983217 MZL983205:MZL983217 NJH983205:NJH983217 NTD983205:NTD983217 OCZ983205:OCZ983217 OMV983205:OMV983217 OWR983205:OWR983217 PGN983205:PGN983217 PQJ983205:PQJ983217 QAF983205:QAF983217 QKB983205:QKB983217 QTX983205:QTX983217 RDT983205:RDT983217 RNP983205:RNP983217 RXL983205:RXL983217 SHH983205:SHH983217 SRD983205:SRD983217 TAZ983205:TAZ983217 TKV983205:TKV983217 TUR983205:TUR983217 UEN983205:UEN983217 UOJ983205:UOJ983217 UYF983205:UYF983217 VIB983205:VIB983217 VRX983205:VRX983217 WBT983205:WBT983217 WLP983205:WLP983217 WVL983205:WVL983217 B165:B177 IX165:IX177 ST165:ST177 ACP165:ACP177 AML165:AML177 AWH165:AWH177 BGD165:BGD177 BPZ165:BPZ177 BZV165:BZV177 CJR165:CJR177 CTN165:CTN177 DDJ165:DDJ177 DNF165:DNF177 DXB165:DXB177 EGX165:EGX177 EQT165:EQT177 FAP165:FAP177 FKL165:FKL177 FUH165:FUH177 GED165:GED177 GNZ165:GNZ177 GXV165:GXV177 HHR165:HHR177 HRN165:HRN177 IBJ165:IBJ177 ILF165:ILF177 IVB165:IVB177 JEX165:JEX177 JOT165:JOT177 JYP165:JYP177 KIL165:KIL177 KSH165:KSH177 LCD165:LCD177 LLZ165:LLZ177 LVV165:LVV177 MFR165:MFR177 MPN165:MPN177 MZJ165:MZJ177 NJF165:NJF177 NTB165:NTB177 OCX165:OCX177 OMT165:OMT177 OWP165:OWP177 PGL165:PGL177 PQH165:PQH177 QAD165:QAD177 QJZ165:QJZ177 QTV165:QTV177 RDR165:RDR177 RNN165:RNN177 RXJ165:RXJ177 SHF165:SHF177 SRB165:SRB177 TAX165:TAX177 TKT165:TKT177 TUP165:TUP177 UEL165:UEL177 UOH165:UOH177 UYD165:UYD177 VHZ165:VHZ177 VRV165:VRV177 WBR165:WBR177 WLN165:WLN177 WVJ165:WVJ177 B65701:B65713 IX65701:IX65713 ST65701:ST65713 ACP65701:ACP65713 AML65701:AML65713 AWH65701:AWH65713 BGD65701:BGD65713 BPZ65701:BPZ65713 BZV65701:BZV65713 CJR65701:CJR65713 CTN65701:CTN65713 DDJ65701:DDJ65713 DNF65701:DNF65713 DXB65701:DXB65713 EGX65701:EGX65713 EQT65701:EQT65713 FAP65701:FAP65713 FKL65701:FKL65713 FUH65701:FUH65713 GED65701:GED65713 GNZ65701:GNZ65713 GXV65701:GXV65713 HHR65701:HHR65713 HRN65701:HRN65713 IBJ65701:IBJ65713 ILF65701:ILF65713 IVB65701:IVB65713 JEX65701:JEX65713 JOT65701:JOT65713 JYP65701:JYP65713 KIL65701:KIL65713 KSH65701:KSH65713 LCD65701:LCD65713 LLZ65701:LLZ65713 LVV65701:LVV65713 MFR65701:MFR65713 MPN65701:MPN65713 MZJ65701:MZJ65713 NJF65701:NJF65713 NTB65701:NTB65713 OCX65701:OCX65713 OMT65701:OMT65713 OWP65701:OWP65713 PGL65701:PGL65713 PQH65701:PQH65713 QAD65701:QAD65713 QJZ65701:QJZ65713 QTV65701:QTV65713 RDR65701:RDR65713 RNN65701:RNN65713 RXJ65701:RXJ65713 SHF65701:SHF65713 SRB65701:SRB65713 TAX65701:TAX65713 TKT65701:TKT65713 TUP65701:TUP65713 UEL65701:UEL65713 UOH65701:UOH65713 UYD65701:UYD65713 VHZ65701:VHZ65713 VRV65701:VRV65713 WBR65701:WBR65713 WLN65701:WLN65713 WVJ65701:WVJ65713 B131237:B131249 IX131237:IX131249 ST131237:ST131249 ACP131237:ACP131249 AML131237:AML131249 AWH131237:AWH131249 BGD131237:BGD131249 BPZ131237:BPZ131249 BZV131237:BZV131249 CJR131237:CJR131249 CTN131237:CTN131249 DDJ131237:DDJ131249 DNF131237:DNF131249 DXB131237:DXB131249 EGX131237:EGX131249 EQT131237:EQT131249 FAP131237:FAP131249 FKL131237:FKL131249 FUH131237:FUH131249 GED131237:GED131249 GNZ131237:GNZ131249 GXV131237:GXV131249 HHR131237:HHR131249 HRN131237:HRN131249 IBJ131237:IBJ131249 ILF131237:ILF131249 IVB131237:IVB131249 JEX131237:JEX131249 JOT131237:JOT131249 JYP131237:JYP131249 KIL131237:KIL131249 KSH131237:KSH131249 LCD131237:LCD131249 LLZ131237:LLZ131249 LVV131237:LVV131249 MFR131237:MFR131249 MPN131237:MPN131249 MZJ131237:MZJ131249 NJF131237:NJF131249 NTB131237:NTB131249 OCX131237:OCX131249 OMT131237:OMT131249 OWP131237:OWP131249 PGL131237:PGL131249 PQH131237:PQH131249 QAD131237:QAD131249 QJZ131237:QJZ131249 QTV131237:QTV131249 RDR131237:RDR131249 RNN131237:RNN131249 RXJ131237:RXJ131249 SHF131237:SHF131249 SRB131237:SRB131249 TAX131237:TAX131249 TKT131237:TKT131249 TUP131237:TUP131249 UEL131237:UEL131249 UOH131237:UOH131249 UYD131237:UYD131249 VHZ131237:VHZ131249 VRV131237:VRV131249 WBR131237:WBR131249 WLN131237:WLN131249 WVJ131237:WVJ131249 B196773:B196785 IX196773:IX196785 ST196773:ST196785 ACP196773:ACP196785 AML196773:AML196785 AWH196773:AWH196785 BGD196773:BGD196785 BPZ196773:BPZ196785 BZV196773:BZV196785 CJR196773:CJR196785 CTN196773:CTN196785 DDJ196773:DDJ196785 DNF196773:DNF196785 DXB196773:DXB196785 EGX196773:EGX196785 EQT196773:EQT196785 FAP196773:FAP196785 FKL196773:FKL196785 FUH196773:FUH196785 GED196773:GED196785 GNZ196773:GNZ196785 GXV196773:GXV196785 HHR196773:HHR196785 HRN196773:HRN196785 IBJ196773:IBJ196785 ILF196773:ILF196785 IVB196773:IVB196785 JEX196773:JEX196785 JOT196773:JOT196785 JYP196773:JYP196785 KIL196773:KIL196785 KSH196773:KSH196785 LCD196773:LCD196785 LLZ196773:LLZ196785 LVV196773:LVV196785 MFR196773:MFR196785 MPN196773:MPN196785 MZJ196773:MZJ196785 NJF196773:NJF196785 NTB196773:NTB196785 OCX196773:OCX196785 OMT196773:OMT196785 OWP196773:OWP196785 PGL196773:PGL196785 PQH196773:PQH196785 QAD196773:QAD196785 QJZ196773:QJZ196785 QTV196773:QTV196785 RDR196773:RDR196785 RNN196773:RNN196785 RXJ196773:RXJ196785 SHF196773:SHF196785 SRB196773:SRB196785 TAX196773:TAX196785 TKT196773:TKT196785 TUP196773:TUP196785 UEL196773:UEL196785 UOH196773:UOH196785 UYD196773:UYD196785 VHZ196773:VHZ196785 VRV196773:VRV196785 WBR196773:WBR196785 WLN196773:WLN196785 WVJ196773:WVJ196785 B262309:B262321 IX262309:IX262321 ST262309:ST262321 ACP262309:ACP262321 AML262309:AML262321 AWH262309:AWH262321 BGD262309:BGD262321 BPZ262309:BPZ262321 BZV262309:BZV262321 CJR262309:CJR262321 CTN262309:CTN262321 DDJ262309:DDJ262321 DNF262309:DNF262321 DXB262309:DXB262321 EGX262309:EGX262321 EQT262309:EQT262321 FAP262309:FAP262321 FKL262309:FKL262321 FUH262309:FUH262321 GED262309:GED262321 GNZ262309:GNZ262321 GXV262309:GXV262321 HHR262309:HHR262321 HRN262309:HRN262321 IBJ262309:IBJ262321 ILF262309:ILF262321 IVB262309:IVB262321 JEX262309:JEX262321 JOT262309:JOT262321 JYP262309:JYP262321 KIL262309:KIL262321 KSH262309:KSH262321 LCD262309:LCD262321 LLZ262309:LLZ262321 LVV262309:LVV262321 MFR262309:MFR262321 MPN262309:MPN262321 MZJ262309:MZJ262321 NJF262309:NJF262321 NTB262309:NTB262321 OCX262309:OCX262321 OMT262309:OMT262321 OWP262309:OWP262321 PGL262309:PGL262321 PQH262309:PQH262321 QAD262309:QAD262321 QJZ262309:QJZ262321 QTV262309:QTV262321 RDR262309:RDR262321 RNN262309:RNN262321 RXJ262309:RXJ262321 SHF262309:SHF262321 SRB262309:SRB262321 TAX262309:TAX262321 TKT262309:TKT262321 TUP262309:TUP262321 UEL262309:UEL262321 UOH262309:UOH262321 UYD262309:UYD262321 VHZ262309:VHZ262321 VRV262309:VRV262321 WBR262309:WBR262321 WLN262309:WLN262321 WVJ262309:WVJ262321 B327845:B327857 IX327845:IX327857 ST327845:ST327857 ACP327845:ACP327857 AML327845:AML327857 AWH327845:AWH327857 BGD327845:BGD327857 BPZ327845:BPZ327857 BZV327845:BZV327857 CJR327845:CJR327857 CTN327845:CTN327857 DDJ327845:DDJ327857 DNF327845:DNF327857 DXB327845:DXB327857 EGX327845:EGX327857 EQT327845:EQT327857 FAP327845:FAP327857 FKL327845:FKL327857 FUH327845:FUH327857 GED327845:GED327857 GNZ327845:GNZ327857 GXV327845:GXV327857 HHR327845:HHR327857 HRN327845:HRN327857 IBJ327845:IBJ327857 ILF327845:ILF327857 IVB327845:IVB327857 JEX327845:JEX327857 JOT327845:JOT327857 JYP327845:JYP327857 KIL327845:KIL327857 KSH327845:KSH327857 LCD327845:LCD327857 LLZ327845:LLZ327857 LVV327845:LVV327857 MFR327845:MFR327857 MPN327845:MPN327857 MZJ327845:MZJ327857 NJF327845:NJF327857 NTB327845:NTB327857 OCX327845:OCX327857 OMT327845:OMT327857 OWP327845:OWP327857 PGL327845:PGL327857 PQH327845:PQH327857 QAD327845:QAD327857 QJZ327845:QJZ327857 QTV327845:QTV327857 RDR327845:RDR327857 RNN327845:RNN327857 RXJ327845:RXJ327857 SHF327845:SHF327857 SRB327845:SRB327857 TAX327845:TAX327857 TKT327845:TKT327857 TUP327845:TUP327857 UEL327845:UEL327857 UOH327845:UOH327857 UYD327845:UYD327857 VHZ327845:VHZ327857 VRV327845:VRV327857 WBR327845:WBR327857 WLN327845:WLN327857 WVJ327845:WVJ327857 B393381:B393393 IX393381:IX393393 ST393381:ST393393 ACP393381:ACP393393 AML393381:AML393393 AWH393381:AWH393393 BGD393381:BGD393393 BPZ393381:BPZ393393 BZV393381:BZV393393 CJR393381:CJR393393 CTN393381:CTN393393 DDJ393381:DDJ393393 DNF393381:DNF393393 DXB393381:DXB393393 EGX393381:EGX393393 EQT393381:EQT393393 FAP393381:FAP393393 FKL393381:FKL393393 FUH393381:FUH393393 GED393381:GED393393 GNZ393381:GNZ393393 GXV393381:GXV393393 HHR393381:HHR393393 HRN393381:HRN393393 IBJ393381:IBJ393393 ILF393381:ILF393393 IVB393381:IVB393393 JEX393381:JEX393393 JOT393381:JOT393393 JYP393381:JYP393393 KIL393381:KIL393393 KSH393381:KSH393393 LCD393381:LCD393393 LLZ393381:LLZ393393 LVV393381:LVV393393 MFR393381:MFR393393 MPN393381:MPN393393 MZJ393381:MZJ393393 NJF393381:NJF393393 NTB393381:NTB393393 OCX393381:OCX393393 OMT393381:OMT393393 OWP393381:OWP393393 PGL393381:PGL393393 PQH393381:PQH393393 QAD393381:QAD393393 QJZ393381:QJZ393393 QTV393381:QTV393393 RDR393381:RDR393393 RNN393381:RNN393393 RXJ393381:RXJ393393 SHF393381:SHF393393 SRB393381:SRB393393 TAX393381:TAX393393 TKT393381:TKT393393 TUP393381:TUP393393 UEL393381:UEL393393 UOH393381:UOH393393 UYD393381:UYD393393 VHZ393381:VHZ393393 VRV393381:VRV393393 WBR393381:WBR393393 WLN393381:WLN393393 WVJ393381:WVJ393393 B458917:B458929 IX458917:IX458929 ST458917:ST458929 ACP458917:ACP458929 AML458917:AML458929 AWH458917:AWH458929 BGD458917:BGD458929 BPZ458917:BPZ458929 BZV458917:BZV458929 CJR458917:CJR458929 CTN458917:CTN458929 DDJ458917:DDJ458929 DNF458917:DNF458929 DXB458917:DXB458929 EGX458917:EGX458929 EQT458917:EQT458929 FAP458917:FAP458929 FKL458917:FKL458929 FUH458917:FUH458929 GED458917:GED458929 GNZ458917:GNZ458929 GXV458917:GXV458929 HHR458917:HHR458929 HRN458917:HRN458929 IBJ458917:IBJ458929 ILF458917:ILF458929 IVB458917:IVB458929 JEX458917:JEX458929 JOT458917:JOT458929 JYP458917:JYP458929 KIL458917:KIL458929 KSH458917:KSH458929 LCD458917:LCD458929 LLZ458917:LLZ458929 LVV458917:LVV458929 MFR458917:MFR458929 MPN458917:MPN458929 MZJ458917:MZJ458929 NJF458917:NJF458929 NTB458917:NTB458929 OCX458917:OCX458929 OMT458917:OMT458929 OWP458917:OWP458929 PGL458917:PGL458929 PQH458917:PQH458929 QAD458917:QAD458929 QJZ458917:QJZ458929 QTV458917:QTV458929 RDR458917:RDR458929 RNN458917:RNN458929 RXJ458917:RXJ458929 SHF458917:SHF458929 SRB458917:SRB458929 TAX458917:TAX458929 TKT458917:TKT458929 TUP458917:TUP458929 UEL458917:UEL458929 UOH458917:UOH458929 UYD458917:UYD458929 VHZ458917:VHZ458929 VRV458917:VRV458929 WBR458917:WBR458929 WLN458917:WLN458929 WVJ458917:WVJ458929 B524453:B524465 IX524453:IX524465 ST524453:ST524465 ACP524453:ACP524465 AML524453:AML524465 AWH524453:AWH524465 BGD524453:BGD524465 BPZ524453:BPZ524465 BZV524453:BZV524465 CJR524453:CJR524465 CTN524453:CTN524465 DDJ524453:DDJ524465 DNF524453:DNF524465 DXB524453:DXB524465 EGX524453:EGX524465 EQT524453:EQT524465 FAP524453:FAP524465 FKL524453:FKL524465 FUH524453:FUH524465 GED524453:GED524465 GNZ524453:GNZ524465 GXV524453:GXV524465 HHR524453:HHR524465 HRN524453:HRN524465 IBJ524453:IBJ524465 ILF524453:ILF524465 IVB524453:IVB524465 JEX524453:JEX524465 JOT524453:JOT524465 JYP524453:JYP524465 KIL524453:KIL524465 KSH524453:KSH524465 LCD524453:LCD524465 LLZ524453:LLZ524465 LVV524453:LVV524465 MFR524453:MFR524465 MPN524453:MPN524465 MZJ524453:MZJ524465 NJF524453:NJF524465 NTB524453:NTB524465 OCX524453:OCX524465 OMT524453:OMT524465 OWP524453:OWP524465 PGL524453:PGL524465 PQH524453:PQH524465 QAD524453:QAD524465 QJZ524453:QJZ524465 QTV524453:QTV524465 RDR524453:RDR524465 RNN524453:RNN524465 RXJ524453:RXJ524465 SHF524453:SHF524465 SRB524453:SRB524465 TAX524453:TAX524465 TKT524453:TKT524465 TUP524453:TUP524465 UEL524453:UEL524465 UOH524453:UOH524465 UYD524453:UYD524465 VHZ524453:VHZ524465 VRV524453:VRV524465 WBR524453:WBR524465 WLN524453:WLN524465 WVJ524453:WVJ524465 B589989:B590001 IX589989:IX590001 ST589989:ST590001 ACP589989:ACP590001 AML589989:AML590001 AWH589989:AWH590001 BGD589989:BGD590001 BPZ589989:BPZ590001 BZV589989:BZV590001 CJR589989:CJR590001 CTN589989:CTN590001 DDJ589989:DDJ590001 DNF589989:DNF590001 DXB589989:DXB590001 EGX589989:EGX590001 EQT589989:EQT590001 FAP589989:FAP590001 FKL589989:FKL590001 FUH589989:FUH590001 GED589989:GED590001 GNZ589989:GNZ590001 GXV589989:GXV590001 HHR589989:HHR590001 HRN589989:HRN590001 IBJ589989:IBJ590001 ILF589989:ILF590001 IVB589989:IVB590001 JEX589989:JEX590001 JOT589989:JOT590001 JYP589989:JYP590001 KIL589989:KIL590001 KSH589989:KSH590001 LCD589989:LCD590001 LLZ589989:LLZ590001 LVV589989:LVV590001 MFR589989:MFR590001 MPN589989:MPN590001 MZJ589989:MZJ590001 NJF589989:NJF590001 NTB589989:NTB590001 OCX589989:OCX590001 OMT589989:OMT590001 OWP589989:OWP590001 PGL589989:PGL590001 PQH589989:PQH590001 QAD589989:QAD590001 QJZ589989:QJZ590001 QTV589989:QTV590001 RDR589989:RDR590001 RNN589989:RNN590001 RXJ589989:RXJ590001 SHF589989:SHF590001 SRB589989:SRB590001 TAX589989:TAX590001 TKT589989:TKT590001 TUP589989:TUP590001 UEL589989:UEL590001 UOH589989:UOH590001 UYD589989:UYD590001 VHZ589989:VHZ590001 VRV589989:VRV590001 WBR589989:WBR590001 WLN589989:WLN590001 WVJ589989:WVJ590001 B655525:B655537 IX655525:IX655537 ST655525:ST655537 ACP655525:ACP655537 AML655525:AML655537 AWH655525:AWH655537 BGD655525:BGD655537 BPZ655525:BPZ655537 BZV655525:BZV655537 CJR655525:CJR655537 CTN655525:CTN655537 DDJ655525:DDJ655537 DNF655525:DNF655537 DXB655525:DXB655537 EGX655525:EGX655537 EQT655525:EQT655537 FAP655525:FAP655537 FKL655525:FKL655537 FUH655525:FUH655537 GED655525:GED655537 GNZ655525:GNZ655537 GXV655525:GXV655537 HHR655525:HHR655537 HRN655525:HRN655537 IBJ655525:IBJ655537 ILF655525:ILF655537 IVB655525:IVB655537 JEX655525:JEX655537 JOT655525:JOT655537 JYP655525:JYP655537 KIL655525:KIL655537 KSH655525:KSH655537 LCD655525:LCD655537 LLZ655525:LLZ655537 LVV655525:LVV655537 MFR655525:MFR655537 MPN655525:MPN655537 MZJ655525:MZJ655537 NJF655525:NJF655537 NTB655525:NTB655537 OCX655525:OCX655537 OMT655525:OMT655537 OWP655525:OWP655537 PGL655525:PGL655537 PQH655525:PQH655537 QAD655525:QAD655537 QJZ655525:QJZ655537 QTV655525:QTV655537 RDR655525:RDR655537 RNN655525:RNN655537 RXJ655525:RXJ655537 SHF655525:SHF655537 SRB655525:SRB655537 TAX655525:TAX655537 TKT655525:TKT655537 TUP655525:TUP655537 UEL655525:UEL655537 UOH655525:UOH655537 UYD655525:UYD655537 VHZ655525:VHZ655537 VRV655525:VRV655537 WBR655525:WBR655537 WLN655525:WLN655537 WVJ655525:WVJ655537 B721061:B721073 IX721061:IX721073 ST721061:ST721073 ACP721061:ACP721073 AML721061:AML721073 AWH721061:AWH721073 BGD721061:BGD721073 BPZ721061:BPZ721073 BZV721061:BZV721073 CJR721061:CJR721073 CTN721061:CTN721073 DDJ721061:DDJ721073 DNF721061:DNF721073 DXB721061:DXB721073 EGX721061:EGX721073 EQT721061:EQT721073 FAP721061:FAP721073 FKL721061:FKL721073 FUH721061:FUH721073 GED721061:GED721073 GNZ721061:GNZ721073 GXV721061:GXV721073 HHR721061:HHR721073 HRN721061:HRN721073 IBJ721061:IBJ721073 ILF721061:ILF721073 IVB721061:IVB721073 JEX721061:JEX721073 JOT721061:JOT721073 JYP721061:JYP721073 KIL721061:KIL721073 KSH721061:KSH721073 LCD721061:LCD721073 LLZ721061:LLZ721073 LVV721061:LVV721073 MFR721061:MFR721073 MPN721061:MPN721073 MZJ721061:MZJ721073 NJF721061:NJF721073 NTB721061:NTB721073 OCX721061:OCX721073 OMT721061:OMT721073 OWP721061:OWP721073 PGL721061:PGL721073 PQH721061:PQH721073 QAD721061:QAD721073 QJZ721061:QJZ721073 QTV721061:QTV721073 RDR721061:RDR721073 RNN721061:RNN721073 RXJ721061:RXJ721073 SHF721061:SHF721073 SRB721061:SRB721073 TAX721061:TAX721073 TKT721061:TKT721073 TUP721061:TUP721073 UEL721061:UEL721073 UOH721061:UOH721073 UYD721061:UYD721073 VHZ721061:VHZ721073 VRV721061:VRV721073 WBR721061:WBR721073 WLN721061:WLN721073 WVJ721061:WVJ721073 B786597:B786609 IX786597:IX786609 ST786597:ST786609 ACP786597:ACP786609 AML786597:AML786609 AWH786597:AWH786609 BGD786597:BGD786609 BPZ786597:BPZ786609 BZV786597:BZV786609 CJR786597:CJR786609 CTN786597:CTN786609 DDJ786597:DDJ786609 DNF786597:DNF786609 DXB786597:DXB786609 EGX786597:EGX786609 EQT786597:EQT786609 FAP786597:FAP786609 FKL786597:FKL786609 FUH786597:FUH786609 GED786597:GED786609 GNZ786597:GNZ786609 GXV786597:GXV786609 HHR786597:HHR786609 HRN786597:HRN786609 IBJ786597:IBJ786609 ILF786597:ILF786609 IVB786597:IVB786609 JEX786597:JEX786609 JOT786597:JOT786609 JYP786597:JYP786609 KIL786597:KIL786609 KSH786597:KSH786609 LCD786597:LCD786609 LLZ786597:LLZ786609 LVV786597:LVV786609 MFR786597:MFR786609 MPN786597:MPN786609 MZJ786597:MZJ786609 NJF786597:NJF786609 NTB786597:NTB786609 OCX786597:OCX786609 OMT786597:OMT786609 OWP786597:OWP786609 PGL786597:PGL786609 PQH786597:PQH786609 QAD786597:QAD786609 QJZ786597:QJZ786609 QTV786597:QTV786609 RDR786597:RDR786609 RNN786597:RNN786609 RXJ786597:RXJ786609 SHF786597:SHF786609 SRB786597:SRB786609 TAX786597:TAX786609 TKT786597:TKT786609 TUP786597:TUP786609 UEL786597:UEL786609 UOH786597:UOH786609 UYD786597:UYD786609 VHZ786597:VHZ786609 VRV786597:VRV786609 WBR786597:WBR786609 WLN786597:WLN786609 WVJ786597:WVJ786609 B852133:B852145 IX852133:IX852145 ST852133:ST852145 ACP852133:ACP852145 AML852133:AML852145 AWH852133:AWH852145 BGD852133:BGD852145 BPZ852133:BPZ852145 BZV852133:BZV852145 CJR852133:CJR852145 CTN852133:CTN852145 DDJ852133:DDJ852145 DNF852133:DNF852145 DXB852133:DXB852145 EGX852133:EGX852145 EQT852133:EQT852145 FAP852133:FAP852145 FKL852133:FKL852145 FUH852133:FUH852145 GED852133:GED852145 GNZ852133:GNZ852145 GXV852133:GXV852145 HHR852133:HHR852145 HRN852133:HRN852145 IBJ852133:IBJ852145 ILF852133:ILF852145 IVB852133:IVB852145 JEX852133:JEX852145 JOT852133:JOT852145 JYP852133:JYP852145 KIL852133:KIL852145 KSH852133:KSH852145 LCD852133:LCD852145 LLZ852133:LLZ852145 LVV852133:LVV852145 MFR852133:MFR852145 MPN852133:MPN852145 MZJ852133:MZJ852145 NJF852133:NJF852145 NTB852133:NTB852145 OCX852133:OCX852145 OMT852133:OMT852145 OWP852133:OWP852145 PGL852133:PGL852145 PQH852133:PQH852145 QAD852133:QAD852145 QJZ852133:QJZ852145 QTV852133:QTV852145 RDR852133:RDR852145 RNN852133:RNN852145 RXJ852133:RXJ852145 SHF852133:SHF852145 SRB852133:SRB852145 TAX852133:TAX852145 TKT852133:TKT852145 TUP852133:TUP852145 UEL852133:UEL852145 UOH852133:UOH852145 UYD852133:UYD852145 VHZ852133:VHZ852145 VRV852133:VRV852145 WBR852133:WBR852145 WLN852133:WLN852145 WVJ852133:WVJ852145 B917669:B917681 IX917669:IX917681 ST917669:ST917681 ACP917669:ACP917681 AML917669:AML917681 AWH917669:AWH917681 BGD917669:BGD917681 BPZ917669:BPZ917681 BZV917669:BZV917681 CJR917669:CJR917681 CTN917669:CTN917681 DDJ917669:DDJ917681 DNF917669:DNF917681 DXB917669:DXB917681 EGX917669:EGX917681 EQT917669:EQT917681 FAP917669:FAP917681 FKL917669:FKL917681 FUH917669:FUH917681 GED917669:GED917681 GNZ917669:GNZ917681 GXV917669:GXV917681 HHR917669:HHR917681 HRN917669:HRN917681 IBJ917669:IBJ917681 ILF917669:ILF917681 IVB917669:IVB917681 JEX917669:JEX917681 JOT917669:JOT917681 JYP917669:JYP917681 KIL917669:KIL917681 KSH917669:KSH917681 LCD917669:LCD917681 LLZ917669:LLZ917681 LVV917669:LVV917681 MFR917669:MFR917681 MPN917669:MPN917681 MZJ917669:MZJ917681 NJF917669:NJF917681 NTB917669:NTB917681 OCX917669:OCX917681 OMT917669:OMT917681 OWP917669:OWP917681 PGL917669:PGL917681 PQH917669:PQH917681 QAD917669:QAD917681 QJZ917669:QJZ917681 QTV917669:QTV917681 RDR917669:RDR917681 RNN917669:RNN917681 RXJ917669:RXJ917681 SHF917669:SHF917681 SRB917669:SRB917681 TAX917669:TAX917681 TKT917669:TKT917681 TUP917669:TUP917681 UEL917669:UEL917681 UOH917669:UOH917681 UYD917669:UYD917681 VHZ917669:VHZ917681 VRV917669:VRV917681 WBR917669:WBR917681 WLN917669:WLN917681 WVJ917669:WVJ917681 B983205:B983217 IX983205:IX983217 ST983205:ST983217 ACP983205:ACP983217 AML983205:AML983217 AWH983205:AWH983217 BGD983205:BGD983217 BPZ983205:BPZ983217 BZV983205:BZV983217 CJR983205:CJR983217 CTN983205:CTN983217 DDJ983205:DDJ983217 DNF983205:DNF983217 DXB983205:DXB983217 EGX983205:EGX983217 EQT983205:EQT983217 FAP983205:FAP983217 FKL983205:FKL983217 FUH983205:FUH983217 GED983205:GED983217 GNZ983205:GNZ983217 GXV983205:GXV983217 HHR983205:HHR983217 HRN983205:HRN983217 IBJ983205:IBJ983217 ILF983205:ILF983217 IVB983205:IVB983217 JEX983205:JEX983217 JOT983205:JOT983217 JYP983205:JYP983217 KIL983205:KIL983217 KSH983205:KSH983217 LCD983205:LCD983217 LLZ983205:LLZ983217 LVV983205:LVV983217 MFR983205:MFR983217 MPN983205:MPN983217 MZJ983205:MZJ983217 NJF983205:NJF983217 NTB983205:NTB983217 OCX983205:OCX983217 OMT983205:OMT983217 OWP983205:OWP983217 PGL983205:PGL983217 PQH983205:PQH983217 QAD983205:QAD983217 QJZ983205:QJZ983217 QTV983205:QTV983217 RDR983205:RDR983217 RNN983205:RNN983217 RXJ983205:RXJ983217 SHF983205:SHF983217 SRB983205:SRB983217 TAX983205:TAX983217 TKT983205:TKT983217 TUP983205:TUP983217 UEL983205:UEL983217 UOH983205:UOH983217 UYD983205:UYD983217 VHZ983205:VHZ983217 VRV983205:VRV983217 WBR983205:WBR983217 WLN983205:WLN983217 WVJ983205:WVJ983217 Q105:R108 JM105:JN108 TI105:TJ108 ADE105:ADF108 ANA105:ANB108 AWW105:AWX108 BGS105:BGT108 BQO105:BQP108 CAK105:CAL108 CKG105:CKH108 CUC105:CUD108 DDY105:DDZ108 DNU105:DNV108 DXQ105:DXR108 EHM105:EHN108 ERI105:ERJ108 FBE105:FBF108 FLA105:FLB108 FUW105:FUX108 GES105:GET108 GOO105:GOP108 GYK105:GYL108 HIG105:HIH108 HSC105:HSD108 IBY105:IBZ108 ILU105:ILV108 IVQ105:IVR108 JFM105:JFN108 JPI105:JPJ108 JZE105:JZF108 KJA105:KJB108 KSW105:KSX108 LCS105:LCT108 LMO105:LMP108 LWK105:LWL108 MGG105:MGH108 MQC105:MQD108 MZY105:MZZ108 NJU105:NJV108 NTQ105:NTR108 ODM105:ODN108 ONI105:ONJ108 OXE105:OXF108 PHA105:PHB108 PQW105:PQX108 QAS105:QAT108 QKO105:QKP108 QUK105:QUL108 REG105:REH108 ROC105:ROD108 RXY105:RXZ108 SHU105:SHV108 SRQ105:SRR108 TBM105:TBN108 TLI105:TLJ108 TVE105:TVF108 UFA105:UFB108 UOW105:UOX108 UYS105:UYT108 VIO105:VIP108 VSK105:VSL108 WCG105:WCH108 WMC105:WMD108 WVY105:WVZ108 Q65641:R65644 JM65641:JN65644 TI65641:TJ65644 ADE65641:ADF65644 ANA65641:ANB65644 AWW65641:AWX65644 BGS65641:BGT65644 BQO65641:BQP65644 CAK65641:CAL65644 CKG65641:CKH65644 CUC65641:CUD65644 DDY65641:DDZ65644 DNU65641:DNV65644 DXQ65641:DXR65644 EHM65641:EHN65644 ERI65641:ERJ65644 FBE65641:FBF65644 FLA65641:FLB65644 FUW65641:FUX65644 GES65641:GET65644 GOO65641:GOP65644 GYK65641:GYL65644 HIG65641:HIH65644 HSC65641:HSD65644 IBY65641:IBZ65644 ILU65641:ILV65644 IVQ65641:IVR65644 JFM65641:JFN65644 JPI65641:JPJ65644 JZE65641:JZF65644 KJA65641:KJB65644 KSW65641:KSX65644 LCS65641:LCT65644 LMO65641:LMP65644 LWK65641:LWL65644 MGG65641:MGH65644 MQC65641:MQD65644 MZY65641:MZZ65644 NJU65641:NJV65644 NTQ65641:NTR65644 ODM65641:ODN65644 ONI65641:ONJ65644 OXE65641:OXF65644 PHA65641:PHB65644 PQW65641:PQX65644 QAS65641:QAT65644 QKO65641:QKP65644 QUK65641:QUL65644 REG65641:REH65644 ROC65641:ROD65644 RXY65641:RXZ65644 SHU65641:SHV65644 SRQ65641:SRR65644 TBM65641:TBN65644 TLI65641:TLJ65644 TVE65641:TVF65644 UFA65641:UFB65644 UOW65641:UOX65644 UYS65641:UYT65644 VIO65641:VIP65644 VSK65641:VSL65644 WCG65641:WCH65644 WMC65641:WMD65644 WVY65641:WVZ65644 Q131177:R131180 JM131177:JN131180 TI131177:TJ131180 ADE131177:ADF131180 ANA131177:ANB131180 AWW131177:AWX131180 BGS131177:BGT131180 BQO131177:BQP131180 CAK131177:CAL131180 CKG131177:CKH131180 CUC131177:CUD131180 DDY131177:DDZ131180 DNU131177:DNV131180 DXQ131177:DXR131180 EHM131177:EHN131180 ERI131177:ERJ131180 FBE131177:FBF131180 FLA131177:FLB131180 FUW131177:FUX131180 GES131177:GET131180 GOO131177:GOP131180 GYK131177:GYL131180 HIG131177:HIH131180 HSC131177:HSD131180 IBY131177:IBZ131180 ILU131177:ILV131180 IVQ131177:IVR131180 JFM131177:JFN131180 JPI131177:JPJ131180 JZE131177:JZF131180 KJA131177:KJB131180 KSW131177:KSX131180 LCS131177:LCT131180 LMO131177:LMP131180 LWK131177:LWL131180 MGG131177:MGH131180 MQC131177:MQD131180 MZY131177:MZZ131180 NJU131177:NJV131180 NTQ131177:NTR131180 ODM131177:ODN131180 ONI131177:ONJ131180 OXE131177:OXF131180 PHA131177:PHB131180 PQW131177:PQX131180 QAS131177:QAT131180 QKO131177:QKP131180 QUK131177:QUL131180 REG131177:REH131180 ROC131177:ROD131180 RXY131177:RXZ131180 SHU131177:SHV131180 SRQ131177:SRR131180 TBM131177:TBN131180 TLI131177:TLJ131180 TVE131177:TVF131180 UFA131177:UFB131180 UOW131177:UOX131180 UYS131177:UYT131180 VIO131177:VIP131180 VSK131177:VSL131180 WCG131177:WCH131180 WMC131177:WMD131180 WVY131177:WVZ131180 Q196713:R196716 JM196713:JN196716 TI196713:TJ196716 ADE196713:ADF196716 ANA196713:ANB196716 AWW196713:AWX196716 BGS196713:BGT196716 BQO196713:BQP196716 CAK196713:CAL196716 CKG196713:CKH196716 CUC196713:CUD196716 DDY196713:DDZ196716 DNU196713:DNV196716 DXQ196713:DXR196716 EHM196713:EHN196716 ERI196713:ERJ196716 FBE196713:FBF196716 FLA196713:FLB196716 FUW196713:FUX196716 GES196713:GET196716 GOO196713:GOP196716 GYK196713:GYL196716 HIG196713:HIH196716 HSC196713:HSD196716 IBY196713:IBZ196716 ILU196713:ILV196716 IVQ196713:IVR196716 JFM196713:JFN196716 JPI196713:JPJ196716 JZE196713:JZF196716 KJA196713:KJB196716 KSW196713:KSX196716 LCS196713:LCT196716 LMO196713:LMP196716 LWK196713:LWL196716 MGG196713:MGH196716 MQC196713:MQD196716 MZY196713:MZZ196716 NJU196713:NJV196716 NTQ196713:NTR196716 ODM196713:ODN196716 ONI196713:ONJ196716 OXE196713:OXF196716 PHA196713:PHB196716 PQW196713:PQX196716 QAS196713:QAT196716 QKO196713:QKP196716 QUK196713:QUL196716 REG196713:REH196716 ROC196713:ROD196716 RXY196713:RXZ196716 SHU196713:SHV196716 SRQ196713:SRR196716 TBM196713:TBN196716 TLI196713:TLJ196716 TVE196713:TVF196716 UFA196713:UFB196716 UOW196713:UOX196716 UYS196713:UYT196716 VIO196713:VIP196716 VSK196713:VSL196716 WCG196713:WCH196716 WMC196713:WMD196716 WVY196713:WVZ196716 Q262249:R262252 JM262249:JN262252 TI262249:TJ262252 ADE262249:ADF262252 ANA262249:ANB262252 AWW262249:AWX262252 BGS262249:BGT262252 BQO262249:BQP262252 CAK262249:CAL262252 CKG262249:CKH262252 CUC262249:CUD262252 DDY262249:DDZ262252 DNU262249:DNV262252 DXQ262249:DXR262252 EHM262249:EHN262252 ERI262249:ERJ262252 FBE262249:FBF262252 FLA262249:FLB262252 FUW262249:FUX262252 GES262249:GET262252 GOO262249:GOP262252 GYK262249:GYL262252 HIG262249:HIH262252 HSC262249:HSD262252 IBY262249:IBZ262252 ILU262249:ILV262252 IVQ262249:IVR262252 JFM262249:JFN262252 JPI262249:JPJ262252 JZE262249:JZF262252 KJA262249:KJB262252 KSW262249:KSX262252 LCS262249:LCT262252 LMO262249:LMP262252 LWK262249:LWL262252 MGG262249:MGH262252 MQC262249:MQD262252 MZY262249:MZZ262252 NJU262249:NJV262252 NTQ262249:NTR262252 ODM262249:ODN262252 ONI262249:ONJ262252 OXE262249:OXF262252 PHA262249:PHB262252 PQW262249:PQX262252 QAS262249:QAT262252 QKO262249:QKP262252 QUK262249:QUL262252 REG262249:REH262252 ROC262249:ROD262252 RXY262249:RXZ262252 SHU262249:SHV262252 SRQ262249:SRR262252 TBM262249:TBN262252 TLI262249:TLJ262252 TVE262249:TVF262252 UFA262249:UFB262252 UOW262249:UOX262252 UYS262249:UYT262252 VIO262249:VIP262252 VSK262249:VSL262252 WCG262249:WCH262252 WMC262249:WMD262252 WVY262249:WVZ262252 Q327785:R327788 JM327785:JN327788 TI327785:TJ327788 ADE327785:ADF327788 ANA327785:ANB327788 AWW327785:AWX327788 BGS327785:BGT327788 BQO327785:BQP327788 CAK327785:CAL327788 CKG327785:CKH327788 CUC327785:CUD327788 DDY327785:DDZ327788 DNU327785:DNV327788 DXQ327785:DXR327788 EHM327785:EHN327788 ERI327785:ERJ327788 FBE327785:FBF327788 FLA327785:FLB327788 FUW327785:FUX327788 GES327785:GET327788 GOO327785:GOP327788 GYK327785:GYL327788 HIG327785:HIH327788 HSC327785:HSD327788 IBY327785:IBZ327788 ILU327785:ILV327788 IVQ327785:IVR327788 JFM327785:JFN327788 JPI327785:JPJ327788 JZE327785:JZF327788 KJA327785:KJB327788 KSW327785:KSX327788 LCS327785:LCT327788 LMO327785:LMP327788 LWK327785:LWL327788 MGG327785:MGH327788 MQC327785:MQD327788 MZY327785:MZZ327788 NJU327785:NJV327788 NTQ327785:NTR327788 ODM327785:ODN327788 ONI327785:ONJ327788 OXE327785:OXF327788 PHA327785:PHB327788 PQW327785:PQX327788 QAS327785:QAT327788 QKO327785:QKP327788 QUK327785:QUL327788 REG327785:REH327788 ROC327785:ROD327788 RXY327785:RXZ327788 SHU327785:SHV327788 SRQ327785:SRR327788 TBM327785:TBN327788 TLI327785:TLJ327788 TVE327785:TVF327788 UFA327785:UFB327788 UOW327785:UOX327788 UYS327785:UYT327788 VIO327785:VIP327788 VSK327785:VSL327788 WCG327785:WCH327788 WMC327785:WMD327788 WVY327785:WVZ327788 Q393321:R393324 JM393321:JN393324 TI393321:TJ393324 ADE393321:ADF393324 ANA393321:ANB393324 AWW393321:AWX393324 BGS393321:BGT393324 BQO393321:BQP393324 CAK393321:CAL393324 CKG393321:CKH393324 CUC393321:CUD393324 DDY393321:DDZ393324 DNU393321:DNV393324 DXQ393321:DXR393324 EHM393321:EHN393324 ERI393321:ERJ393324 FBE393321:FBF393324 FLA393321:FLB393324 FUW393321:FUX393324 GES393321:GET393324 GOO393321:GOP393324 GYK393321:GYL393324 HIG393321:HIH393324 HSC393321:HSD393324 IBY393321:IBZ393324 ILU393321:ILV393324 IVQ393321:IVR393324 JFM393321:JFN393324 JPI393321:JPJ393324 JZE393321:JZF393324 KJA393321:KJB393324 KSW393321:KSX393324 LCS393321:LCT393324 LMO393321:LMP393324 LWK393321:LWL393324 MGG393321:MGH393324 MQC393321:MQD393324 MZY393321:MZZ393324 NJU393321:NJV393324 NTQ393321:NTR393324 ODM393321:ODN393324 ONI393321:ONJ393324 OXE393321:OXF393324 PHA393321:PHB393324 PQW393321:PQX393324 QAS393321:QAT393324 QKO393321:QKP393324 QUK393321:QUL393324 REG393321:REH393324 ROC393321:ROD393324 RXY393321:RXZ393324 SHU393321:SHV393324 SRQ393321:SRR393324 TBM393321:TBN393324 TLI393321:TLJ393324 TVE393321:TVF393324 UFA393321:UFB393324 UOW393321:UOX393324 UYS393321:UYT393324 VIO393321:VIP393324 VSK393321:VSL393324 WCG393321:WCH393324 WMC393321:WMD393324 WVY393321:WVZ393324 Q458857:R458860 JM458857:JN458860 TI458857:TJ458860 ADE458857:ADF458860 ANA458857:ANB458860 AWW458857:AWX458860 BGS458857:BGT458860 BQO458857:BQP458860 CAK458857:CAL458860 CKG458857:CKH458860 CUC458857:CUD458860 DDY458857:DDZ458860 DNU458857:DNV458860 DXQ458857:DXR458860 EHM458857:EHN458860 ERI458857:ERJ458860 FBE458857:FBF458860 FLA458857:FLB458860 FUW458857:FUX458860 GES458857:GET458860 GOO458857:GOP458860 GYK458857:GYL458860 HIG458857:HIH458860 HSC458857:HSD458860 IBY458857:IBZ458860 ILU458857:ILV458860 IVQ458857:IVR458860 JFM458857:JFN458860 JPI458857:JPJ458860 JZE458857:JZF458860 KJA458857:KJB458860 KSW458857:KSX458860 LCS458857:LCT458860 LMO458857:LMP458860 LWK458857:LWL458860 MGG458857:MGH458860 MQC458857:MQD458860 MZY458857:MZZ458860 NJU458857:NJV458860 NTQ458857:NTR458860 ODM458857:ODN458860 ONI458857:ONJ458860 OXE458857:OXF458860 PHA458857:PHB458860 PQW458857:PQX458860 QAS458857:QAT458860 QKO458857:QKP458860 QUK458857:QUL458860 REG458857:REH458860 ROC458857:ROD458860 RXY458857:RXZ458860 SHU458857:SHV458860 SRQ458857:SRR458860 TBM458857:TBN458860 TLI458857:TLJ458860 TVE458857:TVF458860 UFA458857:UFB458860 UOW458857:UOX458860 UYS458857:UYT458860 VIO458857:VIP458860 VSK458857:VSL458860 WCG458857:WCH458860 WMC458857:WMD458860 WVY458857:WVZ458860 Q524393:R524396 JM524393:JN524396 TI524393:TJ524396 ADE524393:ADF524396 ANA524393:ANB524396 AWW524393:AWX524396 BGS524393:BGT524396 BQO524393:BQP524396 CAK524393:CAL524396 CKG524393:CKH524396 CUC524393:CUD524396 DDY524393:DDZ524396 DNU524393:DNV524396 DXQ524393:DXR524396 EHM524393:EHN524396 ERI524393:ERJ524396 FBE524393:FBF524396 FLA524393:FLB524396 FUW524393:FUX524396 GES524393:GET524396 GOO524393:GOP524396 GYK524393:GYL524396 HIG524393:HIH524396 HSC524393:HSD524396 IBY524393:IBZ524396 ILU524393:ILV524396 IVQ524393:IVR524396 JFM524393:JFN524396 JPI524393:JPJ524396 JZE524393:JZF524396 KJA524393:KJB524396 KSW524393:KSX524396 LCS524393:LCT524396 LMO524393:LMP524396 LWK524393:LWL524396 MGG524393:MGH524396 MQC524393:MQD524396 MZY524393:MZZ524396 NJU524393:NJV524396 NTQ524393:NTR524396 ODM524393:ODN524396 ONI524393:ONJ524396 OXE524393:OXF524396 PHA524393:PHB524396 PQW524393:PQX524396 QAS524393:QAT524396 QKO524393:QKP524396 QUK524393:QUL524396 REG524393:REH524396 ROC524393:ROD524396 RXY524393:RXZ524396 SHU524393:SHV524396 SRQ524393:SRR524396 TBM524393:TBN524396 TLI524393:TLJ524396 TVE524393:TVF524396 UFA524393:UFB524396 UOW524393:UOX524396 UYS524393:UYT524396 VIO524393:VIP524396 VSK524393:VSL524396 WCG524393:WCH524396 WMC524393:WMD524396 WVY524393:WVZ524396 Q589929:R589932 JM589929:JN589932 TI589929:TJ589932 ADE589929:ADF589932 ANA589929:ANB589932 AWW589929:AWX589932 BGS589929:BGT589932 BQO589929:BQP589932 CAK589929:CAL589932 CKG589929:CKH589932 CUC589929:CUD589932 DDY589929:DDZ589932 DNU589929:DNV589932 DXQ589929:DXR589932 EHM589929:EHN589932 ERI589929:ERJ589932 FBE589929:FBF589932 FLA589929:FLB589932 FUW589929:FUX589932 GES589929:GET589932 GOO589929:GOP589932 GYK589929:GYL589932 HIG589929:HIH589932 HSC589929:HSD589932 IBY589929:IBZ589932 ILU589929:ILV589932 IVQ589929:IVR589932 JFM589929:JFN589932 JPI589929:JPJ589932 JZE589929:JZF589932 KJA589929:KJB589932 KSW589929:KSX589932 LCS589929:LCT589932 LMO589929:LMP589932 LWK589929:LWL589932 MGG589929:MGH589932 MQC589929:MQD589932 MZY589929:MZZ589932 NJU589929:NJV589932 NTQ589929:NTR589932 ODM589929:ODN589932 ONI589929:ONJ589932 OXE589929:OXF589932 PHA589929:PHB589932 PQW589929:PQX589932 QAS589929:QAT589932 QKO589929:QKP589932 QUK589929:QUL589932 REG589929:REH589932 ROC589929:ROD589932 RXY589929:RXZ589932 SHU589929:SHV589932 SRQ589929:SRR589932 TBM589929:TBN589932 TLI589929:TLJ589932 TVE589929:TVF589932 UFA589929:UFB589932 UOW589929:UOX589932 UYS589929:UYT589932 VIO589929:VIP589932 VSK589929:VSL589932 WCG589929:WCH589932 WMC589929:WMD589932 WVY589929:WVZ589932 Q655465:R655468 JM655465:JN655468 TI655465:TJ655468 ADE655465:ADF655468 ANA655465:ANB655468 AWW655465:AWX655468 BGS655465:BGT655468 BQO655465:BQP655468 CAK655465:CAL655468 CKG655465:CKH655468 CUC655465:CUD655468 DDY655465:DDZ655468 DNU655465:DNV655468 DXQ655465:DXR655468 EHM655465:EHN655468 ERI655465:ERJ655468 FBE655465:FBF655468 FLA655465:FLB655468 FUW655465:FUX655468 GES655465:GET655468 GOO655465:GOP655468 GYK655465:GYL655468 HIG655465:HIH655468 HSC655465:HSD655468 IBY655465:IBZ655468 ILU655465:ILV655468 IVQ655465:IVR655468 JFM655465:JFN655468 JPI655465:JPJ655468 JZE655465:JZF655468 KJA655465:KJB655468 KSW655465:KSX655468 LCS655465:LCT655468 LMO655465:LMP655468 LWK655465:LWL655468 MGG655465:MGH655468 MQC655465:MQD655468 MZY655465:MZZ655468 NJU655465:NJV655468 NTQ655465:NTR655468 ODM655465:ODN655468 ONI655465:ONJ655468 OXE655465:OXF655468 PHA655465:PHB655468 PQW655465:PQX655468 QAS655465:QAT655468 QKO655465:QKP655468 QUK655465:QUL655468 REG655465:REH655468 ROC655465:ROD655468 RXY655465:RXZ655468 SHU655465:SHV655468 SRQ655465:SRR655468 TBM655465:TBN655468 TLI655465:TLJ655468 TVE655465:TVF655468 UFA655465:UFB655468 UOW655465:UOX655468 UYS655465:UYT655468 VIO655465:VIP655468 VSK655465:VSL655468 WCG655465:WCH655468 WMC655465:WMD655468 WVY655465:WVZ655468 Q721001:R721004 JM721001:JN721004 TI721001:TJ721004 ADE721001:ADF721004 ANA721001:ANB721004 AWW721001:AWX721004 BGS721001:BGT721004 BQO721001:BQP721004 CAK721001:CAL721004 CKG721001:CKH721004 CUC721001:CUD721004 DDY721001:DDZ721004 DNU721001:DNV721004 DXQ721001:DXR721004 EHM721001:EHN721004 ERI721001:ERJ721004 FBE721001:FBF721004 FLA721001:FLB721004 FUW721001:FUX721004 GES721001:GET721004 GOO721001:GOP721004 GYK721001:GYL721004 HIG721001:HIH721004 HSC721001:HSD721004 IBY721001:IBZ721004 ILU721001:ILV721004 IVQ721001:IVR721004 JFM721001:JFN721004 JPI721001:JPJ721004 JZE721001:JZF721004 KJA721001:KJB721004 KSW721001:KSX721004 LCS721001:LCT721004 LMO721001:LMP721004 LWK721001:LWL721004 MGG721001:MGH721004 MQC721001:MQD721004 MZY721001:MZZ721004 NJU721001:NJV721004 NTQ721001:NTR721004 ODM721001:ODN721004 ONI721001:ONJ721004 OXE721001:OXF721004 PHA721001:PHB721004 PQW721001:PQX721004 QAS721001:QAT721004 QKO721001:QKP721004 QUK721001:QUL721004 REG721001:REH721004 ROC721001:ROD721004 RXY721001:RXZ721004 SHU721001:SHV721004 SRQ721001:SRR721004 TBM721001:TBN721004 TLI721001:TLJ721004 TVE721001:TVF721004 UFA721001:UFB721004 UOW721001:UOX721004 UYS721001:UYT721004 VIO721001:VIP721004 VSK721001:VSL721004 WCG721001:WCH721004 WMC721001:WMD721004 WVY721001:WVZ721004 Q786537:R786540 JM786537:JN786540 TI786537:TJ786540 ADE786537:ADF786540 ANA786537:ANB786540 AWW786537:AWX786540 BGS786537:BGT786540 BQO786537:BQP786540 CAK786537:CAL786540 CKG786537:CKH786540 CUC786537:CUD786540 DDY786537:DDZ786540 DNU786537:DNV786540 DXQ786537:DXR786540 EHM786537:EHN786540 ERI786537:ERJ786540 FBE786537:FBF786540 FLA786537:FLB786540 FUW786537:FUX786540 GES786537:GET786540 GOO786537:GOP786540 GYK786537:GYL786540 HIG786537:HIH786540 HSC786537:HSD786540 IBY786537:IBZ786540 ILU786537:ILV786540 IVQ786537:IVR786540 JFM786537:JFN786540 JPI786537:JPJ786540 JZE786537:JZF786540 KJA786537:KJB786540 KSW786537:KSX786540 LCS786537:LCT786540 LMO786537:LMP786540 LWK786537:LWL786540 MGG786537:MGH786540 MQC786537:MQD786540 MZY786537:MZZ786540 NJU786537:NJV786540 NTQ786537:NTR786540 ODM786537:ODN786540 ONI786537:ONJ786540 OXE786537:OXF786540 PHA786537:PHB786540 PQW786537:PQX786540 QAS786537:QAT786540 QKO786537:QKP786540 QUK786537:QUL786540 REG786537:REH786540 ROC786537:ROD786540 RXY786537:RXZ786540 SHU786537:SHV786540 SRQ786537:SRR786540 TBM786537:TBN786540 TLI786537:TLJ786540 TVE786537:TVF786540 UFA786537:UFB786540 UOW786537:UOX786540 UYS786537:UYT786540 VIO786537:VIP786540 VSK786537:VSL786540 WCG786537:WCH786540 WMC786537:WMD786540 WVY786537:WVZ786540 Q852073:R852076 JM852073:JN852076 TI852073:TJ852076 ADE852073:ADF852076 ANA852073:ANB852076 AWW852073:AWX852076 BGS852073:BGT852076 BQO852073:BQP852076 CAK852073:CAL852076 CKG852073:CKH852076 CUC852073:CUD852076 DDY852073:DDZ852076 DNU852073:DNV852076 DXQ852073:DXR852076 EHM852073:EHN852076 ERI852073:ERJ852076 FBE852073:FBF852076 FLA852073:FLB852076 FUW852073:FUX852076 GES852073:GET852076 GOO852073:GOP852076 GYK852073:GYL852076 HIG852073:HIH852076 HSC852073:HSD852076 IBY852073:IBZ852076 ILU852073:ILV852076 IVQ852073:IVR852076 JFM852073:JFN852076 JPI852073:JPJ852076 JZE852073:JZF852076 KJA852073:KJB852076 KSW852073:KSX852076 LCS852073:LCT852076 LMO852073:LMP852076 LWK852073:LWL852076 MGG852073:MGH852076 MQC852073:MQD852076 MZY852073:MZZ852076 NJU852073:NJV852076 NTQ852073:NTR852076 ODM852073:ODN852076 ONI852073:ONJ852076 OXE852073:OXF852076 PHA852073:PHB852076 PQW852073:PQX852076 QAS852073:QAT852076 QKO852073:QKP852076 QUK852073:QUL852076 REG852073:REH852076 ROC852073:ROD852076 RXY852073:RXZ852076 SHU852073:SHV852076 SRQ852073:SRR852076 TBM852073:TBN852076 TLI852073:TLJ852076 TVE852073:TVF852076 UFA852073:UFB852076 UOW852073:UOX852076 UYS852073:UYT852076 VIO852073:VIP852076 VSK852073:VSL852076 WCG852073:WCH852076 WMC852073:WMD852076 WVY852073:WVZ852076 Q917609:R917612 JM917609:JN917612 TI917609:TJ917612 ADE917609:ADF917612 ANA917609:ANB917612 AWW917609:AWX917612 BGS917609:BGT917612 BQO917609:BQP917612 CAK917609:CAL917612 CKG917609:CKH917612 CUC917609:CUD917612 DDY917609:DDZ917612 DNU917609:DNV917612 DXQ917609:DXR917612 EHM917609:EHN917612 ERI917609:ERJ917612 FBE917609:FBF917612 FLA917609:FLB917612 FUW917609:FUX917612 GES917609:GET917612 GOO917609:GOP917612 GYK917609:GYL917612 HIG917609:HIH917612 HSC917609:HSD917612 IBY917609:IBZ917612 ILU917609:ILV917612 IVQ917609:IVR917612 JFM917609:JFN917612 JPI917609:JPJ917612 JZE917609:JZF917612 KJA917609:KJB917612 KSW917609:KSX917612 LCS917609:LCT917612 LMO917609:LMP917612 LWK917609:LWL917612 MGG917609:MGH917612 MQC917609:MQD917612 MZY917609:MZZ917612 NJU917609:NJV917612 NTQ917609:NTR917612 ODM917609:ODN917612 ONI917609:ONJ917612 OXE917609:OXF917612 PHA917609:PHB917612 PQW917609:PQX917612 QAS917609:QAT917612 QKO917609:QKP917612 QUK917609:QUL917612 REG917609:REH917612 ROC917609:ROD917612 RXY917609:RXZ917612 SHU917609:SHV917612 SRQ917609:SRR917612 TBM917609:TBN917612 TLI917609:TLJ917612 TVE917609:TVF917612 UFA917609:UFB917612 UOW917609:UOX917612 UYS917609:UYT917612 VIO917609:VIP917612 VSK917609:VSL917612 WCG917609:WCH917612 WMC917609:WMD917612 WVY917609:WVZ917612 Q983145:R983148 JM983145:JN983148 TI983145:TJ983148 ADE983145:ADF983148 ANA983145:ANB983148 AWW983145:AWX983148 BGS983145:BGT983148 BQO983145:BQP983148 CAK983145:CAL983148 CKG983145:CKH983148 CUC983145:CUD983148 DDY983145:DDZ983148 DNU983145:DNV983148 DXQ983145:DXR983148 EHM983145:EHN983148 ERI983145:ERJ983148 FBE983145:FBF983148 FLA983145:FLB983148 FUW983145:FUX983148 GES983145:GET983148 GOO983145:GOP983148 GYK983145:GYL983148 HIG983145:HIH983148 HSC983145:HSD983148 IBY983145:IBZ983148 ILU983145:ILV983148 IVQ983145:IVR983148 JFM983145:JFN983148 JPI983145:JPJ983148 JZE983145:JZF983148 KJA983145:KJB983148 KSW983145:KSX983148 LCS983145:LCT983148 LMO983145:LMP983148 LWK983145:LWL983148 MGG983145:MGH983148 MQC983145:MQD983148 MZY983145:MZZ983148 NJU983145:NJV983148 NTQ983145:NTR983148 ODM983145:ODN983148 ONI983145:ONJ983148 OXE983145:OXF983148 PHA983145:PHB983148 PQW983145:PQX983148 QAS983145:QAT983148 QKO983145:QKP983148 QUK983145:QUL983148 REG983145:REH983148 ROC983145:ROD983148 RXY983145:RXZ983148 SHU983145:SHV983148 SRQ983145:SRR983148 TBM983145:TBN983148 TLI983145:TLJ983148 TVE983145:TVF983148 UFA983145:UFB983148 UOW983145:UOX983148 UYS983145:UYT983148 VIO983145:VIP983148 VSK983145:VSL983148 WCG983145:WCH983148 WMC983145:WMD983148 WVY983145:WVZ983148 J160:J163 JF160:JF163 TB160:TB163 ACX160:ACX163 AMT160:AMT163 AWP160:AWP163 BGL160:BGL163 BQH160:BQH163 CAD160:CAD163 CJZ160:CJZ163 CTV160:CTV163 DDR160:DDR163 DNN160:DNN163 DXJ160:DXJ163 EHF160:EHF163 ERB160:ERB163 FAX160:FAX163 FKT160:FKT163 FUP160:FUP163 GEL160:GEL163 GOH160:GOH163 GYD160:GYD163 HHZ160:HHZ163 HRV160:HRV163 IBR160:IBR163 ILN160:ILN163 IVJ160:IVJ163 JFF160:JFF163 JPB160:JPB163 JYX160:JYX163 KIT160:KIT163 KSP160:KSP163 LCL160:LCL163 LMH160:LMH163 LWD160:LWD163 MFZ160:MFZ163 MPV160:MPV163 MZR160:MZR163 NJN160:NJN163 NTJ160:NTJ163 ODF160:ODF163 ONB160:ONB163 OWX160:OWX163 PGT160:PGT163 PQP160:PQP163 QAL160:QAL163 QKH160:QKH163 QUD160:QUD163 RDZ160:RDZ163 RNV160:RNV163 RXR160:RXR163 SHN160:SHN163 SRJ160:SRJ163 TBF160:TBF163 TLB160:TLB163 TUX160:TUX163 UET160:UET163 UOP160:UOP163 UYL160:UYL163 VIH160:VIH163 VSD160:VSD163 WBZ160:WBZ163 WLV160:WLV163 WVR160:WVR163 J65696:J65699 JF65696:JF65699 TB65696:TB65699 ACX65696:ACX65699 AMT65696:AMT65699 AWP65696:AWP65699 BGL65696:BGL65699 BQH65696:BQH65699 CAD65696:CAD65699 CJZ65696:CJZ65699 CTV65696:CTV65699 DDR65696:DDR65699 DNN65696:DNN65699 DXJ65696:DXJ65699 EHF65696:EHF65699 ERB65696:ERB65699 FAX65696:FAX65699 FKT65696:FKT65699 FUP65696:FUP65699 GEL65696:GEL65699 GOH65696:GOH65699 GYD65696:GYD65699 HHZ65696:HHZ65699 HRV65696:HRV65699 IBR65696:IBR65699 ILN65696:ILN65699 IVJ65696:IVJ65699 JFF65696:JFF65699 JPB65696:JPB65699 JYX65696:JYX65699 KIT65696:KIT65699 KSP65696:KSP65699 LCL65696:LCL65699 LMH65696:LMH65699 LWD65696:LWD65699 MFZ65696:MFZ65699 MPV65696:MPV65699 MZR65696:MZR65699 NJN65696:NJN65699 NTJ65696:NTJ65699 ODF65696:ODF65699 ONB65696:ONB65699 OWX65696:OWX65699 PGT65696:PGT65699 PQP65696:PQP65699 QAL65696:QAL65699 QKH65696:QKH65699 QUD65696:QUD65699 RDZ65696:RDZ65699 RNV65696:RNV65699 RXR65696:RXR65699 SHN65696:SHN65699 SRJ65696:SRJ65699 TBF65696:TBF65699 TLB65696:TLB65699 TUX65696:TUX65699 UET65696:UET65699 UOP65696:UOP65699 UYL65696:UYL65699 VIH65696:VIH65699 VSD65696:VSD65699 WBZ65696:WBZ65699 WLV65696:WLV65699 WVR65696:WVR65699 J131232:J131235 JF131232:JF131235 TB131232:TB131235 ACX131232:ACX131235 AMT131232:AMT131235 AWP131232:AWP131235 BGL131232:BGL131235 BQH131232:BQH131235 CAD131232:CAD131235 CJZ131232:CJZ131235 CTV131232:CTV131235 DDR131232:DDR131235 DNN131232:DNN131235 DXJ131232:DXJ131235 EHF131232:EHF131235 ERB131232:ERB131235 FAX131232:FAX131235 FKT131232:FKT131235 FUP131232:FUP131235 GEL131232:GEL131235 GOH131232:GOH131235 GYD131232:GYD131235 HHZ131232:HHZ131235 HRV131232:HRV131235 IBR131232:IBR131235 ILN131232:ILN131235 IVJ131232:IVJ131235 JFF131232:JFF131235 JPB131232:JPB131235 JYX131232:JYX131235 KIT131232:KIT131235 KSP131232:KSP131235 LCL131232:LCL131235 LMH131232:LMH131235 LWD131232:LWD131235 MFZ131232:MFZ131235 MPV131232:MPV131235 MZR131232:MZR131235 NJN131232:NJN131235 NTJ131232:NTJ131235 ODF131232:ODF131235 ONB131232:ONB131235 OWX131232:OWX131235 PGT131232:PGT131235 PQP131232:PQP131235 QAL131232:QAL131235 QKH131232:QKH131235 QUD131232:QUD131235 RDZ131232:RDZ131235 RNV131232:RNV131235 RXR131232:RXR131235 SHN131232:SHN131235 SRJ131232:SRJ131235 TBF131232:TBF131235 TLB131232:TLB131235 TUX131232:TUX131235 UET131232:UET131235 UOP131232:UOP131235 UYL131232:UYL131235 VIH131232:VIH131235 VSD131232:VSD131235 WBZ131232:WBZ131235 WLV131232:WLV131235 WVR131232:WVR131235 J196768:J196771 JF196768:JF196771 TB196768:TB196771 ACX196768:ACX196771 AMT196768:AMT196771 AWP196768:AWP196771 BGL196768:BGL196771 BQH196768:BQH196771 CAD196768:CAD196771 CJZ196768:CJZ196771 CTV196768:CTV196771 DDR196768:DDR196771 DNN196768:DNN196771 DXJ196768:DXJ196771 EHF196768:EHF196771 ERB196768:ERB196771 FAX196768:FAX196771 FKT196768:FKT196771 FUP196768:FUP196771 GEL196768:GEL196771 GOH196768:GOH196771 GYD196768:GYD196771 HHZ196768:HHZ196771 HRV196768:HRV196771 IBR196768:IBR196771 ILN196768:ILN196771 IVJ196768:IVJ196771 JFF196768:JFF196771 JPB196768:JPB196771 JYX196768:JYX196771 KIT196768:KIT196771 KSP196768:KSP196771 LCL196768:LCL196771 LMH196768:LMH196771 LWD196768:LWD196771 MFZ196768:MFZ196771 MPV196768:MPV196771 MZR196768:MZR196771 NJN196768:NJN196771 NTJ196768:NTJ196771 ODF196768:ODF196771 ONB196768:ONB196771 OWX196768:OWX196771 PGT196768:PGT196771 PQP196768:PQP196771 QAL196768:QAL196771 QKH196768:QKH196771 QUD196768:QUD196771 RDZ196768:RDZ196771 RNV196768:RNV196771 RXR196768:RXR196771 SHN196768:SHN196771 SRJ196768:SRJ196771 TBF196768:TBF196771 TLB196768:TLB196771 TUX196768:TUX196771 UET196768:UET196771 UOP196768:UOP196771 UYL196768:UYL196771 VIH196768:VIH196771 VSD196768:VSD196771 WBZ196768:WBZ196771 WLV196768:WLV196771 WVR196768:WVR196771 J262304:J262307 JF262304:JF262307 TB262304:TB262307 ACX262304:ACX262307 AMT262304:AMT262307 AWP262304:AWP262307 BGL262304:BGL262307 BQH262304:BQH262307 CAD262304:CAD262307 CJZ262304:CJZ262307 CTV262304:CTV262307 DDR262304:DDR262307 DNN262304:DNN262307 DXJ262304:DXJ262307 EHF262304:EHF262307 ERB262304:ERB262307 FAX262304:FAX262307 FKT262304:FKT262307 FUP262304:FUP262307 GEL262304:GEL262307 GOH262304:GOH262307 GYD262304:GYD262307 HHZ262304:HHZ262307 HRV262304:HRV262307 IBR262304:IBR262307 ILN262304:ILN262307 IVJ262304:IVJ262307 JFF262304:JFF262307 JPB262304:JPB262307 JYX262304:JYX262307 KIT262304:KIT262307 KSP262304:KSP262307 LCL262304:LCL262307 LMH262304:LMH262307 LWD262304:LWD262307 MFZ262304:MFZ262307 MPV262304:MPV262307 MZR262304:MZR262307 NJN262304:NJN262307 NTJ262304:NTJ262307 ODF262304:ODF262307 ONB262304:ONB262307 OWX262304:OWX262307 PGT262304:PGT262307 PQP262304:PQP262307 QAL262304:QAL262307 QKH262304:QKH262307 QUD262304:QUD262307 RDZ262304:RDZ262307 RNV262304:RNV262307 RXR262304:RXR262307 SHN262304:SHN262307 SRJ262304:SRJ262307 TBF262304:TBF262307 TLB262304:TLB262307 TUX262304:TUX262307 UET262304:UET262307 UOP262304:UOP262307 UYL262304:UYL262307 VIH262304:VIH262307 VSD262304:VSD262307 WBZ262304:WBZ262307 WLV262304:WLV262307 WVR262304:WVR262307 J327840:J327843 JF327840:JF327843 TB327840:TB327843 ACX327840:ACX327843 AMT327840:AMT327843 AWP327840:AWP327843 BGL327840:BGL327843 BQH327840:BQH327843 CAD327840:CAD327843 CJZ327840:CJZ327843 CTV327840:CTV327843 DDR327840:DDR327843 DNN327840:DNN327843 DXJ327840:DXJ327843 EHF327840:EHF327843 ERB327840:ERB327843 FAX327840:FAX327843 FKT327840:FKT327843 FUP327840:FUP327843 GEL327840:GEL327843 GOH327840:GOH327843 GYD327840:GYD327843 HHZ327840:HHZ327843 HRV327840:HRV327843 IBR327840:IBR327843 ILN327840:ILN327843 IVJ327840:IVJ327843 JFF327840:JFF327843 JPB327840:JPB327843 JYX327840:JYX327843 KIT327840:KIT327843 KSP327840:KSP327843 LCL327840:LCL327843 LMH327840:LMH327843 LWD327840:LWD327843 MFZ327840:MFZ327843 MPV327840:MPV327843 MZR327840:MZR327843 NJN327840:NJN327843 NTJ327840:NTJ327843 ODF327840:ODF327843 ONB327840:ONB327843 OWX327840:OWX327843 PGT327840:PGT327843 PQP327840:PQP327843 QAL327840:QAL327843 QKH327840:QKH327843 QUD327840:QUD327843 RDZ327840:RDZ327843 RNV327840:RNV327843 RXR327840:RXR327843 SHN327840:SHN327843 SRJ327840:SRJ327843 TBF327840:TBF327843 TLB327840:TLB327843 TUX327840:TUX327843 UET327840:UET327843 UOP327840:UOP327843 UYL327840:UYL327843 VIH327840:VIH327843 VSD327840:VSD327843 WBZ327840:WBZ327843 WLV327840:WLV327843 WVR327840:WVR327843 J393376:J393379 JF393376:JF393379 TB393376:TB393379 ACX393376:ACX393379 AMT393376:AMT393379 AWP393376:AWP393379 BGL393376:BGL393379 BQH393376:BQH393379 CAD393376:CAD393379 CJZ393376:CJZ393379 CTV393376:CTV393379 DDR393376:DDR393379 DNN393376:DNN393379 DXJ393376:DXJ393379 EHF393376:EHF393379 ERB393376:ERB393379 FAX393376:FAX393379 FKT393376:FKT393379 FUP393376:FUP393379 GEL393376:GEL393379 GOH393376:GOH393379 GYD393376:GYD393379 HHZ393376:HHZ393379 HRV393376:HRV393379 IBR393376:IBR393379 ILN393376:ILN393379 IVJ393376:IVJ393379 JFF393376:JFF393379 JPB393376:JPB393379 JYX393376:JYX393379 KIT393376:KIT393379 KSP393376:KSP393379 LCL393376:LCL393379 LMH393376:LMH393379 LWD393376:LWD393379 MFZ393376:MFZ393379 MPV393376:MPV393379 MZR393376:MZR393379 NJN393376:NJN393379 NTJ393376:NTJ393379 ODF393376:ODF393379 ONB393376:ONB393379 OWX393376:OWX393379 PGT393376:PGT393379 PQP393376:PQP393379 QAL393376:QAL393379 QKH393376:QKH393379 QUD393376:QUD393379 RDZ393376:RDZ393379 RNV393376:RNV393379 RXR393376:RXR393379 SHN393376:SHN393379 SRJ393376:SRJ393379 TBF393376:TBF393379 TLB393376:TLB393379 TUX393376:TUX393379 UET393376:UET393379 UOP393376:UOP393379 UYL393376:UYL393379 VIH393376:VIH393379 VSD393376:VSD393379 WBZ393376:WBZ393379 WLV393376:WLV393379 WVR393376:WVR393379 J458912:J458915 JF458912:JF458915 TB458912:TB458915 ACX458912:ACX458915 AMT458912:AMT458915 AWP458912:AWP458915 BGL458912:BGL458915 BQH458912:BQH458915 CAD458912:CAD458915 CJZ458912:CJZ458915 CTV458912:CTV458915 DDR458912:DDR458915 DNN458912:DNN458915 DXJ458912:DXJ458915 EHF458912:EHF458915 ERB458912:ERB458915 FAX458912:FAX458915 FKT458912:FKT458915 FUP458912:FUP458915 GEL458912:GEL458915 GOH458912:GOH458915 GYD458912:GYD458915 HHZ458912:HHZ458915 HRV458912:HRV458915 IBR458912:IBR458915 ILN458912:ILN458915 IVJ458912:IVJ458915 JFF458912:JFF458915 JPB458912:JPB458915 JYX458912:JYX458915 KIT458912:KIT458915 KSP458912:KSP458915 LCL458912:LCL458915 LMH458912:LMH458915 LWD458912:LWD458915 MFZ458912:MFZ458915 MPV458912:MPV458915 MZR458912:MZR458915 NJN458912:NJN458915 NTJ458912:NTJ458915 ODF458912:ODF458915 ONB458912:ONB458915 OWX458912:OWX458915 PGT458912:PGT458915 PQP458912:PQP458915 QAL458912:QAL458915 QKH458912:QKH458915 QUD458912:QUD458915 RDZ458912:RDZ458915 RNV458912:RNV458915 RXR458912:RXR458915 SHN458912:SHN458915 SRJ458912:SRJ458915 TBF458912:TBF458915 TLB458912:TLB458915 TUX458912:TUX458915 UET458912:UET458915 UOP458912:UOP458915 UYL458912:UYL458915 VIH458912:VIH458915 VSD458912:VSD458915 WBZ458912:WBZ458915 WLV458912:WLV458915 WVR458912:WVR458915 J524448:J524451 JF524448:JF524451 TB524448:TB524451 ACX524448:ACX524451 AMT524448:AMT524451 AWP524448:AWP524451 BGL524448:BGL524451 BQH524448:BQH524451 CAD524448:CAD524451 CJZ524448:CJZ524451 CTV524448:CTV524451 DDR524448:DDR524451 DNN524448:DNN524451 DXJ524448:DXJ524451 EHF524448:EHF524451 ERB524448:ERB524451 FAX524448:FAX524451 FKT524448:FKT524451 FUP524448:FUP524451 GEL524448:GEL524451 GOH524448:GOH524451 GYD524448:GYD524451 HHZ524448:HHZ524451 HRV524448:HRV524451 IBR524448:IBR524451 ILN524448:ILN524451 IVJ524448:IVJ524451 JFF524448:JFF524451 JPB524448:JPB524451 JYX524448:JYX524451 KIT524448:KIT524451 KSP524448:KSP524451 LCL524448:LCL524451 LMH524448:LMH524451 LWD524448:LWD524451 MFZ524448:MFZ524451 MPV524448:MPV524451 MZR524448:MZR524451 NJN524448:NJN524451 NTJ524448:NTJ524451 ODF524448:ODF524451 ONB524448:ONB524451 OWX524448:OWX524451 PGT524448:PGT524451 PQP524448:PQP524451 QAL524448:QAL524451 QKH524448:QKH524451 QUD524448:QUD524451 RDZ524448:RDZ524451 RNV524448:RNV524451 RXR524448:RXR524451 SHN524448:SHN524451 SRJ524448:SRJ524451 TBF524448:TBF524451 TLB524448:TLB524451 TUX524448:TUX524451 UET524448:UET524451 UOP524448:UOP524451 UYL524448:UYL524451 VIH524448:VIH524451 VSD524448:VSD524451 WBZ524448:WBZ524451 WLV524448:WLV524451 WVR524448:WVR524451 J589984:J589987 JF589984:JF589987 TB589984:TB589987 ACX589984:ACX589987 AMT589984:AMT589987 AWP589984:AWP589987 BGL589984:BGL589987 BQH589984:BQH589987 CAD589984:CAD589987 CJZ589984:CJZ589987 CTV589984:CTV589987 DDR589984:DDR589987 DNN589984:DNN589987 DXJ589984:DXJ589987 EHF589984:EHF589987 ERB589984:ERB589987 FAX589984:FAX589987 FKT589984:FKT589987 FUP589984:FUP589987 GEL589984:GEL589987 GOH589984:GOH589987 GYD589984:GYD589987 HHZ589984:HHZ589987 HRV589984:HRV589987 IBR589984:IBR589987 ILN589984:ILN589987 IVJ589984:IVJ589987 JFF589984:JFF589987 JPB589984:JPB589987 JYX589984:JYX589987 KIT589984:KIT589987 KSP589984:KSP589987 LCL589984:LCL589987 LMH589984:LMH589987 LWD589984:LWD589987 MFZ589984:MFZ589987 MPV589984:MPV589987 MZR589984:MZR589987 NJN589984:NJN589987 NTJ589984:NTJ589987 ODF589984:ODF589987 ONB589984:ONB589987 OWX589984:OWX589987 PGT589984:PGT589987 PQP589984:PQP589987 QAL589984:QAL589987 QKH589984:QKH589987 QUD589984:QUD589987 RDZ589984:RDZ589987 RNV589984:RNV589987 RXR589984:RXR589987 SHN589984:SHN589987 SRJ589984:SRJ589987 TBF589984:TBF589987 TLB589984:TLB589987 TUX589984:TUX589987 UET589984:UET589987 UOP589984:UOP589987 UYL589984:UYL589987 VIH589984:VIH589987 VSD589984:VSD589987 WBZ589984:WBZ589987 WLV589984:WLV589987 WVR589984:WVR589987 J655520:J655523 JF655520:JF655523 TB655520:TB655523 ACX655520:ACX655523 AMT655520:AMT655523 AWP655520:AWP655523 BGL655520:BGL655523 BQH655520:BQH655523 CAD655520:CAD655523 CJZ655520:CJZ655523 CTV655520:CTV655523 DDR655520:DDR655523 DNN655520:DNN655523 DXJ655520:DXJ655523 EHF655520:EHF655523 ERB655520:ERB655523 FAX655520:FAX655523 FKT655520:FKT655523 FUP655520:FUP655523 GEL655520:GEL655523 GOH655520:GOH655523 GYD655520:GYD655523 HHZ655520:HHZ655523 HRV655520:HRV655523 IBR655520:IBR655523 ILN655520:ILN655523 IVJ655520:IVJ655523 JFF655520:JFF655523 JPB655520:JPB655523 JYX655520:JYX655523 KIT655520:KIT655523 KSP655520:KSP655523 LCL655520:LCL655523 LMH655520:LMH655523 LWD655520:LWD655523 MFZ655520:MFZ655523 MPV655520:MPV655523 MZR655520:MZR655523 NJN655520:NJN655523 NTJ655520:NTJ655523 ODF655520:ODF655523 ONB655520:ONB655523 OWX655520:OWX655523 PGT655520:PGT655523 PQP655520:PQP655523 QAL655520:QAL655523 QKH655520:QKH655523 QUD655520:QUD655523 RDZ655520:RDZ655523 RNV655520:RNV655523 RXR655520:RXR655523 SHN655520:SHN655523 SRJ655520:SRJ655523 TBF655520:TBF655523 TLB655520:TLB655523 TUX655520:TUX655523 UET655520:UET655523 UOP655520:UOP655523 UYL655520:UYL655523 VIH655520:VIH655523 VSD655520:VSD655523 WBZ655520:WBZ655523 WLV655520:WLV655523 WVR655520:WVR655523 J721056:J721059 JF721056:JF721059 TB721056:TB721059 ACX721056:ACX721059 AMT721056:AMT721059 AWP721056:AWP721059 BGL721056:BGL721059 BQH721056:BQH721059 CAD721056:CAD721059 CJZ721056:CJZ721059 CTV721056:CTV721059 DDR721056:DDR721059 DNN721056:DNN721059 DXJ721056:DXJ721059 EHF721056:EHF721059 ERB721056:ERB721059 FAX721056:FAX721059 FKT721056:FKT721059 FUP721056:FUP721059 GEL721056:GEL721059 GOH721056:GOH721059 GYD721056:GYD721059 HHZ721056:HHZ721059 HRV721056:HRV721059 IBR721056:IBR721059 ILN721056:ILN721059 IVJ721056:IVJ721059 JFF721056:JFF721059 JPB721056:JPB721059 JYX721056:JYX721059 KIT721056:KIT721059 KSP721056:KSP721059 LCL721056:LCL721059 LMH721056:LMH721059 LWD721056:LWD721059 MFZ721056:MFZ721059 MPV721056:MPV721059 MZR721056:MZR721059 NJN721056:NJN721059 NTJ721056:NTJ721059 ODF721056:ODF721059 ONB721056:ONB721059 OWX721056:OWX721059 PGT721056:PGT721059 PQP721056:PQP721059 QAL721056:QAL721059 QKH721056:QKH721059 QUD721056:QUD721059 RDZ721056:RDZ721059 RNV721056:RNV721059 RXR721056:RXR721059 SHN721056:SHN721059 SRJ721056:SRJ721059 TBF721056:TBF721059 TLB721056:TLB721059 TUX721056:TUX721059 UET721056:UET721059 UOP721056:UOP721059 UYL721056:UYL721059 VIH721056:VIH721059 VSD721056:VSD721059 WBZ721056:WBZ721059 WLV721056:WLV721059 WVR721056:WVR721059 J786592:J786595 JF786592:JF786595 TB786592:TB786595 ACX786592:ACX786595 AMT786592:AMT786595 AWP786592:AWP786595 BGL786592:BGL786595 BQH786592:BQH786595 CAD786592:CAD786595 CJZ786592:CJZ786595 CTV786592:CTV786595 DDR786592:DDR786595 DNN786592:DNN786595 DXJ786592:DXJ786595 EHF786592:EHF786595 ERB786592:ERB786595 FAX786592:FAX786595 FKT786592:FKT786595 FUP786592:FUP786595 GEL786592:GEL786595 GOH786592:GOH786595 GYD786592:GYD786595 HHZ786592:HHZ786595 HRV786592:HRV786595 IBR786592:IBR786595 ILN786592:ILN786595 IVJ786592:IVJ786595 JFF786592:JFF786595 JPB786592:JPB786595 JYX786592:JYX786595 KIT786592:KIT786595 KSP786592:KSP786595 LCL786592:LCL786595 LMH786592:LMH786595 LWD786592:LWD786595 MFZ786592:MFZ786595 MPV786592:MPV786595 MZR786592:MZR786595 NJN786592:NJN786595 NTJ786592:NTJ786595 ODF786592:ODF786595 ONB786592:ONB786595 OWX786592:OWX786595 PGT786592:PGT786595 PQP786592:PQP786595 QAL786592:QAL786595 QKH786592:QKH786595 QUD786592:QUD786595 RDZ786592:RDZ786595 RNV786592:RNV786595 RXR786592:RXR786595 SHN786592:SHN786595 SRJ786592:SRJ786595 TBF786592:TBF786595 TLB786592:TLB786595 TUX786592:TUX786595 UET786592:UET786595 UOP786592:UOP786595 UYL786592:UYL786595 VIH786592:VIH786595 VSD786592:VSD786595 WBZ786592:WBZ786595 WLV786592:WLV786595 WVR786592:WVR786595 J852128:J852131 JF852128:JF852131 TB852128:TB852131 ACX852128:ACX852131 AMT852128:AMT852131 AWP852128:AWP852131 BGL852128:BGL852131 BQH852128:BQH852131 CAD852128:CAD852131 CJZ852128:CJZ852131 CTV852128:CTV852131 DDR852128:DDR852131 DNN852128:DNN852131 DXJ852128:DXJ852131 EHF852128:EHF852131 ERB852128:ERB852131 FAX852128:FAX852131 FKT852128:FKT852131 FUP852128:FUP852131 GEL852128:GEL852131 GOH852128:GOH852131 GYD852128:GYD852131 HHZ852128:HHZ852131 HRV852128:HRV852131 IBR852128:IBR852131 ILN852128:ILN852131 IVJ852128:IVJ852131 JFF852128:JFF852131 JPB852128:JPB852131 JYX852128:JYX852131 KIT852128:KIT852131 KSP852128:KSP852131 LCL852128:LCL852131 LMH852128:LMH852131 LWD852128:LWD852131 MFZ852128:MFZ852131 MPV852128:MPV852131 MZR852128:MZR852131 NJN852128:NJN852131 NTJ852128:NTJ852131 ODF852128:ODF852131 ONB852128:ONB852131 OWX852128:OWX852131 PGT852128:PGT852131 PQP852128:PQP852131 QAL852128:QAL852131 QKH852128:QKH852131 QUD852128:QUD852131 RDZ852128:RDZ852131 RNV852128:RNV852131 RXR852128:RXR852131 SHN852128:SHN852131 SRJ852128:SRJ852131 TBF852128:TBF852131 TLB852128:TLB852131 TUX852128:TUX852131 UET852128:UET852131 UOP852128:UOP852131 UYL852128:UYL852131 VIH852128:VIH852131 VSD852128:VSD852131 WBZ852128:WBZ852131 WLV852128:WLV852131 WVR852128:WVR852131 J917664:J917667 JF917664:JF917667 TB917664:TB917667 ACX917664:ACX917667 AMT917664:AMT917667 AWP917664:AWP917667 BGL917664:BGL917667 BQH917664:BQH917667 CAD917664:CAD917667 CJZ917664:CJZ917667 CTV917664:CTV917667 DDR917664:DDR917667 DNN917664:DNN917667 DXJ917664:DXJ917667 EHF917664:EHF917667 ERB917664:ERB917667 FAX917664:FAX917667 FKT917664:FKT917667 FUP917664:FUP917667 GEL917664:GEL917667 GOH917664:GOH917667 GYD917664:GYD917667 HHZ917664:HHZ917667 HRV917664:HRV917667 IBR917664:IBR917667 ILN917664:ILN917667 IVJ917664:IVJ917667 JFF917664:JFF917667 JPB917664:JPB917667 JYX917664:JYX917667 KIT917664:KIT917667 KSP917664:KSP917667 LCL917664:LCL917667 LMH917664:LMH917667 LWD917664:LWD917667 MFZ917664:MFZ917667 MPV917664:MPV917667 MZR917664:MZR917667 NJN917664:NJN917667 NTJ917664:NTJ917667 ODF917664:ODF917667 ONB917664:ONB917667 OWX917664:OWX917667 PGT917664:PGT917667 PQP917664:PQP917667 QAL917664:QAL917667 QKH917664:QKH917667 QUD917664:QUD917667 RDZ917664:RDZ917667 RNV917664:RNV917667 RXR917664:RXR917667 SHN917664:SHN917667 SRJ917664:SRJ917667 TBF917664:TBF917667 TLB917664:TLB917667 TUX917664:TUX917667 UET917664:UET917667 UOP917664:UOP917667 UYL917664:UYL917667 VIH917664:VIH917667 VSD917664:VSD917667 WBZ917664:WBZ917667 WLV917664:WLV917667 WVR917664:WVR917667 J983200:J983203 JF983200:JF983203 TB983200:TB983203 ACX983200:ACX983203 AMT983200:AMT983203 AWP983200:AWP983203 BGL983200:BGL983203 BQH983200:BQH983203 CAD983200:CAD983203 CJZ983200:CJZ983203 CTV983200:CTV983203 DDR983200:DDR983203 DNN983200:DNN983203 DXJ983200:DXJ983203 EHF983200:EHF983203 ERB983200:ERB983203 FAX983200:FAX983203 FKT983200:FKT983203 FUP983200:FUP983203 GEL983200:GEL983203 GOH983200:GOH983203 GYD983200:GYD983203 HHZ983200:HHZ983203 HRV983200:HRV983203 IBR983200:IBR983203 ILN983200:ILN983203 IVJ983200:IVJ983203 JFF983200:JFF983203 JPB983200:JPB983203 JYX983200:JYX983203 KIT983200:KIT983203 KSP983200:KSP983203 LCL983200:LCL983203 LMH983200:LMH983203 LWD983200:LWD983203 MFZ983200:MFZ983203 MPV983200:MPV983203 MZR983200:MZR983203 NJN983200:NJN983203 NTJ983200:NTJ983203 ODF983200:ODF983203 ONB983200:ONB983203 OWX983200:OWX983203 PGT983200:PGT983203 PQP983200:PQP983203 QAL983200:QAL983203 QKH983200:QKH983203 QUD983200:QUD983203 RDZ983200:RDZ983203 RNV983200:RNV983203 RXR983200:RXR983203 SHN983200:SHN983203 SRJ983200:SRJ983203 TBF983200:TBF983203 TLB983200:TLB983203 TUX983200:TUX983203 UET983200:UET983203 UOP983200:UOP983203 UYL983200:UYL983203 VIH983200:VIH983203 VSD983200:VSD983203 WBZ983200:WBZ983203 WLV983200:WLV983203 WVR983200:WVR983203 F160:F163 JB160:JB163 SX160:SX163 ACT160:ACT163 AMP160:AMP163 AWL160:AWL163 BGH160:BGH163 BQD160:BQD163 BZZ160:BZZ163 CJV160:CJV163 CTR160:CTR163 DDN160:DDN163 DNJ160:DNJ163 DXF160:DXF163 EHB160:EHB163 EQX160:EQX163 FAT160:FAT163 FKP160:FKP163 FUL160:FUL163 GEH160:GEH163 GOD160:GOD163 GXZ160:GXZ163 HHV160:HHV163 HRR160:HRR163 IBN160:IBN163 ILJ160:ILJ163 IVF160:IVF163 JFB160:JFB163 JOX160:JOX163 JYT160:JYT163 KIP160:KIP163 KSL160:KSL163 LCH160:LCH163 LMD160:LMD163 LVZ160:LVZ163 MFV160:MFV163 MPR160:MPR163 MZN160:MZN163 NJJ160:NJJ163 NTF160:NTF163 ODB160:ODB163 OMX160:OMX163 OWT160:OWT163 PGP160:PGP163 PQL160:PQL163 QAH160:QAH163 QKD160:QKD163 QTZ160:QTZ163 RDV160:RDV163 RNR160:RNR163 RXN160:RXN163 SHJ160:SHJ163 SRF160:SRF163 TBB160:TBB163 TKX160:TKX163 TUT160:TUT163 UEP160:UEP163 UOL160:UOL163 UYH160:UYH163 VID160:VID163 VRZ160:VRZ163 WBV160:WBV163 WLR160:WLR163 WVN160:WVN163 F65696:F65699 JB65696:JB65699 SX65696:SX65699 ACT65696:ACT65699 AMP65696:AMP65699 AWL65696:AWL65699 BGH65696:BGH65699 BQD65696:BQD65699 BZZ65696:BZZ65699 CJV65696:CJV65699 CTR65696:CTR65699 DDN65696:DDN65699 DNJ65696:DNJ65699 DXF65696:DXF65699 EHB65696:EHB65699 EQX65696:EQX65699 FAT65696:FAT65699 FKP65696:FKP65699 FUL65696:FUL65699 GEH65696:GEH65699 GOD65696:GOD65699 GXZ65696:GXZ65699 HHV65696:HHV65699 HRR65696:HRR65699 IBN65696:IBN65699 ILJ65696:ILJ65699 IVF65696:IVF65699 JFB65696:JFB65699 JOX65696:JOX65699 JYT65696:JYT65699 KIP65696:KIP65699 KSL65696:KSL65699 LCH65696:LCH65699 LMD65696:LMD65699 LVZ65696:LVZ65699 MFV65696:MFV65699 MPR65696:MPR65699 MZN65696:MZN65699 NJJ65696:NJJ65699 NTF65696:NTF65699 ODB65696:ODB65699 OMX65696:OMX65699 OWT65696:OWT65699 PGP65696:PGP65699 PQL65696:PQL65699 QAH65696:QAH65699 QKD65696:QKD65699 QTZ65696:QTZ65699 RDV65696:RDV65699 RNR65696:RNR65699 RXN65696:RXN65699 SHJ65696:SHJ65699 SRF65696:SRF65699 TBB65696:TBB65699 TKX65696:TKX65699 TUT65696:TUT65699 UEP65696:UEP65699 UOL65696:UOL65699 UYH65696:UYH65699 VID65696:VID65699 VRZ65696:VRZ65699 WBV65696:WBV65699 WLR65696:WLR65699 WVN65696:WVN65699 F131232:F131235 JB131232:JB131235 SX131232:SX131235 ACT131232:ACT131235 AMP131232:AMP131235 AWL131232:AWL131235 BGH131232:BGH131235 BQD131232:BQD131235 BZZ131232:BZZ131235 CJV131232:CJV131235 CTR131232:CTR131235 DDN131232:DDN131235 DNJ131232:DNJ131235 DXF131232:DXF131235 EHB131232:EHB131235 EQX131232:EQX131235 FAT131232:FAT131235 FKP131232:FKP131235 FUL131232:FUL131235 GEH131232:GEH131235 GOD131232:GOD131235 GXZ131232:GXZ131235 HHV131232:HHV131235 HRR131232:HRR131235 IBN131232:IBN131235 ILJ131232:ILJ131235 IVF131232:IVF131235 JFB131232:JFB131235 JOX131232:JOX131235 JYT131232:JYT131235 KIP131232:KIP131235 KSL131232:KSL131235 LCH131232:LCH131235 LMD131232:LMD131235 LVZ131232:LVZ131235 MFV131232:MFV131235 MPR131232:MPR131235 MZN131232:MZN131235 NJJ131232:NJJ131235 NTF131232:NTF131235 ODB131232:ODB131235 OMX131232:OMX131235 OWT131232:OWT131235 PGP131232:PGP131235 PQL131232:PQL131235 QAH131232:QAH131235 QKD131232:QKD131235 QTZ131232:QTZ131235 RDV131232:RDV131235 RNR131232:RNR131235 RXN131232:RXN131235 SHJ131232:SHJ131235 SRF131232:SRF131235 TBB131232:TBB131235 TKX131232:TKX131235 TUT131232:TUT131235 UEP131232:UEP131235 UOL131232:UOL131235 UYH131232:UYH131235 VID131232:VID131235 VRZ131232:VRZ131235 WBV131232:WBV131235 WLR131232:WLR131235 WVN131232:WVN131235 F196768:F196771 JB196768:JB196771 SX196768:SX196771 ACT196768:ACT196771 AMP196768:AMP196771 AWL196768:AWL196771 BGH196768:BGH196771 BQD196768:BQD196771 BZZ196768:BZZ196771 CJV196768:CJV196771 CTR196768:CTR196771 DDN196768:DDN196771 DNJ196768:DNJ196771 DXF196768:DXF196771 EHB196768:EHB196771 EQX196768:EQX196771 FAT196768:FAT196771 FKP196768:FKP196771 FUL196768:FUL196771 GEH196768:GEH196771 GOD196768:GOD196771 GXZ196768:GXZ196771 HHV196768:HHV196771 HRR196768:HRR196771 IBN196768:IBN196771 ILJ196768:ILJ196771 IVF196768:IVF196771 JFB196768:JFB196771 JOX196768:JOX196771 JYT196768:JYT196771 KIP196768:KIP196771 KSL196768:KSL196771 LCH196768:LCH196771 LMD196768:LMD196771 LVZ196768:LVZ196771 MFV196768:MFV196771 MPR196768:MPR196771 MZN196768:MZN196771 NJJ196768:NJJ196771 NTF196768:NTF196771 ODB196768:ODB196771 OMX196768:OMX196771 OWT196768:OWT196771 PGP196768:PGP196771 PQL196768:PQL196771 QAH196768:QAH196771 QKD196768:QKD196771 QTZ196768:QTZ196771 RDV196768:RDV196771 RNR196768:RNR196771 RXN196768:RXN196771 SHJ196768:SHJ196771 SRF196768:SRF196771 TBB196768:TBB196771 TKX196768:TKX196771 TUT196768:TUT196771 UEP196768:UEP196771 UOL196768:UOL196771 UYH196768:UYH196771 VID196768:VID196771 VRZ196768:VRZ196771 WBV196768:WBV196771 WLR196768:WLR196771 WVN196768:WVN196771 F262304:F262307 JB262304:JB262307 SX262304:SX262307 ACT262304:ACT262307 AMP262304:AMP262307 AWL262304:AWL262307 BGH262304:BGH262307 BQD262304:BQD262307 BZZ262304:BZZ262307 CJV262304:CJV262307 CTR262304:CTR262307 DDN262304:DDN262307 DNJ262304:DNJ262307 DXF262304:DXF262307 EHB262304:EHB262307 EQX262304:EQX262307 FAT262304:FAT262307 FKP262304:FKP262307 FUL262304:FUL262307 GEH262304:GEH262307 GOD262304:GOD262307 GXZ262304:GXZ262307 HHV262304:HHV262307 HRR262304:HRR262307 IBN262304:IBN262307 ILJ262304:ILJ262307 IVF262304:IVF262307 JFB262304:JFB262307 JOX262304:JOX262307 JYT262304:JYT262307 KIP262304:KIP262307 KSL262304:KSL262307 LCH262304:LCH262307 LMD262304:LMD262307 LVZ262304:LVZ262307 MFV262304:MFV262307 MPR262304:MPR262307 MZN262304:MZN262307 NJJ262304:NJJ262307 NTF262304:NTF262307 ODB262304:ODB262307 OMX262304:OMX262307 OWT262304:OWT262307 PGP262304:PGP262307 PQL262304:PQL262307 QAH262304:QAH262307 QKD262304:QKD262307 QTZ262304:QTZ262307 RDV262304:RDV262307 RNR262304:RNR262307 RXN262304:RXN262307 SHJ262304:SHJ262307 SRF262304:SRF262307 TBB262304:TBB262307 TKX262304:TKX262307 TUT262304:TUT262307 UEP262304:UEP262307 UOL262304:UOL262307 UYH262304:UYH262307 VID262304:VID262307 VRZ262304:VRZ262307 WBV262304:WBV262307 WLR262304:WLR262307 WVN262304:WVN262307 F327840:F327843 JB327840:JB327843 SX327840:SX327843 ACT327840:ACT327843 AMP327840:AMP327843 AWL327840:AWL327843 BGH327840:BGH327843 BQD327840:BQD327843 BZZ327840:BZZ327843 CJV327840:CJV327843 CTR327840:CTR327843 DDN327840:DDN327843 DNJ327840:DNJ327843 DXF327840:DXF327843 EHB327840:EHB327843 EQX327840:EQX327843 FAT327840:FAT327843 FKP327840:FKP327843 FUL327840:FUL327843 GEH327840:GEH327843 GOD327840:GOD327843 GXZ327840:GXZ327843 HHV327840:HHV327843 HRR327840:HRR327843 IBN327840:IBN327843 ILJ327840:ILJ327843 IVF327840:IVF327843 JFB327840:JFB327843 JOX327840:JOX327843 JYT327840:JYT327843 KIP327840:KIP327843 KSL327840:KSL327843 LCH327840:LCH327843 LMD327840:LMD327843 LVZ327840:LVZ327843 MFV327840:MFV327843 MPR327840:MPR327843 MZN327840:MZN327843 NJJ327840:NJJ327843 NTF327840:NTF327843 ODB327840:ODB327843 OMX327840:OMX327843 OWT327840:OWT327843 PGP327840:PGP327843 PQL327840:PQL327843 QAH327840:QAH327843 QKD327840:QKD327843 QTZ327840:QTZ327843 RDV327840:RDV327843 RNR327840:RNR327843 RXN327840:RXN327843 SHJ327840:SHJ327843 SRF327840:SRF327843 TBB327840:TBB327843 TKX327840:TKX327843 TUT327840:TUT327843 UEP327840:UEP327843 UOL327840:UOL327843 UYH327840:UYH327843 VID327840:VID327843 VRZ327840:VRZ327843 WBV327840:WBV327843 WLR327840:WLR327843 WVN327840:WVN327843 F393376:F393379 JB393376:JB393379 SX393376:SX393379 ACT393376:ACT393379 AMP393376:AMP393379 AWL393376:AWL393379 BGH393376:BGH393379 BQD393376:BQD393379 BZZ393376:BZZ393379 CJV393376:CJV393379 CTR393376:CTR393379 DDN393376:DDN393379 DNJ393376:DNJ393379 DXF393376:DXF393379 EHB393376:EHB393379 EQX393376:EQX393379 FAT393376:FAT393379 FKP393376:FKP393379 FUL393376:FUL393379 GEH393376:GEH393379 GOD393376:GOD393379 GXZ393376:GXZ393379 HHV393376:HHV393379 HRR393376:HRR393379 IBN393376:IBN393379 ILJ393376:ILJ393379 IVF393376:IVF393379 JFB393376:JFB393379 JOX393376:JOX393379 JYT393376:JYT393379 KIP393376:KIP393379 KSL393376:KSL393379 LCH393376:LCH393379 LMD393376:LMD393379 LVZ393376:LVZ393379 MFV393376:MFV393379 MPR393376:MPR393379 MZN393376:MZN393379 NJJ393376:NJJ393379 NTF393376:NTF393379 ODB393376:ODB393379 OMX393376:OMX393379 OWT393376:OWT393379 PGP393376:PGP393379 PQL393376:PQL393379 QAH393376:QAH393379 QKD393376:QKD393379 QTZ393376:QTZ393379 RDV393376:RDV393379 RNR393376:RNR393379 RXN393376:RXN393379 SHJ393376:SHJ393379 SRF393376:SRF393379 TBB393376:TBB393379 TKX393376:TKX393379 TUT393376:TUT393379 UEP393376:UEP393379 UOL393376:UOL393379 UYH393376:UYH393379 VID393376:VID393379 VRZ393376:VRZ393379 WBV393376:WBV393379 WLR393376:WLR393379 WVN393376:WVN393379 F458912:F458915 JB458912:JB458915 SX458912:SX458915 ACT458912:ACT458915 AMP458912:AMP458915 AWL458912:AWL458915 BGH458912:BGH458915 BQD458912:BQD458915 BZZ458912:BZZ458915 CJV458912:CJV458915 CTR458912:CTR458915 DDN458912:DDN458915 DNJ458912:DNJ458915 DXF458912:DXF458915 EHB458912:EHB458915 EQX458912:EQX458915 FAT458912:FAT458915 FKP458912:FKP458915 FUL458912:FUL458915 GEH458912:GEH458915 GOD458912:GOD458915 GXZ458912:GXZ458915 HHV458912:HHV458915 HRR458912:HRR458915 IBN458912:IBN458915 ILJ458912:ILJ458915 IVF458912:IVF458915 JFB458912:JFB458915 JOX458912:JOX458915 JYT458912:JYT458915 KIP458912:KIP458915 KSL458912:KSL458915 LCH458912:LCH458915 LMD458912:LMD458915 LVZ458912:LVZ458915 MFV458912:MFV458915 MPR458912:MPR458915 MZN458912:MZN458915 NJJ458912:NJJ458915 NTF458912:NTF458915 ODB458912:ODB458915 OMX458912:OMX458915 OWT458912:OWT458915 PGP458912:PGP458915 PQL458912:PQL458915 QAH458912:QAH458915 QKD458912:QKD458915 QTZ458912:QTZ458915 RDV458912:RDV458915 RNR458912:RNR458915 RXN458912:RXN458915 SHJ458912:SHJ458915 SRF458912:SRF458915 TBB458912:TBB458915 TKX458912:TKX458915 TUT458912:TUT458915 UEP458912:UEP458915 UOL458912:UOL458915 UYH458912:UYH458915 VID458912:VID458915 VRZ458912:VRZ458915 WBV458912:WBV458915 WLR458912:WLR458915 WVN458912:WVN458915 F524448:F524451 JB524448:JB524451 SX524448:SX524451 ACT524448:ACT524451 AMP524448:AMP524451 AWL524448:AWL524451 BGH524448:BGH524451 BQD524448:BQD524451 BZZ524448:BZZ524451 CJV524448:CJV524451 CTR524448:CTR524451 DDN524448:DDN524451 DNJ524448:DNJ524451 DXF524448:DXF524451 EHB524448:EHB524451 EQX524448:EQX524451 FAT524448:FAT524451 FKP524448:FKP524451 FUL524448:FUL524451 GEH524448:GEH524451 GOD524448:GOD524451 GXZ524448:GXZ524451 HHV524448:HHV524451 HRR524448:HRR524451 IBN524448:IBN524451 ILJ524448:ILJ524451 IVF524448:IVF524451 JFB524448:JFB524451 JOX524448:JOX524451 JYT524448:JYT524451 KIP524448:KIP524451 KSL524448:KSL524451 LCH524448:LCH524451 LMD524448:LMD524451 LVZ524448:LVZ524451 MFV524448:MFV524451 MPR524448:MPR524451 MZN524448:MZN524451 NJJ524448:NJJ524451 NTF524448:NTF524451 ODB524448:ODB524451 OMX524448:OMX524451 OWT524448:OWT524451 PGP524448:PGP524451 PQL524448:PQL524451 QAH524448:QAH524451 QKD524448:QKD524451 QTZ524448:QTZ524451 RDV524448:RDV524451 RNR524448:RNR524451 RXN524448:RXN524451 SHJ524448:SHJ524451 SRF524448:SRF524451 TBB524448:TBB524451 TKX524448:TKX524451 TUT524448:TUT524451 UEP524448:UEP524451 UOL524448:UOL524451 UYH524448:UYH524451 VID524448:VID524451 VRZ524448:VRZ524451 WBV524448:WBV524451 WLR524448:WLR524451 WVN524448:WVN524451 F589984:F589987 JB589984:JB589987 SX589984:SX589987 ACT589984:ACT589987 AMP589984:AMP589987 AWL589984:AWL589987 BGH589984:BGH589987 BQD589984:BQD589987 BZZ589984:BZZ589987 CJV589984:CJV589987 CTR589984:CTR589987 DDN589984:DDN589987 DNJ589984:DNJ589987 DXF589984:DXF589987 EHB589984:EHB589987 EQX589984:EQX589987 FAT589984:FAT589987 FKP589984:FKP589987 FUL589984:FUL589987 GEH589984:GEH589987 GOD589984:GOD589987 GXZ589984:GXZ589987 HHV589984:HHV589987 HRR589984:HRR589987 IBN589984:IBN589987 ILJ589984:ILJ589987 IVF589984:IVF589987 JFB589984:JFB589987 JOX589984:JOX589987 JYT589984:JYT589987 KIP589984:KIP589987 KSL589984:KSL589987 LCH589984:LCH589987 LMD589984:LMD589987 LVZ589984:LVZ589987 MFV589984:MFV589987 MPR589984:MPR589987 MZN589984:MZN589987 NJJ589984:NJJ589987 NTF589984:NTF589987 ODB589984:ODB589987 OMX589984:OMX589987 OWT589984:OWT589987 PGP589984:PGP589987 PQL589984:PQL589987 QAH589984:QAH589987 QKD589984:QKD589987 QTZ589984:QTZ589987 RDV589984:RDV589987 RNR589984:RNR589987 RXN589984:RXN589987 SHJ589984:SHJ589987 SRF589984:SRF589987 TBB589984:TBB589987 TKX589984:TKX589987 TUT589984:TUT589987 UEP589984:UEP589987 UOL589984:UOL589987 UYH589984:UYH589987 VID589984:VID589987 VRZ589984:VRZ589987 WBV589984:WBV589987 WLR589984:WLR589987 WVN589984:WVN589987 F655520:F655523 JB655520:JB655523 SX655520:SX655523 ACT655520:ACT655523 AMP655520:AMP655523 AWL655520:AWL655523 BGH655520:BGH655523 BQD655520:BQD655523 BZZ655520:BZZ655523 CJV655520:CJV655523 CTR655520:CTR655523 DDN655520:DDN655523 DNJ655520:DNJ655523 DXF655520:DXF655523 EHB655520:EHB655523 EQX655520:EQX655523 FAT655520:FAT655523 FKP655520:FKP655523 FUL655520:FUL655523 GEH655520:GEH655523 GOD655520:GOD655523 GXZ655520:GXZ655523 HHV655520:HHV655523 HRR655520:HRR655523 IBN655520:IBN655523 ILJ655520:ILJ655523 IVF655520:IVF655523 JFB655520:JFB655523 JOX655520:JOX655523 JYT655520:JYT655523 KIP655520:KIP655523 KSL655520:KSL655523 LCH655520:LCH655523 LMD655520:LMD655523 LVZ655520:LVZ655523 MFV655520:MFV655523 MPR655520:MPR655523 MZN655520:MZN655523 NJJ655520:NJJ655523 NTF655520:NTF655523 ODB655520:ODB655523 OMX655520:OMX655523 OWT655520:OWT655523 PGP655520:PGP655523 PQL655520:PQL655523 QAH655520:QAH655523 QKD655520:QKD655523 QTZ655520:QTZ655523 RDV655520:RDV655523 RNR655520:RNR655523 RXN655520:RXN655523 SHJ655520:SHJ655523 SRF655520:SRF655523 TBB655520:TBB655523 TKX655520:TKX655523 TUT655520:TUT655523 UEP655520:UEP655523 UOL655520:UOL655523 UYH655520:UYH655523 VID655520:VID655523 VRZ655520:VRZ655523 WBV655520:WBV655523 WLR655520:WLR655523 WVN655520:WVN655523 F721056:F721059 JB721056:JB721059 SX721056:SX721059 ACT721056:ACT721059 AMP721056:AMP721059 AWL721056:AWL721059 BGH721056:BGH721059 BQD721056:BQD721059 BZZ721056:BZZ721059 CJV721056:CJV721059 CTR721056:CTR721059 DDN721056:DDN721059 DNJ721056:DNJ721059 DXF721056:DXF721059 EHB721056:EHB721059 EQX721056:EQX721059 FAT721056:FAT721059 FKP721056:FKP721059 FUL721056:FUL721059 GEH721056:GEH721059 GOD721056:GOD721059 GXZ721056:GXZ721059 HHV721056:HHV721059 HRR721056:HRR721059 IBN721056:IBN721059 ILJ721056:ILJ721059 IVF721056:IVF721059 JFB721056:JFB721059 JOX721056:JOX721059 JYT721056:JYT721059 KIP721056:KIP721059 KSL721056:KSL721059 LCH721056:LCH721059 LMD721056:LMD721059 LVZ721056:LVZ721059 MFV721056:MFV721059 MPR721056:MPR721059 MZN721056:MZN721059 NJJ721056:NJJ721059 NTF721056:NTF721059 ODB721056:ODB721059 OMX721056:OMX721059 OWT721056:OWT721059 PGP721056:PGP721059 PQL721056:PQL721059 QAH721056:QAH721059 QKD721056:QKD721059 QTZ721056:QTZ721059 RDV721056:RDV721059 RNR721056:RNR721059 RXN721056:RXN721059 SHJ721056:SHJ721059 SRF721056:SRF721059 TBB721056:TBB721059 TKX721056:TKX721059 TUT721056:TUT721059 UEP721056:UEP721059 UOL721056:UOL721059 UYH721056:UYH721059 VID721056:VID721059 VRZ721056:VRZ721059 WBV721056:WBV721059 WLR721056:WLR721059 WVN721056:WVN721059 F786592:F786595 JB786592:JB786595 SX786592:SX786595 ACT786592:ACT786595 AMP786592:AMP786595 AWL786592:AWL786595 BGH786592:BGH786595 BQD786592:BQD786595 BZZ786592:BZZ786595 CJV786592:CJV786595 CTR786592:CTR786595 DDN786592:DDN786595 DNJ786592:DNJ786595 DXF786592:DXF786595 EHB786592:EHB786595 EQX786592:EQX786595 FAT786592:FAT786595 FKP786592:FKP786595 FUL786592:FUL786595 GEH786592:GEH786595 GOD786592:GOD786595 GXZ786592:GXZ786595 HHV786592:HHV786595 HRR786592:HRR786595 IBN786592:IBN786595 ILJ786592:ILJ786595 IVF786592:IVF786595 JFB786592:JFB786595 JOX786592:JOX786595 JYT786592:JYT786595 KIP786592:KIP786595 KSL786592:KSL786595 LCH786592:LCH786595 LMD786592:LMD786595 LVZ786592:LVZ786595 MFV786592:MFV786595 MPR786592:MPR786595 MZN786592:MZN786595 NJJ786592:NJJ786595 NTF786592:NTF786595 ODB786592:ODB786595 OMX786592:OMX786595 OWT786592:OWT786595 PGP786592:PGP786595 PQL786592:PQL786595 QAH786592:QAH786595 QKD786592:QKD786595 QTZ786592:QTZ786595 RDV786592:RDV786595 RNR786592:RNR786595 RXN786592:RXN786595 SHJ786592:SHJ786595 SRF786592:SRF786595 TBB786592:TBB786595 TKX786592:TKX786595 TUT786592:TUT786595 UEP786592:UEP786595 UOL786592:UOL786595 UYH786592:UYH786595 VID786592:VID786595 VRZ786592:VRZ786595 WBV786592:WBV786595 WLR786592:WLR786595 WVN786592:WVN786595 F852128:F852131 JB852128:JB852131 SX852128:SX852131 ACT852128:ACT852131 AMP852128:AMP852131 AWL852128:AWL852131 BGH852128:BGH852131 BQD852128:BQD852131 BZZ852128:BZZ852131 CJV852128:CJV852131 CTR852128:CTR852131 DDN852128:DDN852131 DNJ852128:DNJ852131 DXF852128:DXF852131 EHB852128:EHB852131 EQX852128:EQX852131 FAT852128:FAT852131 FKP852128:FKP852131 FUL852128:FUL852131 GEH852128:GEH852131 GOD852128:GOD852131 GXZ852128:GXZ852131 HHV852128:HHV852131 HRR852128:HRR852131 IBN852128:IBN852131 ILJ852128:ILJ852131 IVF852128:IVF852131 JFB852128:JFB852131 JOX852128:JOX852131 JYT852128:JYT852131 KIP852128:KIP852131 KSL852128:KSL852131 LCH852128:LCH852131 LMD852128:LMD852131 LVZ852128:LVZ852131 MFV852128:MFV852131 MPR852128:MPR852131 MZN852128:MZN852131 NJJ852128:NJJ852131 NTF852128:NTF852131 ODB852128:ODB852131 OMX852128:OMX852131 OWT852128:OWT852131 PGP852128:PGP852131 PQL852128:PQL852131 QAH852128:QAH852131 QKD852128:QKD852131 QTZ852128:QTZ852131 RDV852128:RDV852131 RNR852128:RNR852131 RXN852128:RXN852131 SHJ852128:SHJ852131 SRF852128:SRF852131 TBB852128:TBB852131 TKX852128:TKX852131 TUT852128:TUT852131 UEP852128:UEP852131 UOL852128:UOL852131 UYH852128:UYH852131 VID852128:VID852131 VRZ852128:VRZ852131 WBV852128:WBV852131 WLR852128:WLR852131 WVN852128:WVN852131 F917664:F917667 JB917664:JB917667 SX917664:SX917667 ACT917664:ACT917667 AMP917664:AMP917667 AWL917664:AWL917667 BGH917664:BGH917667 BQD917664:BQD917667 BZZ917664:BZZ917667 CJV917664:CJV917667 CTR917664:CTR917667 DDN917664:DDN917667 DNJ917664:DNJ917667 DXF917664:DXF917667 EHB917664:EHB917667 EQX917664:EQX917667 FAT917664:FAT917667 FKP917664:FKP917667 FUL917664:FUL917667 GEH917664:GEH917667 GOD917664:GOD917667 GXZ917664:GXZ917667 HHV917664:HHV917667 HRR917664:HRR917667 IBN917664:IBN917667 ILJ917664:ILJ917667 IVF917664:IVF917667 JFB917664:JFB917667 JOX917664:JOX917667 JYT917664:JYT917667 KIP917664:KIP917667 KSL917664:KSL917667 LCH917664:LCH917667 LMD917664:LMD917667 LVZ917664:LVZ917667 MFV917664:MFV917667 MPR917664:MPR917667 MZN917664:MZN917667 NJJ917664:NJJ917667 NTF917664:NTF917667 ODB917664:ODB917667 OMX917664:OMX917667 OWT917664:OWT917667 PGP917664:PGP917667 PQL917664:PQL917667 QAH917664:QAH917667 QKD917664:QKD917667 QTZ917664:QTZ917667 RDV917664:RDV917667 RNR917664:RNR917667 RXN917664:RXN917667 SHJ917664:SHJ917667 SRF917664:SRF917667 TBB917664:TBB917667 TKX917664:TKX917667 TUT917664:TUT917667 UEP917664:UEP917667 UOL917664:UOL917667 UYH917664:UYH917667 VID917664:VID917667 VRZ917664:VRZ917667 WBV917664:WBV917667 WLR917664:WLR917667 WVN917664:WVN917667 F983200:F983203 JB983200:JB983203 SX983200:SX983203 ACT983200:ACT983203 AMP983200:AMP983203 AWL983200:AWL983203 BGH983200:BGH983203 BQD983200:BQD983203 BZZ983200:BZZ983203 CJV983200:CJV983203 CTR983200:CTR983203 DDN983200:DDN983203 DNJ983200:DNJ983203 DXF983200:DXF983203 EHB983200:EHB983203 EQX983200:EQX983203 FAT983200:FAT983203 FKP983200:FKP983203 FUL983200:FUL983203 GEH983200:GEH983203 GOD983200:GOD983203 GXZ983200:GXZ983203 HHV983200:HHV983203 HRR983200:HRR983203 IBN983200:IBN983203 ILJ983200:ILJ983203 IVF983200:IVF983203 JFB983200:JFB983203 JOX983200:JOX983203 JYT983200:JYT983203 KIP983200:KIP983203 KSL983200:KSL983203 LCH983200:LCH983203 LMD983200:LMD983203 LVZ983200:LVZ983203 MFV983200:MFV983203 MPR983200:MPR983203 MZN983200:MZN983203 NJJ983200:NJJ983203 NTF983200:NTF983203 ODB983200:ODB983203 OMX983200:OMX983203 OWT983200:OWT983203 PGP983200:PGP983203 PQL983200:PQL983203 QAH983200:QAH983203 QKD983200:QKD983203 QTZ983200:QTZ983203 RDV983200:RDV983203 RNR983200:RNR983203 RXN983200:RXN983203 SHJ983200:SHJ983203 SRF983200:SRF983203 TBB983200:TBB983203 TKX983200:TKX983203 TUT983200:TUT983203 UEP983200:UEP983203 UOL983200:UOL983203 UYH983200:UYH983203 VID983200:VID983203 VRZ983200:VRZ983203 WBV983200:WBV983203 WLR983200:WLR983203 WVN983200:WVN983203 D160:D163 IZ160:IZ163 SV160:SV163 ACR160:ACR163 AMN160:AMN163 AWJ160:AWJ163 BGF160:BGF163 BQB160:BQB163 BZX160:BZX163 CJT160:CJT163 CTP160:CTP163 DDL160:DDL163 DNH160:DNH163 DXD160:DXD163 EGZ160:EGZ163 EQV160:EQV163 FAR160:FAR163 FKN160:FKN163 FUJ160:FUJ163 GEF160:GEF163 GOB160:GOB163 GXX160:GXX163 HHT160:HHT163 HRP160:HRP163 IBL160:IBL163 ILH160:ILH163 IVD160:IVD163 JEZ160:JEZ163 JOV160:JOV163 JYR160:JYR163 KIN160:KIN163 KSJ160:KSJ163 LCF160:LCF163 LMB160:LMB163 LVX160:LVX163 MFT160:MFT163 MPP160:MPP163 MZL160:MZL163 NJH160:NJH163 NTD160:NTD163 OCZ160:OCZ163 OMV160:OMV163 OWR160:OWR163 PGN160:PGN163 PQJ160:PQJ163 QAF160:QAF163 QKB160:QKB163 QTX160:QTX163 RDT160:RDT163 RNP160:RNP163 RXL160:RXL163 SHH160:SHH163 SRD160:SRD163 TAZ160:TAZ163 TKV160:TKV163 TUR160:TUR163 UEN160:UEN163 UOJ160:UOJ163 UYF160:UYF163 VIB160:VIB163 VRX160:VRX163 WBT160:WBT163 WLP160:WLP163 WVL160:WVL163 D65696:D65699 IZ65696:IZ65699 SV65696:SV65699 ACR65696:ACR65699 AMN65696:AMN65699 AWJ65696:AWJ65699 BGF65696:BGF65699 BQB65696:BQB65699 BZX65696:BZX65699 CJT65696:CJT65699 CTP65696:CTP65699 DDL65696:DDL65699 DNH65696:DNH65699 DXD65696:DXD65699 EGZ65696:EGZ65699 EQV65696:EQV65699 FAR65696:FAR65699 FKN65696:FKN65699 FUJ65696:FUJ65699 GEF65696:GEF65699 GOB65696:GOB65699 GXX65696:GXX65699 HHT65696:HHT65699 HRP65696:HRP65699 IBL65696:IBL65699 ILH65696:ILH65699 IVD65696:IVD65699 JEZ65696:JEZ65699 JOV65696:JOV65699 JYR65696:JYR65699 KIN65696:KIN65699 KSJ65696:KSJ65699 LCF65696:LCF65699 LMB65696:LMB65699 LVX65696:LVX65699 MFT65696:MFT65699 MPP65696:MPP65699 MZL65696:MZL65699 NJH65696:NJH65699 NTD65696:NTD65699 OCZ65696:OCZ65699 OMV65696:OMV65699 OWR65696:OWR65699 PGN65696:PGN65699 PQJ65696:PQJ65699 QAF65696:QAF65699 QKB65696:QKB65699 QTX65696:QTX65699 RDT65696:RDT65699 RNP65696:RNP65699 RXL65696:RXL65699 SHH65696:SHH65699 SRD65696:SRD65699 TAZ65696:TAZ65699 TKV65696:TKV65699 TUR65696:TUR65699 UEN65696:UEN65699 UOJ65696:UOJ65699 UYF65696:UYF65699 VIB65696:VIB65699 VRX65696:VRX65699 WBT65696:WBT65699 WLP65696:WLP65699 WVL65696:WVL65699 D131232:D131235 IZ131232:IZ131235 SV131232:SV131235 ACR131232:ACR131235 AMN131232:AMN131235 AWJ131232:AWJ131235 BGF131232:BGF131235 BQB131232:BQB131235 BZX131232:BZX131235 CJT131232:CJT131235 CTP131232:CTP131235 DDL131232:DDL131235 DNH131232:DNH131235 DXD131232:DXD131235 EGZ131232:EGZ131235 EQV131232:EQV131235 FAR131232:FAR131235 FKN131232:FKN131235 FUJ131232:FUJ131235 GEF131232:GEF131235 GOB131232:GOB131235 GXX131232:GXX131235 HHT131232:HHT131235 HRP131232:HRP131235 IBL131232:IBL131235 ILH131232:ILH131235 IVD131232:IVD131235 JEZ131232:JEZ131235 JOV131232:JOV131235 JYR131232:JYR131235 KIN131232:KIN131235 KSJ131232:KSJ131235 LCF131232:LCF131235 LMB131232:LMB131235 LVX131232:LVX131235 MFT131232:MFT131235 MPP131232:MPP131235 MZL131232:MZL131235 NJH131232:NJH131235 NTD131232:NTD131235 OCZ131232:OCZ131235 OMV131232:OMV131235 OWR131232:OWR131235 PGN131232:PGN131235 PQJ131232:PQJ131235 QAF131232:QAF131235 QKB131232:QKB131235 QTX131232:QTX131235 RDT131232:RDT131235 RNP131232:RNP131235 RXL131232:RXL131235 SHH131232:SHH131235 SRD131232:SRD131235 TAZ131232:TAZ131235 TKV131232:TKV131235 TUR131232:TUR131235 UEN131232:UEN131235 UOJ131232:UOJ131235 UYF131232:UYF131235 VIB131232:VIB131235 VRX131232:VRX131235 WBT131232:WBT131235 WLP131232:WLP131235 WVL131232:WVL131235 D196768:D196771 IZ196768:IZ196771 SV196768:SV196771 ACR196768:ACR196771 AMN196768:AMN196771 AWJ196768:AWJ196771 BGF196768:BGF196771 BQB196768:BQB196771 BZX196768:BZX196771 CJT196768:CJT196771 CTP196768:CTP196771 DDL196768:DDL196771 DNH196768:DNH196771 DXD196768:DXD196771 EGZ196768:EGZ196771 EQV196768:EQV196771 FAR196768:FAR196771 FKN196768:FKN196771 FUJ196768:FUJ196771 GEF196768:GEF196771 GOB196768:GOB196771 GXX196768:GXX196771 HHT196768:HHT196771 HRP196768:HRP196771 IBL196768:IBL196771 ILH196768:ILH196771 IVD196768:IVD196771 JEZ196768:JEZ196771 JOV196768:JOV196771 JYR196768:JYR196771 KIN196768:KIN196771 KSJ196768:KSJ196771 LCF196768:LCF196771 LMB196768:LMB196771 LVX196768:LVX196771 MFT196768:MFT196771 MPP196768:MPP196771 MZL196768:MZL196771 NJH196768:NJH196771 NTD196768:NTD196771 OCZ196768:OCZ196771 OMV196768:OMV196771 OWR196768:OWR196771 PGN196768:PGN196771 PQJ196768:PQJ196771 QAF196768:QAF196771 QKB196768:QKB196771 QTX196768:QTX196771 RDT196768:RDT196771 RNP196768:RNP196771 RXL196768:RXL196771 SHH196768:SHH196771 SRD196768:SRD196771 TAZ196768:TAZ196771 TKV196768:TKV196771 TUR196768:TUR196771 UEN196768:UEN196771 UOJ196768:UOJ196771 UYF196768:UYF196771 VIB196768:VIB196771 VRX196768:VRX196771 WBT196768:WBT196771 WLP196768:WLP196771 WVL196768:WVL196771 D262304:D262307 IZ262304:IZ262307 SV262304:SV262307 ACR262304:ACR262307 AMN262304:AMN262307 AWJ262304:AWJ262307 BGF262304:BGF262307 BQB262304:BQB262307 BZX262304:BZX262307 CJT262304:CJT262307 CTP262304:CTP262307 DDL262304:DDL262307 DNH262304:DNH262307 DXD262304:DXD262307 EGZ262304:EGZ262307 EQV262304:EQV262307 FAR262304:FAR262307 FKN262304:FKN262307 FUJ262304:FUJ262307 GEF262304:GEF262307 GOB262304:GOB262307 GXX262304:GXX262307 HHT262304:HHT262307 HRP262304:HRP262307 IBL262304:IBL262307 ILH262304:ILH262307 IVD262304:IVD262307 JEZ262304:JEZ262307 JOV262304:JOV262307 JYR262304:JYR262307 KIN262304:KIN262307 KSJ262304:KSJ262307 LCF262304:LCF262307 LMB262304:LMB262307 LVX262304:LVX262307 MFT262304:MFT262307 MPP262304:MPP262307 MZL262304:MZL262307 NJH262304:NJH262307 NTD262304:NTD262307 OCZ262304:OCZ262307 OMV262304:OMV262307 OWR262304:OWR262307 PGN262304:PGN262307 PQJ262304:PQJ262307 QAF262304:QAF262307 QKB262304:QKB262307 QTX262304:QTX262307 RDT262304:RDT262307 RNP262304:RNP262307 RXL262304:RXL262307 SHH262304:SHH262307 SRD262304:SRD262307 TAZ262304:TAZ262307 TKV262304:TKV262307 TUR262304:TUR262307 UEN262304:UEN262307 UOJ262304:UOJ262307 UYF262304:UYF262307 VIB262304:VIB262307 VRX262304:VRX262307 WBT262304:WBT262307 WLP262304:WLP262307 WVL262304:WVL262307 D327840:D327843 IZ327840:IZ327843 SV327840:SV327843 ACR327840:ACR327843 AMN327840:AMN327843 AWJ327840:AWJ327843 BGF327840:BGF327843 BQB327840:BQB327843 BZX327840:BZX327843 CJT327840:CJT327843 CTP327840:CTP327843 DDL327840:DDL327843 DNH327840:DNH327843 DXD327840:DXD327843 EGZ327840:EGZ327843 EQV327840:EQV327843 FAR327840:FAR327843 FKN327840:FKN327843 FUJ327840:FUJ327843 GEF327840:GEF327843 GOB327840:GOB327843 GXX327840:GXX327843 HHT327840:HHT327843 HRP327840:HRP327843 IBL327840:IBL327843 ILH327840:ILH327843 IVD327840:IVD327843 JEZ327840:JEZ327843 JOV327840:JOV327843 JYR327840:JYR327843 KIN327840:KIN327843 KSJ327840:KSJ327843 LCF327840:LCF327843 LMB327840:LMB327843 LVX327840:LVX327843 MFT327840:MFT327843 MPP327840:MPP327843 MZL327840:MZL327843 NJH327840:NJH327843 NTD327840:NTD327843 OCZ327840:OCZ327843 OMV327840:OMV327843 OWR327840:OWR327843 PGN327840:PGN327843 PQJ327840:PQJ327843 QAF327840:QAF327843 QKB327840:QKB327843 QTX327840:QTX327843 RDT327840:RDT327843 RNP327840:RNP327843 RXL327840:RXL327843 SHH327840:SHH327843 SRD327840:SRD327843 TAZ327840:TAZ327843 TKV327840:TKV327843 TUR327840:TUR327843 UEN327840:UEN327843 UOJ327840:UOJ327843 UYF327840:UYF327843 VIB327840:VIB327843 VRX327840:VRX327843 WBT327840:WBT327843 WLP327840:WLP327843 WVL327840:WVL327843 D393376:D393379 IZ393376:IZ393379 SV393376:SV393379 ACR393376:ACR393379 AMN393376:AMN393379 AWJ393376:AWJ393379 BGF393376:BGF393379 BQB393376:BQB393379 BZX393376:BZX393379 CJT393376:CJT393379 CTP393376:CTP393379 DDL393376:DDL393379 DNH393376:DNH393379 DXD393376:DXD393379 EGZ393376:EGZ393379 EQV393376:EQV393379 FAR393376:FAR393379 FKN393376:FKN393379 FUJ393376:FUJ393379 GEF393376:GEF393379 GOB393376:GOB393379 GXX393376:GXX393379 HHT393376:HHT393379 HRP393376:HRP393379 IBL393376:IBL393379 ILH393376:ILH393379 IVD393376:IVD393379 JEZ393376:JEZ393379 JOV393376:JOV393379 JYR393376:JYR393379 KIN393376:KIN393379 KSJ393376:KSJ393379 LCF393376:LCF393379 LMB393376:LMB393379 LVX393376:LVX393379 MFT393376:MFT393379 MPP393376:MPP393379 MZL393376:MZL393379 NJH393376:NJH393379 NTD393376:NTD393379 OCZ393376:OCZ393379 OMV393376:OMV393379 OWR393376:OWR393379 PGN393376:PGN393379 PQJ393376:PQJ393379 QAF393376:QAF393379 QKB393376:QKB393379 QTX393376:QTX393379 RDT393376:RDT393379 RNP393376:RNP393379 RXL393376:RXL393379 SHH393376:SHH393379 SRD393376:SRD393379 TAZ393376:TAZ393379 TKV393376:TKV393379 TUR393376:TUR393379 UEN393376:UEN393379 UOJ393376:UOJ393379 UYF393376:UYF393379 VIB393376:VIB393379 VRX393376:VRX393379 WBT393376:WBT393379 WLP393376:WLP393379 WVL393376:WVL393379 D458912:D458915 IZ458912:IZ458915 SV458912:SV458915 ACR458912:ACR458915 AMN458912:AMN458915 AWJ458912:AWJ458915 BGF458912:BGF458915 BQB458912:BQB458915 BZX458912:BZX458915 CJT458912:CJT458915 CTP458912:CTP458915 DDL458912:DDL458915 DNH458912:DNH458915 DXD458912:DXD458915 EGZ458912:EGZ458915 EQV458912:EQV458915 FAR458912:FAR458915 FKN458912:FKN458915 FUJ458912:FUJ458915 GEF458912:GEF458915 GOB458912:GOB458915 GXX458912:GXX458915 HHT458912:HHT458915 HRP458912:HRP458915 IBL458912:IBL458915 ILH458912:ILH458915 IVD458912:IVD458915 JEZ458912:JEZ458915 JOV458912:JOV458915 JYR458912:JYR458915 KIN458912:KIN458915 KSJ458912:KSJ458915 LCF458912:LCF458915 LMB458912:LMB458915 LVX458912:LVX458915 MFT458912:MFT458915 MPP458912:MPP458915 MZL458912:MZL458915 NJH458912:NJH458915 NTD458912:NTD458915 OCZ458912:OCZ458915 OMV458912:OMV458915 OWR458912:OWR458915 PGN458912:PGN458915 PQJ458912:PQJ458915 QAF458912:QAF458915 QKB458912:QKB458915 QTX458912:QTX458915 RDT458912:RDT458915 RNP458912:RNP458915 RXL458912:RXL458915 SHH458912:SHH458915 SRD458912:SRD458915 TAZ458912:TAZ458915 TKV458912:TKV458915 TUR458912:TUR458915 UEN458912:UEN458915 UOJ458912:UOJ458915 UYF458912:UYF458915 VIB458912:VIB458915 VRX458912:VRX458915 WBT458912:WBT458915 WLP458912:WLP458915 WVL458912:WVL458915 D524448:D524451 IZ524448:IZ524451 SV524448:SV524451 ACR524448:ACR524451 AMN524448:AMN524451 AWJ524448:AWJ524451 BGF524448:BGF524451 BQB524448:BQB524451 BZX524448:BZX524451 CJT524448:CJT524451 CTP524448:CTP524451 DDL524448:DDL524451 DNH524448:DNH524451 DXD524448:DXD524451 EGZ524448:EGZ524451 EQV524448:EQV524451 FAR524448:FAR524451 FKN524448:FKN524451 FUJ524448:FUJ524451 GEF524448:GEF524451 GOB524448:GOB524451 GXX524448:GXX524451 HHT524448:HHT524451 HRP524448:HRP524451 IBL524448:IBL524451 ILH524448:ILH524451 IVD524448:IVD524451 JEZ524448:JEZ524451 JOV524448:JOV524451 JYR524448:JYR524451 KIN524448:KIN524451 KSJ524448:KSJ524451 LCF524448:LCF524451 LMB524448:LMB524451 LVX524448:LVX524451 MFT524448:MFT524451 MPP524448:MPP524451 MZL524448:MZL524451 NJH524448:NJH524451 NTD524448:NTD524451 OCZ524448:OCZ524451 OMV524448:OMV524451 OWR524448:OWR524451 PGN524448:PGN524451 PQJ524448:PQJ524451 QAF524448:QAF524451 QKB524448:QKB524451 QTX524448:QTX524451 RDT524448:RDT524451 RNP524448:RNP524451 RXL524448:RXL524451 SHH524448:SHH524451 SRD524448:SRD524451 TAZ524448:TAZ524451 TKV524448:TKV524451 TUR524448:TUR524451 UEN524448:UEN524451 UOJ524448:UOJ524451 UYF524448:UYF524451 VIB524448:VIB524451 VRX524448:VRX524451 WBT524448:WBT524451 WLP524448:WLP524451 WVL524448:WVL524451 D589984:D589987 IZ589984:IZ589987 SV589984:SV589987 ACR589984:ACR589987 AMN589984:AMN589987 AWJ589984:AWJ589987 BGF589984:BGF589987 BQB589984:BQB589987 BZX589984:BZX589987 CJT589984:CJT589987 CTP589984:CTP589987 DDL589984:DDL589987 DNH589984:DNH589987 DXD589984:DXD589987 EGZ589984:EGZ589987 EQV589984:EQV589987 FAR589984:FAR589987 FKN589984:FKN589987 FUJ589984:FUJ589987 GEF589984:GEF589987 GOB589984:GOB589987 GXX589984:GXX589987 HHT589984:HHT589987 HRP589984:HRP589987 IBL589984:IBL589987 ILH589984:ILH589987 IVD589984:IVD589987 JEZ589984:JEZ589987 JOV589984:JOV589987 JYR589984:JYR589987 KIN589984:KIN589987 KSJ589984:KSJ589987 LCF589984:LCF589987 LMB589984:LMB589987 LVX589984:LVX589987 MFT589984:MFT589987 MPP589984:MPP589987 MZL589984:MZL589987 NJH589984:NJH589987 NTD589984:NTD589987 OCZ589984:OCZ589987 OMV589984:OMV589987 OWR589984:OWR589987 PGN589984:PGN589987 PQJ589984:PQJ589987 QAF589984:QAF589987 QKB589984:QKB589987 QTX589984:QTX589987 RDT589984:RDT589987 RNP589984:RNP589987 RXL589984:RXL589987 SHH589984:SHH589987 SRD589984:SRD589987 TAZ589984:TAZ589987 TKV589984:TKV589987 TUR589984:TUR589987 UEN589984:UEN589987 UOJ589984:UOJ589987 UYF589984:UYF589987 VIB589984:VIB589987 VRX589984:VRX589987 WBT589984:WBT589987 WLP589984:WLP589987 WVL589984:WVL589987 D655520:D655523 IZ655520:IZ655523 SV655520:SV655523 ACR655520:ACR655523 AMN655520:AMN655523 AWJ655520:AWJ655523 BGF655520:BGF655523 BQB655520:BQB655523 BZX655520:BZX655523 CJT655520:CJT655523 CTP655520:CTP655523 DDL655520:DDL655523 DNH655520:DNH655523 DXD655520:DXD655523 EGZ655520:EGZ655523 EQV655520:EQV655523 FAR655520:FAR655523 FKN655520:FKN655523 FUJ655520:FUJ655523 GEF655520:GEF655523 GOB655520:GOB655523 GXX655520:GXX655523 HHT655520:HHT655523 HRP655520:HRP655523 IBL655520:IBL655523 ILH655520:ILH655523 IVD655520:IVD655523 JEZ655520:JEZ655523 JOV655520:JOV655523 JYR655520:JYR655523 KIN655520:KIN655523 KSJ655520:KSJ655523 LCF655520:LCF655523 LMB655520:LMB655523 LVX655520:LVX655523 MFT655520:MFT655523 MPP655520:MPP655523 MZL655520:MZL655523 NJH655520:NJH655523 NTD655520:NTD655523 OCZ655520:OCZ655523 OMV655520:OMV655523 OWR655520:OWR655523 PGN655520:PGN655523 PQJ655520:PQJ655523 QAF655520:QAF655523 QKB655520:QKB655523 QTX655520:QTX655523 RDT655520:RDT655523 RNP655520:RNP655523 RXL655520:RXL655523 SHH655520:SHH655523 SRD655520:SRD655523 TAZ655520:TAZ655523 TKV655520:TKV655523 TUR655520:TUR655523 UEN655520:UEN655523 UOJ655520:UOJ655523 UYF655520:UYF655523 VIB655520:VIB655523 VRX655520:VRX655523 WBT655520:WBT655523 WLP655520:WLP655523 WVL655520:WVL655523 D721056:D721059 IZ721056:IZ721059 SV721056:SV721059 ACR721056:ACR721059 AMN721056:AMN721059 AWJ721056:AWJ721059 BGF721056:BGF721059 BQB721056:BQB721059 BZX721056:BZX721059 CJT721056:CJT721059 CTP721056:CTP721059 DDL721056:DDL721059 DNH721056:DNH721059 DXD721056:DXD721059 EGZ721056:EGZ721059 EQV721056:EQV721059 FAR721056:FAR721059 FKN721056:FKN721059 FUJ721056:FUJ721059 GEF721056:GEF721059 GOB721056:GOB721059 GXX721056:GXX721059 HHT721056:HHT721059 HRP721056:HRP721059 IBL721056:IBL721059 ILH721056:ILH721059 IVD721056:IVD721059 JEZ721056:JEZ721059 JOV721056:JOV721059 JYR721056:JYR721059 KIN721056:KIN721059 KSJ721056:KSJ721059 LCF721056:LCF721059 LMB721056:LMB721059 LVX721056:LVX721059 MFT721056:MFT721059 MPP721056:MPP721059 MZL721056:MZL721059 NJH721056:NJH721059 NTD721056:NTD721059 OCZ721056:OCZ721059 OMV721056:OMV721059 OWR721056:OWR721059 PGN721056:PGN721059 PQJ721056:PQJ721059 QAF721056:QAF721059 QKB721056:QKB721059 QTX721056:QTX721059 RDT721056:RDT721059 RNP721056:RNP721059 RXL721056:RXL721059 SHH721056:SHH721059 SRD721056:SRD721059 TAZ721056:TAZ721059 TKV721056:TKV721059 TUR721056:TUR721059 UEN721056:UEN721059 UOJ721056:UOJ721059 UYF721056:UYF721059 VIB721056:VIB721059 VRX721056:VRX721059 WBT721056:WBT721059 WLP721056:WLP721059 WVL721056:WVL721059 D786592:D786595 IZ786592:IZ786595 SV786592:SV786595 ACR786592:ACR786595 AMN786592:AMN786595 AWJ786592:AWJ786595 BGF786592:BGF786595 BQB786592:BQB786595 BZX786592:BZX786595 CJT786592:CJT786595 CTP786592:CTP786595 DDL786592:DDL786595 DNH786592:DNH786595 DXD786592:DXD786595 EGZ786592:EGZ786595 EQV786592:EQV786595 FAR786592:FAR786595 FKN786592:FKN786595 FUJ786592:FUJ786595 GEF786592:GEF786595 GOB786592:GOB786595 GXX786592:GXX786595 HHT786592:HHT786595 HRP786592:HRP786595 IBL786592:IBL786595 ILH786592:ILH786595 IVD786592:IVD786595 JEZ786592:JEZ786595 JOV786592:JOV786595 JYR786592:JYR786595 KIN786592:KIN786595 KSJ786592:KSJ786595 LCF786592:LCF786595 LMB786592:LMB786595 LVX786592:LVX786595 MFT786592:MFT786595 MPP786592:MPP786595 MZL786592:MZL786595 NJH786592:NJH786595 NTD786592:NTD786595 OCZ786592:OCZ786595 OMV786592:OMV786595 OWR786592:OWR786595 PGN786592:PGN786595 PQJ786592:PQJ786595 QAF786592:QAF786595 QKB786592:QKB786595 QTX786592:QTX786595 RDT786592:RDT786595 RNP786592:RNP786595 RXL786592:RXL786595 SHH786592:SHH786595 SRD786592:SRD786595 TAZ786592:TAZ786595 TKV786592:TKV786595 TUR786592:TUR786595 UEN786592:UEN786595 UOJ786592:UOJ786595 UYF786592:UYF786595 VIB786592:VIB786595 VRX786592:VRX786595 WBT786592:WBT786595 WLP786592:WLP786595 WVL786592:WVL786595 D852128:D852131 IZ852128:IZ852131 SV852128:SV852131 ACR852128:ACR852131 AMN852128:AMN852131 AWJ852128:AWJ852131 BGF852128:BGF852131 BQB852128:BQB852131 BZX852128:BZX852131 CJT852128:CJT852131 CTP852128:CTP852131 DDL852128:DDL852131 DNH852128:DNH852131 DXD852128:DXD852131 EGZ852128:EGZ852131 EQV852128:EQV852131 FAR852128:FAR852131 FKN852128:FKN852131 FUJ852128:FUJ852131 GEF852128:GEF852131 GOB852128:GOB852131 GXX852128:GXX852131 HHT852128:HHT852131 HRP852128:HRP852131 IBL852128:IBL852131 ILH852128:ILH852131 IVD852128:IVD852131 JEZ852128:JEZ852131 JOV852128:JOV852131 JYR852128:JYR852131 KIN852128:KIN852131 KSJ852128:KSJ852131 LCF852128:LCF852131 LMB852128:LMB852131 LVX852128:LVX852131 MFT852128:MFT852131 MPP852128:MPP852131 MZL852128:MZL852131 NJH852128:NJH852131 NTD852128:NTD852131 OCZ852128:OCZ852131 OMV852128:OMV852131 OWR852128:OWR852131 PGN852128:PGN852131 PQJ852128:PQJ852131 QAF852128:QAF852131 QKB852128:QKB852131 QTX852128:QTX852131 RDT852128:RDT852131 RNP852128:RNP852131 RXL852128:RXL852131 SHH852128:SHH852131 SRD852128:SRD852131 TAZ852128:TAZ852131 TKV852128:TKV852131 TUR852128:TUR852131 UEN852128:UEN852131 UOJ852128:UOJ852131 UYF852128:UYF852131 VIB852128:VIB852131 VRX852128:VRX852131 WBT852128:WBT852131 WLP852128:WLP852131 WVL852128:WVL852131 D917664:D917667 IZ917664:IZ917667 SV917664:SV917667 ACR917664:ACR917667 AMN917664:AMN917667 AWJ917664:AWJ917667 BGF917664:BGF917667 BQB917664:BQB917667 BZX917664:BZX917667 CJT917664:CJT917667 CTP917664:CTP917667 DDL917664:DDL917667 DNH917664:DNH917667 DXD917664:DXD917667 EGZ917664:EGZ917667 EQV917664:EQV917667 FAR917664:FAR917667 FKN917664:FKN917667 FUJ917664:FUJ917667 GEF917664:GEF917667 GOB917664:GOB917667 GXX917664:GXX917667 HHT917664:HHT917667 HRP917664:HRP917667 IBL917664:IBL917667 ILH917664:ILH917667 IVD917664:IVD917667 JEZ917664:JEZ917667 JOV917664:JOV917667 JYR917664:JYR917667 KIN917664:KIN917667 KSJ917664:KSJ917667 LCF917664:LCF917667 LMB917664:LMB917667 LVX917664:LVX917667 MFT917664:MFT917667 MPP917664:MPP917667 MZL917664:MZL917667 NJH917664:NJH917667 NTD917664:NTD917667 OCZ917664:OCZ917667 OMV917664:OMV917667 OWR917664:OWR917667 PGN917664:PGN917667 PQJ917664:PQJ917667 QAF917664:QAF917667 QKB917664:QKB917667 QTX917664:QTX917667 RDT917664:RDT917667 RNP917664:RNP917667 RXL917664:RXL917667 SHH917664:SHH917667 SRD917664:SRD917667 TAZ917664:TAZ917667 TKV917664:TKV917667 TUR917664:TUR917667 UEN917664:UEN917667 UOJ917664:UOJ917667 UYF917664:UYF917667 VIB917664:VIB917667 VRX917664:VRX917667 WBT917664:WBT917667 WLP917664:WLP917667 WVL917664:WVL917667 D983200:D983203 IZ983200:IZ983203 SV983200:SV983203 ACR983200:ACR983203 AMN983200:AMN983203 AWJ983200:AWJ983203 BGF983200:BGF983203 BQB983200:BQB983203 BZX983200:BZX983203 CJT983200:CJT983203 CTP983200:CTP983203 DDL983200:DDL983203 DNH983200:DNH983203 DXD983200:DXD983203 EGZ983200:EGZ983203 EQV983200:EQV983203 FAR983200:FAR983203 FKN983200:FKN983203 FUJ983200:FUJ983203 GEF983200:GEF983203 GOB983200:GOB983203 GXX983200:GXX983203 HHT983200:HHT983203 HRP983200:HRP983203 IBL983200:IBL983203 ILH983200:ILH983203 IVD983200:IVD983203 JEZ983200:JEZ983203 JOV983200:JOV983203 JYR983200:JYR983203 KIN983200:KIN983203 KSJ983200:KSJ983203 LCF983200:LCF983203 LMB983200:LMB983203 LVX983200:LVX983203 MFT983200:MFT983203 MPP983200:MPP983203 MZL983200:MZL983203 NJH983200:NJH983203 NTD983200:NTD983203 OCZ983200:OCZ983203 OMV983200:OMV983203 OWR983200:OWR983203 PGN983200:PGN983203 PQJ983200:PQJ983203 QAF983200:QAF983203 QKB983200:QKB983203 QTX983200:QTX983203 RDT983200:RDT983203 RNP983200:RNP983203 RXL983200:RXL983203 SHH983200:SHH983203 SRD983200:SRD983203 TAZ983200:TAZ983203 TKV983200:TKV983203 TUR983200:TUR983203 UEN983200:UEN983203 UOJ983200:UOJ983203 UYF983200:UYF983203 VIB983200:VIB983203 VRX983200:VRX983203 WBT983200:WBT983203 WLP983200:WLP983203 WVL983200:WVL983203 E105:F108 JA105:JB108 SW105:SX108 ACS105:ACT108 AMO105:AMP108 AWK105:AWL108 BGG105:BGH108 BQC105:BQD108 BZY105:BZZ108 CJU105:CJV108 CTQ105:CTR108 DDM105:DDN108 DNI105:DNJ108 DXE105:DXF108 EHA105:EHB108 EQW105:EQX108 FAS105:FAT108 FKO105:FKP108 FUK105:FUL108 GEG105:GEH108 GOC105:GOD108 GXY105:GXZ108 HHU105:HHV108 HRQ105:HRR108 IBM105:IBN108 ILI105:ILJ108 IVE105:IVF108 JFA105:JFB108 JOW105:JOX108 JYS105:JYT108 KIO105:KIP108 KSK105:KSL108 LCG105:LCH108 LMC105:LMD108 LVY105:LVZ108 MFU105:MFV108 MPQ105:MPR108 MZM105:MZN108 NJI105:NJJ108 NTE105:NTF108 ODA105:ODB108 OMW105:OMX108 OWS105:OWT108 PGO105:PGP108 PQK105:PQL108 QAG105:QAH108 QKC105:QKD108 QTY105:QTZ108 RDU105:RDV108 RNQ105:RNR108 RXM105:RXN108 SHI105:SHJ108 SRE105:SRF108 TBA105:TBB108 TKW105:TKX108 TUS105:TUT108 UEO105:UEP108 UOK105:UOL108 UYG105:UYH108 VIC105:VID108 VRY105:VRZ108 WBU105:WBV108 WLQ105:WLR108 WVM105:WVN108 E65641:F65644 JA65641:JB65644 SW65641:SX65644 ACS65641:ACT65644 AMO65641:AMP65644 AWK65641:AWL65644 BGG65641:BGH65644 BQC65641:BQD65644 BZY65641:BZZ65644 CJU65641:CJV65644 CTQ65641:CTR65644 DDM65641:DDN65644 DNI65641:DNJ65644 DXE65641:DXF65644 EHA65641:EHB65644 EQW65641:EQX65644 FAS65641:FAT65644 FKO65641:FKP65644 FUK65641:FUL65644 GEG65641:GEH65644 GOC65641:GOD65644 GXY65641:GXZ65644 HHU65641:HHV65644 HRQ65641:HRR65644 IBM65641:IBN65644 ILI65641:ILJ65644 IVE65641:IVF65644 JFA65641:JFB65644 JOW65641:JOX65644 JYS65641:JYT65644 KIO65641:KIP65644 KSK65641:KSL65644 LCG65641:LCH65644 LMC65641:LMD65644 LVY65641:LVZ65644 MFU65641:MFV65644 MPQ65641:MPR65644 MZM65641:MZN65644 NJI65641:NJJ65644 NTE65641:NTF65644 ODA65641:ODB65644 OMW65641:OMX65644 OWS65641:OWT65644 PGO65641:PGP65644 PQK65641:PQL65644 QAG65641:QAH65644 QKC65641:QKD65644 QTY65641:QTZ65644 RDU65641:RDV65644 RNQ65641:RNR65644 RXM65641:RXN65644 SHI65641:SHJ65644 SRE65641:SRF65644 TBA65641:TBB65644 TKW65641:TKX65644 TUS65641:TUT65644 UEO65641:UEP65644 UOK65641:UOL65644 UYG65641:UYH65644 VIC65641:VID65644 VRY65641:VRZ65644 WBU65641:WBV65644 WLQ65641:WLR65644 WVM65641:WVN65644 E131177:F131180 JA131177:JB131180 SW131177:SX131180 ACS131177:ACT131180 AMO131177:AMP131180 AWK131177:AWL131180 BGG131177:BGH131180 BQC131177:BQD131180 BZY131177:BZZ131180 CJU131177:CJV131180 CTQ131177:CTR131180 DDM131177:DDN131180 DNI131177:DNJ131180 DXE131177:DXF131180 EHA131177:EHB131180 EQW131177:EQX131180 FAS131177:FAT131180 FKO131177:FKP131180 FUK131177:FUL131180 GEG131177:GEH131180 GOC131177:GOD131180 GXY131177:GXZ131180 HHU131177:HHV131180 HRQ131177:HRR131180 IBM131177:IBN131180 ILI131177:ILJ131180 IVE131177:IVF131180 JFA131177:JFB131180 JOW131177:JOX131180 JYS131177:JYT131180 KIO131177:KIP131180 KSK131177:KSL131180 LCG131177:LCH131180 LMC131177:LMD131180 LVY131177:LVZ131180 MFU131177:MFV131180 MPQ131177:MPR131180 MZM131177:MZN131180 NJI131177:NJJ131180 NTE131177:NTF131180 ODA131177:ODB131180 OMW131177:OMX131180 OWS131177:OWT131180 PGO131177:PGP131180 PQK131177:PQL131180 QAG131177:QAH131180 QKC131177:QKD131180 QTY131177:QTZ131180 RDU131177:RDV131180 RNQ131177:RNR131180 RXM131177:RXN131180 SHI131177:SHJ131180 SRE131177:SRF131180 TBA131177:TBB131180 TKW131177:TKX131180 TUS131177:TUT131180 UEO131177:UEP131180 UOK131177:UOL131180 UYG131177:UYH131180 VIC131177:VID131180 VRY131177:VRZ131180 WBU131177:WBV131180 WLQ131177:WLR131180 WVM131177:WVN131180 E196713:F196716 JA196713:JB196716 SW196713:SX196716 ACS196713:ACT196716 AMO196713:AMP196716 AWK196713:AWL196716 BGG196713:BGH196716 BQC196713:BQD196716 BZY196713:BZZ196716 CJU196713:CJV196716 CTQ196713:CTR196716 DDM196713:DDN196716 DNI196713:DNJ196716 DXE196713:DXF196716 EHA196713:EHB196716 EQW196713:EQX196716 FAS196713:FAT196716 FKO196713:FKP196716 FUK196713:FUL196716 GEG196713:GEH196716 GOC196713:GOD196716 GXY196713:GXZ196716 HHU196713:HHV196716 HRQ196713:HRR196716 IBM196713:IBN196716 ILI196713:ILJ196716 IVE196713:IVF196716 JFA196713:JFB196716 JOW196713:JOX196716 JYS196713:JYT196716 KIO196713:KIP196716 KSK196713:KSL196716 LCG196713:LCH196716 LMC196713:LMD196716 LVY196713:LVZ196716 MFU196713:MFV196716 MPQ196713:MPR196716 MZM196713:MZN196716 NJI196713:NJJ196716 NTE196713:NTF196716 ODA196713:ODB196716 OMW196713:OMX196716 OWS196713:OWT196716 PGO196713:PGP196716 PQK196713:PQL196716 QAG196713:QAH196716 QKC196713:QKD196716 QTY196713:QTZ196716 RDU196713:RDV196716 RNQ196713:RNR196716 RXM196713:RXN196716 SHI196713:SHJ196716 SRE196713:SRF196716 TBA196713:TBB196716 TKW196713:TKX196716 TUS196713:TUT196716 UEO196713:UEP196716 UOK196713:UOL196716 UYG196713:UYH196716 VIC196713:VID196716 VRY196713:VRZ196716 WBU196713:WBV196716 WLQ196713:WLR196716 WVM196713:WVN196716 E262249:F262252 JA262249:JB262252 SW262249:SX262252 ACS262249:ACT262252 AMO262249:AMP262252 AWK262249:AWL262252 BGG262249:BGH262252 BQC262249:BQD262252 BZY262249:BZZ262252 CJU262249:CJV262252 CTQ262249:CTR262252 DDM262249:DDN262252 DNI262249:DNJ262252 DXE262249:DXF262252 EHA262249:EHB262252 EQW262249:EQX262252 FAS262249:FAT262252 FKO262249:FKP262252 FUK262249:FUL262252 GEG262249:GEH262252 GOC262249:GOD262252 GXY262249:GXZ262252 HHU262249:HHV262252 HRQ262249:HRR262252 IBM262249:IBN262252 ILI262249:ILJ262252 IVE262249:IVF262252 JFA262249:JFB262252 JOW262249:JOX262252 JYS262249:JYT262252 KIO262249:KIP262252 KSK262249:KSL262252 LCG262249:LCH262252 LMC262249:LMD262252 LVY262249:LVZ262252 MFU262249:MFV262252 MPQ262249:MPR262252 MZM262249:MZN262252 NJI262249:NJJ262252 NTE262249:NTF262252 ODA262249:ODB262252 OMW262249:OMX262252 OWS262249:OWT262252 PGO262249:PGP262252 PQK262249:PQL262252 QAG262249:QAH262252 QKC262249:QKD262252 QTY262249:QTZ262252 RDU262249:RDV262252 RNQ262249:RNR262252 RXM262249:RXN262252 SHI262249:SHJ262252 SRE262249:SRF262252 TBA262249:TBB262252 TKW262249:TKX262252 TUS262249:TUT262252 UEO262249:UEP262252 UOK262249:UOL262252 UYG262249:UYH262252 VIC262249:VID262252 VRY262249:VRZ262252 WBU262249:WBV262252 WLQ262249:WLR262252 WVM262249:WVN262252 E327785:F327788 JA327785:JB327788 SW327785:SX327788 ACS327785:ACT327788 AMO327785:AMP327788 AWK327785:AWL327788 BGG327785:BGH327788 BQC327785:BQD327788 BZY327785:BZZ327788 CJU327785:CJV327788 CTQ327785:CTR327788 DDM327785:DDN327788 DNI327785:DNJ327788 DXE327785:DXF327788 EHA327785:EHB327788 EQW327785:EQX327788 FAS327785:FAT327788 FKO327785:FKP327788 FUK327785:FUL327788 GEG327785:GEH327788 GOC327785:GOD327788 GXY327785:GXZ327788 HHU327785:HHV327788 HRQ327785:HRR327788 IBM327785:IBN327788 ILI327785:ILJ327788 IVE327785:IVF327788 JFA327785:JFB327788 JOW327785:JOX327788 JYS327785:JYT327788 KIO327785:KIP327788 KSK327785:KSL327788 LCG327785:LCH327788 LMC327785:LMD327788 LVY327785:LVZ327788 MFU327785:MFV327788 MPQ327785:MPR327788 MZM327785:MZN327788 NJI327785:NJJ327788 NTE327785:NTF327788 ODA327785:ODB327788 OMW327785:OMX327788 OWS327785:OWT327788 PGO327785:PGP327788 PQK327785:PQL327788 QAG327785:QAH327788 QKC327785:QKD327788 QTY327785:QTZ327788 RDU327785:RDV327788 RNQ327785:RNR327788 RXM327785:RXN327788 SHI327785:SHJ327788 SRE327785:SRF327788 TBA327785:TBB327788 TKW327785:TKX327788 TUS327785:TUT327788 UEO327785:UEP327788 UOK327785:UOL327788 UYG327785:UYH327788 VIC327785:VID327788 VRY327785:VRZ327788 WBU327785:WBV327788 WLQ327785:WLR327788 WVM327785:WVN327788 E393321:F393324 JA393321:JB393324 SW393321:SX393324 ACS393321:ACT393324 AMO393321:AMP393324 AWK393321:AWL393324 BGG393321:BGH393324 BQC393321:BQD393324 BZY393321:BZZ393324 CJU393321:CJV393324 CTQ393321:CTR393324 DDM393321:DDN393324 DNI393321:DNJ393324 DXE393321:DXF393324 EHA393321:EHB393324 EQW393321:EQX393324 FAS393321:FAT393324 FKO393321:FKP393324 FUK393321:FUL393324 GEG393321:GEH393324 GOC393321:GOD393324 GXY393321:GXZ393324 HHU393321:HHV393324 HRQ393321:HRR393324 IBM393321:IBN393324 ILI393321:ILJ393324 IVE393321:IVF393324 JFA393321:JFB393324 JOW393321:JOX393324 JYS393321:JYT393324 KIO393321:KIP393324 KSK393321:KSL393324 LCG393321:LCH393324 LMC393321:LMD393324 LVY393321:LVZ393324 MFU393321:MFV393324 MPQ393321:MPR393324 MZM393321:MZN393324 NJI393321:NJJ393324 NTE393321:NTF393324 ODA393321:ODB393324 OMW393321:OMX393324 OWS393321:OWT393324 PGO393321:PGP393324 PQK393321:PQL393324 QAG393321:QAH393324 QKC393321:QKD393324 QTY393321:QTZ393324 RDU393321:RDV393324 RNQ393321:RNR393324 RXM393321:RXN393324 SHI393321:SHJ393324 SRE393321:SRF393324 TBA393321:TBB393324 TKW393321:TKX393324 TUS393321:TUT393324 UEO393321:UEP393324 UOK393321:UOL393324 UYG393321:UYH393324 VIC393321:VID393324 VRY393321:VRZ393324 WBU393321:WBV393324 WLQ393321:WLR393324 WVM393321:WVN393324 E458857:F458860 JA458857:JB458860 SW458857:SX458860 ACS458857:ACT458860 AMO458857:AMP458860 AWK458857:AWL458860 BGG458857:BGH458860 BQC458857:BQD458860 BZY458857:BZZ458860 CJU458857:CJV458860 CTQ458857:CTR458860 DDM458857:DDN458860 DNI458857:DNJ458860 DXE458857:DXF458860 EHA458857:EHB458860 EQW458857:EQX458860 FAS458857:FAT458860 FKO458857:FKP458860 FUK458857:FUL458860 GEG458857:GEH458860 GOC458857:GOD458860 GXY458857:GXZ458860 HHU458857:HHV458860 HRQ458857:HRR458860 IBM458857:IBN458860 ILI458857:ILJ458860 IVE458857:IVF458860 JFA458857:JFB458860 JOW458857:JOX458860 JYS458857:JYT458860 KIO458857:KIP458860 KSK458857:KSL458860 LCG458857:LCH458860 LMC458857:LMD458860 LVY458857:LVZ458860 MFU458857:MFV458860 MPQ458857:MPR458860 MZM458857:MZN458860 NJI458857:NJJ458860 NTE458857:NTF458860 ODA458857:ODB458860 OMW458857:OMX458860 OWS458857:OWT458860 PGO458857:PGP458860 PQK458857:PQL458860 QAG458857:QAH458860 QKC458857:QKD458860 QTY458857:QTZ458860 RDU458857:RDV458860 RNQ458857:RNR458860 RXM458857:RXN458860 SHI458857:SHJ458860 SRE458857:SRF458860 TBA458857:TBB458860 TKW458857:TKX458860 TUS458857:TUT458860 UEO458857:UEP458860 UOK458857:UOL458860 UYG458857:UYH458860 VIC458857:VID458860 VRY458857:VRZ458860 WBU458857:WBV458860 WLQ458857:WLR458860 WVM458857:WVN458860 E524393:F524396 JA524393:JB524396 SW524393:SX524396 ACS524393:ACT524396 AMO524393:AMP524396 AWK524393:AWL524396 BGG524393:BGH524396 BQC524393:BQD524396 BZY524393:BZZ524396 CJU524393:CJV524396 CTQ524393:CTR524396 DDM524393:DDN524396 DNI524393:DNJ524396 DXE524393:DXF524396 EHA524393:EHB524396 EQW524393:EQX524396 FAS524393:FAT524396 FKO524393:FKP524396 FUK524393:FUL524396 GEG524393:GEH524396 GOC524393:GOD524396 GXY524393:GXZ524396 HHU524393:HHV524396 HRQ524393:HRR524396 IBM524393:IBN524396 ILI524393:ILJ524396 IVE524393:IVF524396 JFA524393:JFB524396 JOW524393:JOX524396 JYS524393:JYT524396 KIO524393:KIP524396 KSK524393:KSL524396 LCG524393:LCH524396 LMC524393:LMD524396 LVY524393:LVZ524396 MFU524393:MFV524396 MPQ524393:MPR524396 MZM524393:MZN524396 NJI524393:NJJ524396 NTE524393:NTF524396 ODA524393:ODB524396 OMW524393:OMX524396 OWS524393:OWT524396 PGO524393:PGP524396 PQK524393:PQL524396 QAG524393:QAH524396 QKC524393:QKD524396 QTY524393:QTZ524396 RDU524393:RDV524396 RNQ524393:RNR524396 RXM524393:RXN524396 SHI524393:SHJ524396 SRE524393:SRF524396 TBA524393:TBB524396 TKW524393:TKX524396 TUS524393:TUT524396 UEO524393:UEP524396 UOK524393:UOL524396 UYG524393:UYH524396 VIC524393:VID524396 VRY524393:VRZ524396 WBU524393:WBV524396 WLQ524393:WLR524396 WVM524393:WVN524396 E589929:F589932 JA589929:JB589932 SW589929:SX589932 ACS589929:ACT589932 AMO589929:AMP589932 AWK589929:AWL589932 BGG589929:BGH589932 BQC589929:BQD589932 BZY589929:BZZ589932 CJU589929:CJV589932 CTQ589929:CTR589932 DDM589929:DDN589932 DNI589929:DNJ589932 DXE589929:DXF589932 EHA589929:EHB589932 EQW589929:EQX589932 FAS589929:FAT589932 FKO589929:FKP589932 FUK589929:FUL589932 GEG589929:GEH589932 GOC589929:GOD589932 GXY589929:GXZ589932 HHU589929:HHV589932 HRQ589929:HRR589932 IBM589929:IBN589932 ILI589929:ILJ589932 IVE589929:IVF589932 JFA589929:JFB589932 JOW589929:JOX589932 JYS589929:JYT589932 KIO589929:KIP589932 KSK589929:KSL589932 LCG589929:LCH589932 LMC589929:LMD589932 LVY589929:LVZ589932 MFU589929:MFV589932 MPQ589929:MPR589932 MZM589929:MZN589932 NJI589929:NJJ589932 NTE589929:NTF589932 ODA589929:ODB589932 OMW589929:OMX589932 OWS589929:OWT589932 PGO589929:PGP589932 PQK589929:PQL589932 QAG589929:QAH589932 QKC589929:QKD589932 QTY589929:QTZ589932 RDU589929:RDV589932 RNQ589929:RNR589932 RXM589929:RXN589932 SHI589929:SHJ589932 SRE589929:SRF589932 TBA589929:TBB589932 TKW589929:TKX589932 TUS589929:TUT589932 UEO589929:UEP589932 UOK589929:UOL589932 UYG589929:UYH589932 VIC589929:VID589932 VRY589929:VRZ589932 WBU589929:WBV589932 WLQ589929:WLR589932 WVM589929:WVN589932 E655465:F655468 JA655465:JB655468 SW655465:SX655468 ACS655465:ACT655468 AMO655465:AMP655468 AWK655465:AWL655468 BGG655465:BGH655468 BQC655465:BQD655468 BZY655465:BZZ655468 CJU655465:CJV655468 CTQ655465:CTR655468 DDM655465:DDN655468 DNI655465:DNJ655468 DXE655465:DXF655468 EHA655465:EHB655468 EQW655465:EQX655468 FAS655465:FAT655468 FKO655465:FKP655468 FUK655465:FUL655468 GEG655465:GEH655468 GOC655465:GOD655468 GXY655465:GXZ655468 HHU655465:HHV655468 HRQ655465:HRR655468 IBM655465:IBN655468 ILI655465:ILJ655468 IVE655465:IVF655468 JFA655465:JFB655468 JOW655465:JOX655468 JYS655465:JYT655468 KIO655465:KIP655468 KSK655465:KSL655468 LCG655465:LCH655468 LMC655465:LMD655468 LVY655465:LVZ655468 MFU655465:MFV655468 MPQ655465:MPR655468 MZM655465:MZN655468 NJI655465:NJJ655468 NTE655465:NTF655468 ODA655465:ODB655468 OMW655465:OMX655468 OWS655465:OWT655468 PGO655465:PGP655468 PQK655465:PQL655468 QAG655465:QAH655468 QKC655465:QKD655468 QTY655465:QTZ655468 RDU655465:RDV655468 RNQ655465:RNR655468 RXM655465:RXN655468 SHI655465:SHJ655468 SRE655465:SRF655468 TBA655465:TBB655468 TKW655465:TKX655468 TUS655465:TUT655468 UEO655465:UEP655468 UOK655465:UOL655468 UYG655465:UYH655468 VIC655465:VID655468 VRY655465:VRZ655468 WBU655465:WBV655468 WLQ655465:WLR655468 WVM655465:WVN655468 E721001:F721004 JA721001:JB721004 SW721001:SX721004 ACS721001:ACT721004 AMO721001:AMP721004 AWK721001:AWL721004 BGG721001:BGH721004 BQC721001:BQD721004 BZY721001:BZZ721004 CJU721001:CJV721004 CTQ721001:CTR721004 DDM721001:DDN721004 DNI721001:DNJ721004 DXE721001:DXF721004 EHA721001:EHB721004 EQW721001:EQX721004 FAS721001:FAT721004 FKO721001:FKP721004 FUK721001:FUL721004 GEG721001:GEH721004 GOC721001:GOD721004 GXY721001:GXZ721004 HHU721001:HHV721004 HRQ721001:HRR721004 IBM721001:IBN721004 ILI721001:ILJ721004 IVE721001:IVF721004 JFA721001:JFB721004 JOW721001:JOX721004 JYS721001:JYT721004 KIO721001:KIP721004 KSK721001:KSL721004 LCG721001:LCH721004 LMC721001:LMD721004 LVY721001:LVZ721004 MFU721001:MFV721004 MPQ721001:MPR721004 MZM721001:MZN721004 NJI721001:NJJ721004 NTE721001:NTF721004 ODA721001:ODB721004 OMW721001:OMX721004 OWS721001:OWT721004 PGO721001:PGP721004 PQK721001:PQL721004 QAG721001:QAH721004 QKC721001:QKD721004 QTY721001:QTZ721004 RDU721001:RDV721004 RNQ721001:RNR721004 RXM721001:RXN721004 SHI721001:SHJ721004 SRE721001:SRF721004 TBA721001:TBB721004 TKW721001:TKX721004 TUS721001:TUT721004 UEO721001:UEP721004 UOK721001:UOL721004 UYG721001:UYH721004 VIC721001:VID721004 VRY721001:VRZ721004 WBU721001:WBV721004 WLQ721001:WLR721004 WVM721001:WVN721004 E786537:F786540 JA786537:JB786540 SW786537:SX786540 ACS786537:ACT786540 AMO786537:AMP786540 AWK786537:AWL786540 BGG786537:BGH786540 BQC786537:BQD786540 BZY786537:BZZ786540 CJU786537:CJV786540 CTQ786537:CTR786540 DDM786537:DDN786540 DNI786537:DNJ786540 DXE786537:DXF786540 EHA786537:EHB786540 EQW786537:EQX786540 FAS786537:FAT786540 FKO786537:FKP786540 FUK786537:FUL786540 GEG786537:GEH786540 GOC786537:GOD786540 GXY786537:GXZ786540 HHU786537:HHV786540 HRQ786537:HRR786540 IBM786537:IBN786540 ILI786537:ILJ786540 IVE786537:IVF786540 JFA786537:JFB786540 JOW786537:JOX786540 JYS786537:JYT786540 KIO786537:KIP786540 KSK786537:KSL786540 LCG786537:LCH786540 LMC786537:LMD786540 LVY786537:LVZ786540 MFU786537:MFV786540 MPQ786537:MPR786540 MZM786537:MZN786540 NJI786537:NJJ786540 NTE786537:NTF786540 ODA786537:ODB786540 OMW786537:OMX786540 OWS786537:OWT786540 PGO786537:PGP786540 PQK786537:PQL786540 QAG786537:QAH786540 QKC786537:QKD786540 QTY786537:QTZ786540 RDU786537:RDV786540 RNQ786537:RNR786540 RXM786537:RXN786540 SHI786537:SHJ786540 SRE786537:SRF786540 TBA786537:TBB786540 TKW786537:TKX786540 TUS786537:TUT786540 UEO786537:UEP786540 UOK786537:UOL786540 UYG786537:UYH786540 VIC786537:VID786540 VRY786537:VRZ786540 WBU786537:WBV786540 WLQ786537:WLR786540 WVM786537:WVN786540 E852073:F852076 JA852073:JB852076 SW852073:SX852076 ACS852073:ACT852076 AMO852073:AMP852076 AWK852073:AWL852076 BGG852073:BGH852076 BQC852073:BQD852076 BZY852073:BZZ852076 CJU852073:CJV852076 CTQ852073:CTR852076 DDM852073:DDN852076 DNI852073:DNJ852076 DXE852073:DXF852076 EHA852073:EHB852076 EQW852073:EQX852076 FAS852073:FAT852076 FKO852073:FKP852076 FUK852073:FUL852076 GEG852073:GEH852076 GOC852073:GOD852076 GXY852073:GXZ852076 HHU852073:HHV852076 HRQ852073:HRR852076 IBM852073:IBN852076 ILI852073:ILJ852076 IVE852073:IVF852076 JFA852073:JFB852076 JOW852073:JOX852076 JYS852073:JYT852076 KIO852073:KIP852076 KSK852073:KSL852076 LCG852073:LCH852076 LMC852073:LMD852076 LVY852073:LVZ852076 MFU852073:MFV852076 MPQ852073:MPR852076 MZM852073:MZN852076 NJI852073:NJJ852076 NTE852073:NTF852076 ODA852073:ODB852076 OMW852073:OMX852076 OWS852073:OWT852076 PGO852073:PGP852076 PQK852073:PQL852076 QAG852073:QAH852076 QKC852073:QKD852076 QTY852073:QTZ852076 RDU852073:RDV852076 RNQ852073:RNR852076 RXM852073:RXN852076 SHI852073:SHJ852076 SRE852073:SRF852076 TBA852073:TBB852076 TKW852073:TKX852076 TUS852073:TUT852076 UEO852073:UEP852076 UOK852073:UOL852076 UYG852073:UYH852076 VIC852073:VID852076 VRY852073:VRZ852076 WBU852073:WBV852076 WLQ852073:WLR852076 WVM852073:WVN852076 E917609:F917612 JA917609:JB917612 SW917609:SX917612 ACS917609:ACT917612 AMO917609:AMP917612 AWK917609:AWL917612 BGG917609:BGH917612 BQC917609:BQD917612 BZY917609:BZZ917612 CJU917609:CJV917612 CTQ917609:CTR917612 DDM917609:DDN917612 DNI917609:DNJ917612 DXE917609:DXF917612 EHA917609:EHB917612 EQW917609:EQX917612 FAS917609:FAT917612 FKO917609:FKP917612 FUK917609:FUL917612 GEG917609:GEH917612 GOC917609:GOD917612 GXY917609:GXZ917612 HHU917609:HHV917612 HRQ917609:HRR917612 IBM917609:IBN917612 ILI917609:ILJ917612 IVE917609:IVF917612 JFA917609:JFB917612 JOW917609:JOX917612 JYS917609:JYT917612 KIO917609:KIP917612 KSK917609:KSL917612 LCG917609:LCH917612 LMC917609:LMD917612 LVY917609:LVZ917612 MFU917609:MFV917612 MPQ917609:MPR917612 MZM917609:MZN917612 NJI917609:NJJ917612 NTE917609:NTF917612 ODA917609:ODB917612 OMW917609:OMX917612 OWS917609:OWT917612 PGO917609:PGP917612 PQK917609:PQL917612 QAG917609:QAH917612 QKC917609:QKD917612 QTY917609:QTZ917612 RDU917609:RDV917612 RNQ917609:RNR917612 RXM917609:RXN917612 SHI917609:SHJ917612 SRE917609:SRF917612 TBA917609:TBB917612 TKW917609:TKX917612 TUS917609:TUT917612 UEO917609:UEP917612 UOK917609:UOL917612 UYG917609:UYH917612 VIC917609:VID917612 VRY917609:VRZ917612 WBU917609:WBV917612 WLQ917609:WLR917612 WVM917609:WVN917612 E983145:F983148 JA983145:JB983148 SW983145:SX983148 ACS983145:ACT983148 AMO983145:AMP983148 AWK983145:AWL983148 BGG983145:BGH983148 BQC983145:BQD983148 BZY983145:BZZ983148 CJU983145:CJV983148 CTQ983145:CTR983148 DDM983145:DDN983148 DNI983145:DNJ983148 DXE983145:DXF983148 EHA983145:EHB983148 EQW983145:EQX983148 FAS983145:FAT983148 FKO983145:FKP983148 FUK983145:FUL983148 GEG983145:GEH983148 GOC983145:GOD983148 GXY983145:GXZ983148 HHU983145:HHV983148 HRQ983145:HRR983148 IBM983145:IBN983148 ILI983145:ILJ983148 IVE983145:IVF983148 JFA983145:JFB983148 JOW983145:JOX983148 JYS983145:JYT983148 KIO983145:KIP983148 KSK983145:KSL983148 LCG983145:LCH983148 LMC983145:LMD983148 LVY983145:LVZ983148 MFU983145:MFV983148 MPQ983145:MPR983148 MZM983145:MZN983148 NJI983145:NJJ983148 NTE983145:NTF983148 ODA983145:ODB983148 OMW983145:OMX983148 OWS983145:OWT983148 PGO983145:PGP983148 PQK983145:PQL983148 QAG983145:QAH983148 QKC983145:QKD983148 QTY983145:QTZ983148 RDU983145:RDV983148 RNQ983145:RNR983148 RXM983145:RXN983148 SHI983145:SHJ983148 SRE983145:SRF983148 TBA983145:TBB983148 TKW983145:TKX983148 TUS983145:TUT983148 UEO983145:UEP983148 UOK983145:UOL983148 UYG983145:UYH983148 VIC983145:VID983148 VRY983145:VRZ983148 WBU983145:WBV983148 WLQ983145:WLR983148 WVM983145:WVN983148 K97:L98 JG97:JH98 TC97:TD98 ACY97:ACZ98 AMU97:AMV98 AWQ97:AWR98 BGM97:BGN98 BQI97:BQJ98 CAE97:CAF98 CKA97:CKB98 CTW97:CTX98 DDS97:DDT98 DNO97:DNP98 DXK97:DXL98 EHG97:EHH98 ERC97:ERD98 FAY97:FAZ98 FKU97:FKV98 FUQ97:FUR98 GEM97:GEN98 GOI97:GOJ98 GYE97:GYF98 HIA97:HIB98 HRW97:HRX98 IBS97:IBT98 ILO97:ILP98 IVK97:IVL98 JFG97:JFH98 JPC97:JPD98 JYY97:JYZ98 KIU97:KIV98 KSQ97:KSR98 LCM97:LCN98 LMI97:LMJ98 LWE97:LWF98 MGA97:MGB98 MPW97:MPX98 MZS97:MZT98 NJO97:NJP98 NTK97:NTL98 ODG97:ODH98 ONC97:OND98 OWY97:OWZ98 PGU97:PGV98 PQQ97:PQR98 QAM97:QAN98 QKI97:QKJ98 QUE97:QUF98 REA97:REB98 RNW97:RNX98 RXS97:RXT98 SHO97:SHP98 SRK97:SRL98 TBG97:TBH98 TLC97:TLD98 TUY97:TUZ98 UEU97:UEV98 UOQ97:UOR98 UYM97:UYN98 VII97:VIJ98 VSE97:VSF98 WCA97:WCB98 WLW97:WLX98 WVS97:WVT98 K65633:L65634 JG65633:JH65634 TC65633:TD65634 ACY65633:ACZ65634 AMU65633:AMV65634 AWQ65633:AWR65634 BGM65633:BGN65634 BQI65633:BQJ65634 CAE65633:CAF65634 CKA65633:CKB65634 CTW65633:CTX65634 DDS65633:DDT65634 DNO65633:DNP65634 DXK65633:DXL65634 EHG65633:EHH65634 ERC65633:ERD65634 FAY65633:FAZ65634 FKU65633:FKV65634 FUQ65633:FUR65634 GEM65633:GEN65634 GOI65633:GOJ65634 GYE65633:GYF65634 HIA65633:HIB65634 HRW65633:HRX65634 IBS65633:IBT65634 ILO65633:ILP65634 IVK65633:IVL65634 JFG65633:JFH65634 JPC65633:JPD65634 JYY65633:JYZ65634 KIU65633:KIV65634 KSQ65633:KSR65634 LCM65633:LCN65634 LMI65633:LMJ65634 LWE65633:LWF65634 MGA65633:MGB65634 MPW65633:MPX65634 MZS65633:MZT65634 NJO65633:NJP65634 NTK65633:NTL65634 ODG65633:ODH65634 ONC65633:OND65634 OWY65633:OWZ65634 PGU65633:PGV65634 PQQ65633:PQR65634 QAM65633:QAN65634 QKI65633:QKJ65634 QUE65633:QUF65634 REA65633:REB65634 RNW65633:RNX65634 RXS65633:RXT65634 SHO65633:SHP65634 SRK65633:SRL65634 TBG65633:TBH65634 TLC65633:TLD65634 TUY65633:TUZ65634 UEU65633:UEV65634 UOQ65633:UOR65634 UYM65633:UYN65634 VII65633:VIJ65634 VSE65633:VSF65634 WCA65633:WCB65634 WLW65633:WLX65634 WVS65633:WVT65634 K131169:L131170 JG131169:JH131170 TC131169:TD131170 ACY131169:ACZ131170 AMU131169:AMV131170 AWQ131169:AWR131170 BGM131169:BGN131170 BQI131169:BQJ131170 CAE131169:CAF131170 CKA131169:CKB131170 CTW131169:CTX131170 DDS131169:DDT131170 DNO131169:DNP131170 DXK131169:DXL131170 EHG131169:EHH131170 ERC131169:ERD131170 FAY131169:FAZ131170 FKU131169:FKV131170 FUQ131169:FUR131170 GEM131169:GEN131170 GOI131169:GOJ131170 GYE131169:GYF131170 HIA131169:HIB131170 HRW131169:HRX131170 IBS131169:IBT131170 ILO131169:ILP131170 IVK131169:IVL131170 JFG131169:JFH131170 JPC131169:JPD131170 JYY131169:JYZ131170 KIU131169:KIV131170 KSQ131169:KSR131170 LCM131169:LCN131170 LMI131169:LMJ131170 LWE131169:LWF131170 MGA131169:MGB131170 MPW131169:MPX131170 MZS131169:MZT131170 NJO131169:NJP131170 NTK131169:NTL131170 ODG131169:ODH131170 ONC131169:OND131170 OWY131169:OWZ131170 PGU131169:PGV131170 PQQ131169:PQR131170 QAM131169:QAN131170 QKI131169:QKJ131170 QUE131169:QUF131170 REA131169:REB131170 RNW131169:RNX131170 RXS131169:RXT131170 SHO131169:SHP131170 SRK131169:SRL131170 TBG131169:TBH131170 TLC131169:TLD131170 TUY131169:TUZ131170 UEU131169:UEV131170 UOQ131169:UOR131170 UYM131169:UYN131170 VII131169:VIJ131170 VSE131169:VSF131170 WCA131169:WCB131170 WLW131169:WLX131170 WVS131169:WVT131170 K196705:L196706 JG196705:JH196706 TC196705:TD196706 ACY196705:ACZ196706 AMU196705:AMV196706 AWQ196705:AWR196706 BGM196705:BGN196706 BQI196705:BQJ196706 CAE196705:CAF196706 CKA196705:CKB196706 CTW196705:CTX196706 DDS196705:DDT196706 DNO196705:DNP196706 DXK196705:DXL196706 EHG196705:EHH196706 ERC196705:ERD196706 FAY196705:FAZ196706 FKU196705:FKV196706 FUQ196705:FUR196706 GEM196705:GEN196706 GOI196705:GOJ196706 GYE196705:GYF196706 HIA196705:HIB196706 HRW196705:HRX196706 IBS196705:IBT196706 ILO196705:ILP196706 IVK196705:IVL196706 JFG196705:JFH196706 JPC196705:JPD196706 JYY196705:JYZ196706 KIU196705:KIV196706 KSQ196705:KSR196706 LCM196705:LCN196706 LMI196705:LMJ196706 LWE196705:LWF196706 MGA196705:MGB196706 MPW196705:MPX196706 MZS196705:MZT196706 NJO196705:NJP196706 NTK196705:NTL196706 ODG196705:ODH196706 ONC196705:OND196706 OWY196705:OWZ196706 PGU196705:PGV196706 PQQ196705:PQR196706 QAM196705:QAN196706 QKI196705:QKJ196706 QUE196705:QUF196706 REA196705:REB196706 RNW196705:RNX196706 RXS196705:RXT196706 SHO196705:SHP196706 SRK196705:SRL196706 TBG196705:TBH196706 TLC196705:TLD196706 TUY196705:TUZ196706 UEU196705:UEV196706 UOQ196705:UOR196706 UYM196705:UYN196706 VII196705:VIJ196706 VSE196705:VSF196706 WCA196705:WCB196706 WLW196705:WLX196706 WVS196705:WVT196706 K262241:L262242 JG262241:JH262242 TC262241:TD262242 ACY262241:ACZ262242 AMU262241:AMV262242 AWQ262241:AWR262242 BGM262241:BGN262242 BQI262241:BQJ262242 CAE262241:CAF262242 CKA262241:CKB262242 CTW262241:CTX262242 DDS262241:DDT262242 DNO262241:DNP262242 DXK262241:DXL262242 EHG262241:EHH262242 ERC262241:ERD262242 FAY262241:FAZ262242 FKU262241:FKV262242 FUQ262241:FUR262242 GEM262241:GEN262242 GOI262241:GOJ262242 GYE262241:GYF262242 HIA262241:HIB262242 HRW262241:HRX262242 IBS262241:IBT262242 ILO262241:ILP262242 IVK262241:IVL262242 JFG262241:JFH262242 JPC262241:JPD262242 JYY262241:JYZ262242 KIU262241:KIV262242 KSQ262241:KSR262242 LCM262241:LCN262242 LMI262241:LMJ262242 LWE262241:LWF262242 MGA262241:MGB262242 MPW262241:MPX262242 MZS262241:MZT262242 NJO262241:NJP262242 NTK262241:NTL262242 ODG262241:ODH262242 ONC262241:OND262242 OWY262241:OWZ262242 PGU262241:PGV262242 PQQ262241:PQR262242 QAM262241:QAN262242 QKI262241:QKJ262242 QUE262241:QUF262242 REA262241:REB262242 RNW262241:RNX262242 RXS262241:RXT262242 SHO262241:SHP262242 SRK262241:SRL262242 TBG262241:TBH262242 TLC262241:TLD262242 TUY262241:TUZ262242 UEU262241:UEV262242 UOQ262241:UOR262242 UYM262241:UYN262242 VII262241:VIJ262242 VSE262241:VSF262242 WCA262241:WCB262242 WLW262241:WLX262242 WVS262241:WVT262242 K327777:L327778 JG327777:JH327778 TC327777:TD327778 ACY327777:ACZ327778 AMU327777:AMV327778 AWQ327777:AWR327778 BGM327777:BGN327778 BQI327777:BQJ327778 CAE327777:CAF327778 CKA327777:CKB327778 CTW327777:CTX327778 DDS327777:DDT327778 DNO327777:DNP327778 DXK327777:DXL327778 EHG327777:EHH327778 ERC327777:ERD327778 FAY327777:FAZ327778 FKU327777:FKV327778 FUQ327777:FUR327778 GEM327777:GEN327778 GOI327777:GOJ327778 GYE327777:GYF327778 HIA327777:HIB327778 HRW327777:HRX327778 IBS327777:IBT327778 ILO327777:ILP327778 IVK327777:IVL327778 JFG327777:JFH327778 JPC327777:JPD327778 JYY327777:JYZ327778 KIU327777:KIV327778 KSQ327777:KSR327778 LCM327777:LCN327778 LMI327777:LMJ327778 LWE327777:LWF327778 MGA327777:MGB327778 MPW327777:MPX327778 MZS327777:MZT327778 NJO327777:NJP327778 NTK327777:NTL327778 ODG327777:ODH327778 ONC327777:OND327778 OWY327777:OWZ327778 PGU327777:PGV327778 PQQ327777:PQR327778 QAM327777:QAN327778 QKI327777:QKJ327778 QUE327777:QUF327778 REA327777:REB327778 RNW327777:RNX327778 RXS327777:RXT327778 SHO327777:SHP327778 SRK327777:SRL327778 TBG327777:TBH327778 TLC327777:TLD327778 TUY327777:TUZ327778 UEU327777:UEV327778 UOQ327777:UOR327778 UYM327777:UYN327778 VII327777:VIJ327778 VSE327777:VSF327778 WCA327777:WCB327778 WLW327777:WLX327778 WVS327777:WVT327778 K393313:L393314 JG393313:JH393314 TC393313:TD393314 ACY393313:ACZ393314 AMU393313:AMV393314 AWQ393313:AWR393314 BGM393313:BGN393314 BQI393313:BQJ393314 CAE393313:CAF393314 CKA393313:CKB393314 CTW393313:CTX393314 DDS393313:DDT393314 DNO393313:DNP393314 DXK393313:DXL393314 EHG393313:EHH393314 ERC393313:ERD393314 FAY393313:FAZ393314 FKU393313:FKV393314 FUQ393313:FUR393314 GEM393313:GEN393314 GOI393313:GOJ393314 GYE393313:GYF393314 HIA393313:HIB393314 HRW393313:HRX393314 IBS393313:IBT393314 ILO393313:ILP393314 IVK393313:IVL393314 JFG393313:JFH393314 JPC393313:JPD393314 JYY393313:JYZ393314 KIU393313:KIV393314 KSQ393313:KSR393314 LCM393313:LCN393314 LMI393313:LMJ393314 LWE393313:LWF393314 MGA393313:MGB393314 MPW393313:MPX393314 MZS393313:MZT393314 NJO393313:NJP393314 NTK393313:NTL393314 ODG393313:ODH393314 ONC393313:OND393314 OWY393313:OWZ393314 PGU393313:PGV393314 PQQ393313:PQR393314 QAM393313:QAN393314 QKI393313:QKJ393314 QUE393313:QUF393314 REA393313:REB393314 RNW393313:RNX393314 RXS393313:RXT393314 SHO393313:SHP393314 SRK393313:SRL393314 TBG393313:TBH393314 TLC393313:TLD393314 TUY393313:TUZ393314 UEU393313:UEV393314 UOQ393313:UOR393314 UYM393313:UYN393314 VII393313:VIJ393314 VSE393313:VSF393314 WCA393313:WCB393314 WLW393313:WLX393314 WVS393313:WVT393314 K458849:L458850 JG458849:JH458850 TC458849:TD458850 ACY458849:ACZ458850 AMU458849:AMV458850 AWQ458849:AWR458850 BGM458849:BGN458850 BQI458849:BQJ458850 CAE458849:CAF458850 CKA458849:CKB458850 CTW458849:CTX458850 DDS458849:DDT458850 DNO458849:DNP458850 DXK458849:DXL458850 EHG458849:EHH458850 ERC458849:ERD458850 FAY458849:FAZ458850 FKU458849:FKV458850 FUQ458849:FUR458850 GEM458849:GEN458850 GOI458849:GOJ458850 GYE458849:GYF458850 HIA458849:HIB458850 HRW458849:HRX458850 IBS458849:IBT458850 ILO458849:ILP458850 IVK458849:IVL458850 JFG458849:JFH458850 JPC458849:JPD458850 JYY458849:JYZ458850 KIU458849:KIV458850 KSQ458849:KSR458850 LCM458849:LCN458850 LMI458849:LMJ458850 LWE458849:LWF458850 MGA458849:MGB458850 MPW458849:MPX458850 MZS458849:MZT458850 NJO458849:NJP458850 NTK458849:NTL458850 ODG458849:ODH458850 ONC458849:OND458850 OWY458849:OWZ458850 PGU458849:PGV458850 PQQ458849:PQR458850 QAM458849:QAN458850 QKI458849:QKJ458850 QUE458849:QUF458850 REA458849:REB458850 RNW458849:RNX458850 RXS458849:RXT458850 SHO458849:SHP458850 SRK458849:SRL458850 TBG458849:TBH458850 TLC458849:TLD458850 TUY458849:TUZ458850 UEU458849:UEV458850 UOQ458849:UOR458850 UYM458849:UYN458850 VII458849:VIJ458850 VSE458849:VSF458850 WCA458849:WCB458850 WLW458849:WLX458850 WVS458849:WVT458850 K524385:L524386 JG524385:JH524386 TC524385:TD524386 ACY524385:ACZ524386 AMU524385:AMV524386 AWQ524385:AWR524386 BGM524385:BGN524386 BQI524385:BQJ524386 CAE524385:CAF524386 CKA524385:CKB524386 CTW524385:CTX524386 DDS524385:DDT524386 DNO524385:DNP524386 DXK524385:DXL524386 EHG524385:EHH524386 ERC524385:ERD524386 FAY524385:FAZ524386 FKU524385:FKV524386 FUQ524385:FUR524386 GEM524385:GEN524386 GOI524385:GOJ524386 GYE524385:GYF524386 HIA524385:HIB524386 HRW524385:HRX524386 IBS524385:IBT524386 ILO524385:ILP524386 IVK524385:IVL524386 JFG524385:JFH524386 JPC524385:JPD524386 JYY524385:JYZ524386 KIU524385:KIV524386 KSQ524385:KSR524386 LCM524385:LCN524386 LMI524385:LMJ524386 LWE524385:LWF524386 MGA524385:MGB524386 MPW524385:MPX524386 MZS524385:MZT524386 NJO524385:NJP524386 NTK524385:NTL524386 ODG524385:ODH524386 ONC524385:OND524386 OWY524385:OWZ524386 PGU524385:PGV524386 PQQ524385:PQR524386 QAM524385:QAN524386 QKI524385:QKJ524386 QUE524385:QUF524386 REA524385:REB524386 RNW524385:RNX524386 RXS524385:RXT524386 SHO524385:SHP524386 SRK524385:SRL524386 TBG524385:TBH524386 TLC524385:TLD524386 TUY524385:TUZ524386 UEU524385:UEV524386 UOQ524385:UOR524386 UYM524385:UYN524386 VII524385:VIJ524386 VSE524385:VSF524386 WCA524385:WCB524386 WLW524385:WLX524386 WVS524385:WVT524386 K589921:L589922 JG589921:JH589922 TC589921:TD589922 ACY589921:ACZ589922 AMU589921:AMV589922 AWQ589921:AWR589922 BGM589921:BGN589922 BQI589921:BQJ589922 CAE589921:CAF589922 CKA589921:CKB589922 CTW589921:CTX589922 DDS589921:DDT589922 DNO589921:DNP589922 DXK589921:DXL589922 EHG589921:EHH589922 ERC589921:ERD589922 FAY589921:FAZ589922 FKU589921:FKV589922 FUQ589921:FUR589922 GEM589921:GEN589922 GOI589921:GOJ589922 GYE589921:GYF589922 HIA589921:HIB589922 HRW589921:HRX589922 IBS589921:IBT589922 ILO589921:ILP589922 IVK589921:IVL589922 JFG589921:JFH589922 JPC589921:JPD589922 JYY589921:JYZ589922 KIU589921:KIV589922 KSQ589921:KSR589922 LCM589921:LCN589922 LMI589921:LMJ589922 LWE589921:LWF589922 MGA589921:MGB589922 MPW589921:MPX589922 MZS589921:MZT589922 NJO589921:NJP589922 NTK589921:NTL589922 ODG589921:ODH589922 ONC589921:OND589922 OWY589921:OWZ589922 PGU589921:PGV589922 PQQ589921:PQR589922 QAM589921:QAN589922 QKI589921:QKJ589922 QUE589921:QUF589922 REA589921:REB589922 RNW589921:RNX589922 RXS589921:RXT589922 SHO589921:SHP589922 SRK589921:SRL589922 TBG589921:TBH589922 TLC589921:TLD589922 TUY589921:TUZ589922 UEU589921:UEV589922 UOQ589921:UOR589922 UYM589921:UYN589922 VII589921:VIJ589922 VSE589921:VSF589922 WCA589921:WCB589922 WLW589921:WLX589922 WVS589921:WVT589922 K655457:L655458 JG655457:JH655458 TC655457:TD655458 ACY655457:ACZ655458 AMU655457:AMV655458 AWQ655457:AWR655458 BGM655457:BGN655458 BQI655457:BQJ655458 CAE655457:CAF655458 CKA655457:CKB655458 CTW655457:CTX655458 DDS655457:DDT655458 DNO655457:DNP655458 DXK655457:DXL655458 EHG655457:EHH655458 ERC655457:ERD655458 FAY655457:FAZ655458 FKU655457:FKV655458 FUQ655457:FUR655458 GEM655457:GEN655458 GOI655457:GOJ655458 GYE655457:GYF655458 HIA655457:HIB655458 HRW655457:HRX655458 IBS655457:IBT655458 ILO655457:ILP655458 IVK655457:IVL655458 JFG655457:JFH655458 JPC655457:JPD655458 JYY655457:JYZ655458 KIU655457:KIV655458 KSQ655457:KSR655458 LCM655457:LCN655458 LMI655457:LMJ655458 LWE655457:LWF655458 MGA655457:MGB655458 MPW655457:MPX655458 MZS655457:MZT655458 NJO655457:NJP655458 NTK655457:NTL655458 ODG655457:ODH655458 ONC655457:OND655458 OWY655457:OWZ655458 PGU655457:PGV655458 PQQ655457:PQR655458 QAM655457:QAN655458 QKI655457:QKJ655458 QUE655457:QUF655458 REA655457:REB655458 RNW655457:RNX655458 RXS655457:RXT655458 SHO655457:SHP655458 SRK655457:SRL655458 TBG655457:TBH655458 TLC655457:TLD655458 TUY655457:TUZ655458 UEU655457:UEV655458 UOQ655457:UOR655458 UYM655457:UYN655458 VII655457:VIJ655458 VSE655457:VSF655458 WCA655457:WCB655458 WLW655457:WLX655458 WVS655457:WVT655458 K720993:L720994 JG720993:JH720994 TC720993:TD720994 ACY720993:ACZ720994 AMU720993:AMV720994 AWQ720993:AWR720994 BGM720993:BGN720994 BQI720993:BQJ720994 CAE720993:CAF720994 CKA720993:CKB720994 CTW720993:CTX720994 DDS720993:DDT720994 DNO720993:DNP720994 DXK720993:DXL720994 EHG720993:EHH720994 ERC720993:ERD720994 FAY720993:FAZ720994 FKU720993:FKV720994 FUQ720993:FUR720994 GEM720993:GEN720994 GOI720993:GOJ720994 GYE720993:GYF720994 HIA720993:HIB720994 HRW720993:HRX720994 IBS720993:IBT720994 ILO720993:ILP720994 IVK720993:IVL720994 JFG720993:JFH720994 JPC720993:JPD720994 JYY720993:JYZ720994 KIU720993:KIV720994 KSQ720993:KSR720994 LCM720993:LCN720994 LMI720993:LMJ720994 LWE720993:LWF720994 MGA720993:MGB720994 MPW720993:MPX720994 MZS720993:MZT720994 NJO720993:NJP720994 NTK720993:NTL720994 ODG720993:ODH720994 ONC720993:OND720994 OWY720993:OWZ720994 PGU720993:PGV720994 PQQ720993:PQR720994 QAM720993:QAN720994 QKI720993:QKJ720994 QUE720993:QUF720994 REA720993:REB720994 RNW720993:RNX720994 RXS720993:RXT720994 SHO720993:SHP720994 SRK720993:SRL720994 TBG720993:TBH720994 TLC720993:TLD720994 TUY720993:TUZ720994 UEU720993:UEV720994 UOQ720993:UOR720994 UYM720993:UYN720994 VII720993:VIJ720994 VSE720993:VSF720994 WCA720993:WCB720994 WLW720993:WLX720994 WVS720993:WVT720994 K786529:L786530 JG786529:JH786530 TC786529:TD786530 ACY786529:ACZ786530 AMU786529:AMV786530 AWQ786529:AWR786530 BGM786529:BGN786530 BQI786529:BQJ786530 CAE786529:CAF786530 CKA786529:CKB786530 CTW786529:CTX786530 DDS786529:DDT786530 DNO786529:DNP786530 DXK786529:DXL786530 EHG786529:EHH786530 ERC786529:ERD786530 FAY786529:FAZ786530 FKU786529:FKV786530 FUQ786529:FUR786530 GEM786529:GEN786530 GOI786529:GOJ786530 GYE786529:GYF786530 HIA786529:HIB786530 HRW786529:HRX786530 IBS786529:IBT786530 ILO786529:ILP786530 IVK786529:IVL786530 JFG786529:JFH786530 JPC786529:JPD786530 JYY786529:JYZ786530 KIU786529:KIV786530 KSQ786529:KSR786530 LCM786529:LCN786530 LMI786529:LMJ786530 LWE786529:LWF786530 MGA786529:MGB786530 MPW786529:MPX786530 MZS786529:MZT786530 NJO786529:NJP786530 NTK786529:NTL786530 ODG786529:ODH786530 ONC786529:OND786530 OWY786529:OWZ786530 PGU786529:PGV786530 PQQ786529:PQR786530 QAM786529:QAN786530 QKI786529:QKJ786530 QUE786529:QUF786530 REA786529:REB786530 RNW786529:RNX786530 RXS786529:RXT786530 SHO786529:SHP786530 SRK786529:SRL786530 TBG786529:TBH786530 TLC786529:TLD786530 TUY786529:TUZ786530 UEU786529:UEV786530 UOQ786529:UOR786530 UYM786529:UYN786530 VII786529:VIJ786530 VSE786529:VSF786530 WCA786529:WCB786530 WLW786529:WLX786530 WVS786529:WVT786530 K852065:L852066 JG852065:JH852066 TC852065:TD852066 ACY852065:ACZ852066 AMU852065:AMV852066 AWQ852065:AWR852066 BGM852065:BGN852066 BQI852065:BQJ852066 CAE852065:CAF852066 CKA852065:CKB852066 CTW852065:CTX852066 DDS852065:DDT852066 DNO852065:DNP852066 DXK852065:DXL852066 EHG852065:EHH852066 ERC852065:ERD852066 FAY852065:FAZ852066 FKU852065:FKV852066 FUQ852065:FUR852066 GEM852065:GEN852066 GOI852065:GOJ852066 GYE852065:GYF852066 HIA852065:HIB852066 HRW852065:HRX852066 IBS852065:IBT852066 ILO852065:ILP852066 IVK852065:IVL852066 JFG852065:JFH852066 JPC852065:JPD852066 JYY852065:JYZ852066 KIU852065:KIV852066 KSQ852065:KSR852066 LCM852065:LCN852066 LMI852065:LMJ852066 LWE852065:LWF852066 MGA852065:MGB852066 MPW852065:MPX852066 MZS852065:MZT852066 NJO852065:NJP852066 NTK852065:NTL852066 ODG852065:ODH852066 ONC852065:OND852066 OWY852065:OWZ852066 PGU852065:PGV852066 PQQ852065:PQR852066 QAM852065:QAN852066 QKI852065:QKJ852066 QUE852065:QUF852066 REA852065:REB852066 RNW852065:RNX852066 RXS852065:RXT852066 SHO852065:SHP852066 SRK852065:SRL852066 TBG852065:TBH852066 TLC852065:TLD852066 TUY852065:TUZ852066 UEU852065:UEV852066 UOQ852065:UOR852066 UYM852065:UYN852066 VII852065:VIJ852066 VSE852065:VSF852066 WCA852065:WCB852066 WLW852065:WLX852066 WVS852065:WVT852066 K917601:L917602 JG917601:JH917602 TC917601:TD917602 ACY917601:ACZ917602 AMU917601:AMV917602 AWQ917601:AWR917602 BGM917601:BGN917602 BQI917601:BQJ917602 CAE917601:CAF917602 CKA917601:CKB917602 CTW917601:CTX917602 DDS917601:DDT917602 DNO917601:DNP917602 DXK917601:DXL917602 EHG917601:EHH917602 ERC917601:ERD917602 FAY917601:FAZ917602 FKU917601:FKV917602 FUQ917601:FUR917602 GEM917601:GEN917602 GOI917601:GOJ917602 GYE917601:GYF917602 HIA917601:HIB917602 HRW917601:HRX917602 IBS917601:IBT917602 ILO917601:ILP917602 IVK917601:IVL917602 JFG917601:JFH917602 JPC917601:JPD917602 JYY917601:JYZ917602 KIU917601:KIV917602 KSQ917601:KSR917602 LCM917601:LCN917602 LMI917601:LMJ917602 LWE917601:LWF917602 MGA917601:MGB917602 MPW917601:MPX917602 MZS917601:MZT917602 NJO917601:NJP917602 NTK917601:NTL917602 ODG917601:ODH917602 ONC917601:OND917602 OWY917601:OWZ917602 PGU917601:PGV917602 PQQ917601:PQR917602 QAM917601:QAN917602 QKI917601:QKJ917602 QUE917601:QUF917602 REA917601:REB917602 RNW917601:RNX917602 RXS917601:RXT917602 SHO917601:SHP917602 SRK917601:SRL917602 TBG917601:TBH917602 TLC917601:TLD917602 TUY917601:TUZ917602 UEU917601:UEV917602 UOQ917601:UOR917602 UYM917601:UYN917602 VII917601:VIJ917602 VSE917601:VSF917602 WCA917601:WCB917602 WLW917601:WLX917602 WVS917601:WVT917602 K983137:L983138 JG983137:JH983138 TC983137:TD983138 ACY983137:ACZ983138 AMU983137:AMV983138 AWQ983137:AWR983138 BGM983137:BGN983138 BQI983137:BQJ983138 CAE983137:CAF983138 CKA983137:CKB983138 CTW983137:CTX983138 DDS983137:DDT983138 DNO983137:DNP983138 DXK983137:DXL983138 EHG983137:EHH983138 ERC983137:ERD983138 FAY983137:FAZ983138 FKU983137:FKV983138 FUQ983137:FUR983138 GEM983137:GEN983138 GOI983137:GOJ983138 GYE983137:GYF983138 HIA983137:HIB983138 HRW983137:HRX983138 IBS983137:IBT983138 ILO983137:ILP983138 IVK983137:IVL983138 JFG983137:JFH983138 JPC983137:JPD983138 JYY983137:JYZ983138 KIU983137:KIV983138 KSQ983137:KSR983138 LCM983137:LCN983138 LMI983137:LMJ983138 LWE983137:LWF983138 MGA983137:MGB983138 MPW983137:MPX983138 MZS983137:MZT983138 NJO983137:NJP983138 NTK983137:NTL983138 ODG983137:ODH983138 ONC983137:OND983138 OWY983137:OWZ983138 PGU983137:PGV983138 PQQ983137:PQR983138 QAM983137:QAN983138 QKI983137:QKJ983138 QUE983137:QUF983138 REA983137:REB983138 RNW983137:RNX983138 RXS983137:RXT983138 SHO983137:SHP983138 SRK983137:SRL983138 TBG983137:TBH983138 TLC983137:TLD983138 TUY983137:TUZ983138 UEU983137:UEV983138 UOQ983137:UOR983138 UYM983137:UYN983138 VII983137:VIJ983138 VSE983137:VSF983138 WCA983137:WCB983138 WLW983137:WLX983138 WVS983137:WVT983138 N97:O98 JJ97:JK98 TF97:TG98 ADB97:ADC98 AMX97:AMY98 AWT97:AWU98 BGP97:BGQ98 BQL97:BQM98 CAH97:CAI98 CKD97:CKE98 CTZ97:CUA98 DDV97:DDW98 DNR97:DNS98 DXN97:DXO98 EHJ97:EHK98 ERF97:ERG98 FBB97:FBC98 FKX97:FKY98 FUT97:FUU98 GEP97:GEQ98 GOL97:GOM98 GYH97:GYI98 HID97:HIE98 HRZ97:HSA98 IBV97:IBW98 ILR97:ILS98 IVN97:IVO98 JFJ97:JFK98 JPF97:JPG98 JZB97:JZC98 KIX97:KIY98 KST97:KSU98 LCP97:LCQ98 LML97:LMM98 LWH97:LWI98 MGD97:MGE98 MPZ97:MQA98 MZV97:MZW98 NJR97:NJS98 NTN97:NTO98 ODJ97:ODK98 ONF97:ONG98 OXB97:OXC98 PGX97:PGY98 PQT97:PQU98 QAP97:QAQ98 QKL97:QKM98 QUH97:QUI98 RED97:REE98 RNZ97:ROA98 RXV97:RXW98 SHR97:SHS98 SRN97:SRO98 TBJ97:TBK98 TLF97:TLG98 TVB97:TVC98 UEX97:UEY98 UOT97:UOU98 UYP97:UYQ98 VIL97:VIM98 VSH97:VSI98 WCD97:WCE98 WLZ97:WMA98 WVV97:WVW98 N65633:O65634 JJ65633:JK65634 TF65633:TG65634 ADB65633:ADC65634 AMX65633:AMY65634 AWT65633:AWU65634 BGP65633:BGQ65634 BQL65633:BQM65634 CAH65633:CAI65634 CKD65633:CKE65634 CTZ65633:CUA65634 DDV65633:DDW65634 DNR65633:DNS65634 DXN65633:DXO65634 EHJ65633:EHK65634 ERF65633:ERG65634 FBB65633:FBC65634 FKX65633:FKY65634 FUT65633:FUU65634 GEP65633:GEQ65634 GOL65633:GOM65634 GYH65633:GYI65634 HID65633:HIE65634 HRZ65633:HSA65634 IBV65633:IBW65634 ILR65633:ILS65634 IVN65633:IVO65634 JFJ65633:JFK65634 JPF65633:JPG65634 JZB65633:JZC65634 KIX65633:KIY65634 KST65633:KSU65634 LCP65633:LCQ65634 LML65633:LMM65634 LWH65633:LWI65634 MGD65633:MGE65634 MPZ65633:MQA65634 MZV65633:MZW65634 NJR65633:NJS65634 NTN65633:NTO65634 ODJ65633:ODK65634 ONF65633:ONG65634 OXB65633:OXC65634 PGX65633:PGY65634 PQT65633:PQU65634 QAP65633:QAQ65634 QKL65633:QKM65634 QUH65633:QUI65634 RED65633:REE65634 RNZ65633:ROA65634 RXV65633:RXW65634 SHR65633:SHS65634 SRN65633:SRO65634 TBJ65633:TBK65634 TLF65633:TLG65634 TVB65633:TVC65634 UEX65633:UEY65634 UOT65633:UOU65634 UYP65633:UYQ65634 VIL65633:VIM65634 VSH65633:VSI65634 WCD65633:WCE65634 WLZ65633:WMA65634 WVV65633:WVW65634 N131169:O131170 JJ131169:JK131170 TF131169:TG131170 ADB131169:ADC131170 AMX131169:AMY131170 AWT131169:AWU131170 BGP131169:BGQ131170 BQL131169:BQM131170 CAH131169:CAI131170 CKD131169:CKE131170 CTZ131169:CUA131170 DDV131169:DDW131170 DNR131169:DNS131170 DXN131169:DXO131170 EHJ131169:EHK131170 ERF131169:ERG131170 FBB131169:FBC131170 FKX131169:FKY131170 FUT131169:FUU131170 GEP131169:GEQ131170 GOL131169:GOM131170 GYH131169:GYI131170 HID131169:HIE131170 HRZ131169:HSA131170 IBV131169:IBW131170 ILR131169:ILS131170 IVN131169:IVO131170 JFJ131169:JFK131170 JPF131169:JPG131170 JZB131169:JZC131170 KIX131169:KIY131170 KST131169:KSU131170 LCP131169:LCQ131170 LML131169:LMM131170 LWH131169:LWI131170 MGD131169:MGE131170 MPZ131169:MQA131170 MZV131169:MZW131170 NJR131169:NJS131170 NTN131169:NTO131170 ODJ131169:ODK131170 ONF131169:ONG131170 OXB131169:OXC131170 PGX131169:PGY131170 PQT131169:PQU131170 QAP131169:QAQ131170 QKL131169:QKM131170 QUH131169:QUI131170 RED131169:REE131170 RNZ131169:ROA131170 RXV131169:RXW131170 SHR131169:SHS131170 SRN131169:SRO131170 TBJ131169:TBK131170 TLF131169:TLG131170 TVB131169:TVC131170 UEX131169:UEY131170 UOT131169:UOU131170 UYP131169:UYQ131170 VIL131169:VIM131170 VSH131169:VSI131170 WCD131169:WCE131170 WLZ131169:WMA131170 WVV131169:WVW131170 N196705:O196706 JJ196705:JK196706 TF196705:TG196706 ADB196705:ADC196706 AMX196705:AMY196706 AWT196705:AWU196706 BGP196705:BGQ196706 BQL196705:BQM196706 CAH196705:CAI196706 CKD196705:CKE196706 CTZ196705:CUA196706 DDV196705:DDW196706 DNR196705:DNS196706 DXN196705:DXO196706 EHJ196705:EHK196706 ERF196705:ERG196706 FBB196705:FBC196706 FKX196705:FKY196706 FUT196705:FUU196706 GEP196705:GEQ196706 GOL196705:GOM196706 GYH196705:GYI196706 HID196705:HIE196706 HRZ196705:HSA196706 IBV196705:IBW196706 ILR196705:ILS196706 IVN196705:IVO196706 JFJ196705:JFK196706 JPF196705:JPG196706 JZB196705:JZC196706 KIX196705:KIY196706 KST196705:KSU196706 LCP196705:LCQ196706 LML196705:LMM196706 LWH196705:LWI196706 MGD196705:MGE196706 MPZ196705:MQA196706 MZV196705:MZW196706 NJR196705:NJS196706 NTN196705:NTO196706 ODJ196705:ODK196706 ONF196705:ONG196706 OXB196705:OXC196706 PGX196705:PGY196706 PQT196705:PQU196706 QAP196705:QAQ196706 QKL196705:QKM196706 QUH196705:QUI196706 RED196705:REE196706 RNZ196705:ROA196706 RXV196705:RXW196706 SHR196705:SHS196706 SRN196705:SRO196706 TBJ196705:TBK196706 TLF196705:TLG196706 TVB196705:TVC196706 UEX196705:UEY196706 UOT196705:UOU196706 UYP196705:UYQ196706 VIL196705:VIM196706 VSH196705:VSI196706 WCD196705:WCE196706 WLZ196705:WMA196706 WVV196705:WVW196706 N262241:O262242 JJ262241:JK262242 TF262241:TG262242 ADB262241:ADC262242 AMX262241:AMY262242 AWT262241:AWU262242 BGP262241:BGQ262242 BQL262241:BQM262242 CAH262241:CAI262242 CKD262241:CKE262242 CTZ262241:CUA262242 DDV262241:DDW262242 DNR262241:DNS262242 DXN262241:DXO262242 EHJ262241:EHK262242 ERF262241:ERG262242 FBB262241:FBC262242 FKX262241:FKY262242 FUT262241:FUU262242 GEP262241:GEQ262242 GOL262241:GOM262242 GYH262241:GYI262242 HID262241:HIE262242 HRZ262241:HSA262242 IBV262241:IBW262242 ILR262241:ILS262242 IVN262241:IVO262242 JFJ262241:JFK262242 JPF262241:JPG262242 JZB262241:JZC262242 KIX262241:KIY262242 KST262241:KSU262242 LCP262241:LCQ262242 LML262241:LMM262242 LWH262241:LWI262242 MGD262241:MGE262242 MPZ262241:MQA262242 MZV262241:MZW262242 NJR262241:NJS262242 NTN262241:NTO262242 ODJ262241:ODK262242 ONF262241:ONG262242 OXB262241:OXC262242 PGX262241:PGY262242 PQT262241:PQU262242 QAP262241:QAQ262242 QKL262241:QKM262242 QUH262241:QUI262242 RED262241:REE262242 RNZ262241:ROA262242 RXV262241:RXW262242 SHR262241:SHS262242 SRN262241:SRO262242 TBJ262241:TBK262242 TLF262241:TLG262242 TVB262241:TVC262242 UEX262241:UEY262242 UOT262241:UOU262242 UYP262241:UYQ262242 VIL262241:VIM262242 VSH262241:VSI262242 WCD262241:WCE262242 WLZ262241:WMA262242 WVV262241:WVW262242 N327777:O327778 JJ327777:JK327778 TF327777:TG327778 ADB327777:ADC327778 AMX327777:AMY327778 AWT327777:AWU327778 BGP327777:BGQ327778 BQL327777:BQM327778 CAH327777:CAI327778 CKD327777:CKE327778 CTZ327777:CUA327778 DDV327777:DDW327778 DNR327777:DNS327778 DXN327777:DXO327778 EHJ327777:EHK327778 ERF327777:ERG327778 FBB327777:FBC327778 FKX327777:FKY327778 FUT327777:FUU327778 GEP327777:GEQ327778 GOL327777:GOM327778 GYH327777:GYI327778 HID327777:HIE327778 HRZ327777:HSA327778 IBV327777:IBW327778 ILR327777:ILS327778 IVN327777:IVO327778 JFJ327777:JFK327778 JPF327777:JPG327778 JZB327777:JZC327778 KIX327777:KIY327778 KST327777:KSU327778 LCP327777:LCQ327778 LML327777:LMM327778 LWH327777:LWI327778 MGD327777:MGE327778 MPZ327777:MQA327778 MZV327777:MZW327778 NJR327777:NJS327778 NTN327777:NTO327778 ODJ327777:ODK327778 ONF327777:ONG327778 OXB327777:OXC327778 PGX327777:PGY327778 PQT327777:PQU327778 QAP327777:QAQ327778 QKL327777:QKM327778 QUH327777:QUI327778 RED327777:REE327778 RNZ327777:ROA327778 RXV327777:RXW327778 SHR327777:SHS327778 SRN327777:SRO327778 TBJ327777:TBK327778 TLF327777:TLG327778 TVB327777:TVC327778 UEX327777:UEY327778 UOT327777:UOU327778 UYP327777:UYQ327778 VIL327777:VIM327778 VSH327777:VSI327778 WCD327777:WCE327778 WLZ327777:WMA327778 WVV327777:WVW327778 N393313:O393314 JJ393313:JK393314 TF393313:TG393314 ADB393313:ADC393314 AMX393313:AMY393314 AWT393313:AWU393314 BGP393313:BGQ393314 BQL393313:BQM393314 CAH393313:CAI393314 CKD393313:CKE393314 CTZ393313:CUA393314 DDV393313:DDW393314 DNR393313:DNS393314 DXN393313:DXO393314 EHJ393313:EHK393314 ERF393313:ERG393314 FBB393313:FBC393314 FKX393313:FKY393314 FUT393313:FUU393314 GEP393313:GEQ393314 GOL393313:GOM393314 GYH393313:GYI393314 HID393313:HIE393314 HRZ393313:HSA393314 IBV393313:IBW393314 ILR393313:ILS393314 IVN393313:IVO393314 JFJ393313:JFK393314 JPF393313:JPG393314 JZB393313:JZC393314 KIX393313:KIY393314 KST393313:KSU393314 LCP393313:LCQ393314 LML393313:LMM393314 LWH393313:LWI393314 MGD393313:MGE393314 MPZ393313:MQA393314 MZV393313:MZW393314 NJR393313:NJS393314 NTN393313:NTO393314 ODJ393313:ODK393314 ONF393313:ONG393314 OXB393313:OXC393314 PGX393313:PGY393314 PQT393313:PQU393314 QAP393313:QAQ393314 QKL393313:QKM393314 QUH393313:QUI393314 RED393313:REE393314 RNZ393313:ROA393314 RXV393313:RXW393314 SHR393313:SHS393314 SRN393313:SRO393314 TBJ393313:TBK393314 TLF393313:TLG393314 TVB393313:TVC393314 UEX393313:UEY393314 UOT393313:UOU393314 UYP393313:UYQ393314 VIL393313:VIM393314 VSH393313:VSI393314 WCD393313:WCE393314 WLZ393313:WMA393314 WVV393313:WVW393314 N458849:O458850 JJ458849:JK458850 TF458849:TG458850 ADB458849:ADC458850 AMX458849:AMY458850 AWT458849:AWU458850 BGP458849:BGQ458850 BQL458849:BQM458850 CAH458849:CAI458850 CKD458849:CKE458850 CTZ458849:CUA458850 DDV458849:DDW458850 DNR458849:DNS458850 DXN458849:DXO458850 EHJ458849:EHK458850 ERF458849:ERG458850 FBB458849:FBC458850 FKX458849:FKY458850 FUT458849:FUU458850 GEP458849:GEQ458850 GOL458849:GOM458850 GYH458849:GYI458850 HID458849:HIE458850 HRZ458849:HSA458850 IBV458849:IBW458850 ILR458849:ILS458850 IVN458849:IVO458850 JFJ458849:JFK458850 JPF458849:JPG458850 JZB458849:JZC458850 KIX458849:KIY458850 KST458849:KSU458850 LCP458849:LCQ458850 LML458849:LMM458850 LWH458849:LWI458850 MGD458849:MGE458850 MPZ458849:MQA458850 MZV458849:MZW458850 NJR458849:NJS458850 NTN458849:NTO458850 ODJ458849:ODK458850 ONF458849:ONG458850 OXB458849:OXC458850 PGX458849:PGY458850 PQT458849:PQU458850 QAP458849:QAQ458850 QKL458849:QKM458850 QUH458849:QUI458850 RED458849:REE458850 RNZ458849:ROA458850 RXV458849:RXW458850 SHR458849:SHS458850 SRN458849:SRO458850 TBJ458849:TBK458850 TLF458849:TLG458850 TVB458849:TVC458850 UEX458849:UEY458850 UOT458849:UOU458850 UYP458849:UYQ458850 VIL458849:VIM458850 VSH458849:VSI458850 WCD458849:WCE458850 WLZ458849:WMA458850 WVV458849:WVW458850 N524385:O524386 JJ524385:JK524386 TF524385:TG524386 ADB524385:ADC524386 AMX524385:AMY524386 AWT524385:AWU524386 BGP524385:BGQ524386 BQL524385:BQM524386 CAH524385:CAI524386 CKD524385:CKE524386 CTZ524385:CUA524386 DDV524385:DDW524386 DNR524385:DNS524386 DXN524385:DXO524386 EHJ524385:EHK524386 ERF524385:ERG524386 FBB524385:FBC524386 FKX524385:FKY524386 FUT524385:FUU524386 GEP524385:GEQ524386 GOL524385:GOM524386 GYH524385:GYI524386 HID524385:HIE524386 HRZ524385:HSA524386 IBV524385:IBW524386 ILR524385:ILS524386 IVN524385:IVO524386 JFJ524385:JFK524386 JPF524385:JPG524386 JZB524385:JZC524386 KIX524385:KIY524386 KST524385:KSU524386 LCP524385:LCQ524386 LML524385:LMM524386 LWH524385:LWI524386 MGD524385:MGE524386 MPZ524385:MQA524386 MZV524385:MZW524386 NJR524385:NJS524386 NTN524385:NTO524386 ODJ524385:ODK524386 ONF524385:ONG524386 OXB524385:OXC524386 PGX524385:PGY524386 PQT524385:PQU524386 QAP524385:QAQ524386 QKL524385:QKM524386 QUH524385:QUI524386 RED524385:REE524386 RNZ524385:ROA524386 RXV524385:RXW524386 SHR524385:SHS524386 SRN524385:SRO524386 TBJ524385:TBK524386 TLF524385:TLG524386 TVB524385:TVC524386 UEX524385:UEY524386 UOT524385:UOU524386 UYP524385:UYQ524386 VIL524385:VIM524386 VSH524385:VSI524386 WCD524385:WCE524386 WLZ524385:WMA524386 WVV524385:WVW524386 N589921:O589922 JJ589921:JK589922 TF589921:TG589922 ADB589921:ADC589922 AMX589921:AMY589922 AWT589921:AWU589922 BGP589921:BGQ589922 BQL589921:BQM589922 CAH589921:CAI589922 CKD589921:CKE589922 CTZ589921:CUA589922 DDV589921:DDW589922 DNR589921:DNS589922 DXN589921:DXO589922 EHJ589921:EHK589922 ERF589921:ERG589922 FBB589921:FBC589922 FKX589921:FKY589922 FUT589921:FUU589922 GEP589921:GEQ589922 GOL589921:GOM589922 GYH589921:GYI589922 HID589921:HIE589922 HRZ589921:HSA589922 IBV589921:IBW589922 ILR589921:ILS589922 IVN589921:IVO589922 JFJ589921:JFK589922 JPF589921:JPG589922 JZB589921:JZC589922 KIX589921:KIY589922 KST589921:KSU589922 LCP589921:LCQ589922 LML589921:LMM589922 LWH589921:LWI589922 MGD589921:MGE589922 MPZ589921:MQA589922 MZV589921:MZW589922 NJR589921:NJS589922 NTN589921:NTO589922 ODJ589921:ODK589922 ONF589921:ONG589922 OXB589921:OXC589922 PGX589921:PGY589922 PQT589921:PQU589922 QAP589921:QAQ589922 QKL589921:QKM589922 QUH589921:QUI589922 RED589921:REE589922 RNZ589921:ROA589922 RXV589921:RXW589922 SHR589921:SHS589922 SRN589921:SRO589922 TBJ589921:TBK589922 TLF589921:TLG589922 TVB589921:TVC589922 UEX589921:UEY589922 UOT589921:UOU589922 UYP589921:UYQ589922 VIL589921:VIM589922 VSH589921:VSI589922 WCD589921:WCE589922 WLZ589921:WMA589922 WVV589921:WVW589922 N655457:O655458 JJ655457:JK655458 TF655457:TG655458 ADB655457:ADC655458 AMX655457:AMY655458 AWT655457:AWU655458 BGP655457:BGQ655458 BQL655457:BQM655458 CAH655457:CAI655458 CKD655457:CKE655458 CTZ655457:CUA655458 DDV655457:DDW655458 DNR655457:DNS655458 DXN655457:DXO655458 EHJ655457:EHK655458 ERF655457:ERG655458 FBB655457:FBC655458 FKX655457:FKY655458 FUT655457:FUU655458 GEP655457:GEQ655458 GOL655457:GOM655458 GYH655457:GYI655458 HID655457:HIE655458 HRZ655457:HSA655458 IBV655457:IBW655458 ILR655457:ILS655458 IVN655457:IVO655458 JFJ655457:JFK655458 JPF655457:JPG655458 JZB655457:JZC655458 KIX655457:KIY655458 KST655457:KSU655458 LCP655457:LCQ655458 LML655457:LMM655458 LWH655457:LWI655458 MGD655457:MGE655458 MPZ655457:MQA655458 MZV655457:MZW655458 NJR655457:NJS655458 NTN655457:NTO655458 ODJ655457:ODK655458 ONF655457:ONG655458 OXB655457:OXC655458 PGX655457:PGY655458 PQT655457:PQU655458 QAP655457:QAQ655458 QKL655457:QKM655458 QUH655457:QUI655458 RED655457:REE655458 RNZ655457:ROA655458 RXV655457:RXW655458 SHR655457:SHS655458 SRN655457:SRO655458 TBJ655457:TBK655458 TLF655457:TLG655458 TVB655457:TVC655458 UEX655457:UEY655458 UOT655457:UOU655458 UYP655457:UYQ655458 VIL655457:VIM655458 VSH655457:VSI655458 WCD655457:WCE655458 WLZ655457:WMA655458 WVV655457:WVW655458 N720993:O720994 JJ720993:JK720994 TF720993:TG720994 ADB720993:ADC720994 AMX720993:AMY720994 AWT720993:AWU720994 BGP720993:BGQ720994 BQL720993:BQM720994 CAH720993:CAI720994 CKD720993:CKE720994 CTZ720993:CUA720994 DDV720993:DDW720994 DNR720993:DNS720994 DXN720993:DXO720994 EHJ720993:EHK720994 ERF720993:ERG720994 FBB720993:FBC720994 FKX720993:FKY720994 FUT720993:FUU720994 GEP720993:GEQ720994 GOL720993:GOM720994 GYH720993:GYI720994 HID720993:HIE720994 HRZ720993:HSA720994 IBV720993:IBW720994 ILR720993:ILS720994 IVN720993:IVO720994 JFJ720993:JFK720994 JPF720993:JPG720994 JZB720993:JZC720994 KIX720993:KIY720994 KST720993:KSU720994 LCP720993:LCQ720994 LML720993:LMM720994 LWH720993:LWI720994 MGD720993:MGE720994 MPZ720993:MQA720994 MZV720993:MZW720994 NJR720993:NJS720994 NTN720993:NTO720994 ODJ720993:ODK720994 ONF720993:ONG720994 OXB720993:OXC720994 PGX720993:PGY720994 PQT720993:PQU720994 QAP720993:QAQ720994 QKL720993:QKM720994 QUH720993:QUI720994 RED720993:REE720994 RNZ720993:ROA720994 RXV720993:RXW720994 SHR720993:SHS720994 SRN720993:SRO720994 TBJ720993:TBK720994 TLF720993:TLG720994 TVB720993:TVC720994 UEX720993:UEY720994 UOT720993:UOU720994 UYP720993:UYQ720994 VIL720993:VIM720994 VSH720993:VSI720994 WCD720993:WCE720994 WLZ720993:WMA720994 WVV720993:WVW720994 N786529:O786530 JJ786529:JK786530 TF786529:TG786530 ADB786529:ADC786530 AMX786529:AMY786530 AWT786529:AWU786530 BGP786529:BGQ786530 BQL786529:BQM786530 CAH786529:CAI786530 CKD786529:CKE786530 CTZ786529:CUA786530 DDV786529:DDW786530 DNR786529:DNS786530 DXN786529:DXO786530 EHJ786529:EHK786530 ERF786529:ERG786530 FBB786529:FBC786530 FKX786529:FKY786530 FUT786529:FUU786530 GEP786529:GEQ786530 GOL786529:GOM786530 GYH786529:GYI786530 HID786529:HIE786530 HRZ786529:HSA786530 IBV786529:IBW786530 ILR786529:ILS786530 IVN786529:IVO786530 JFJ786529:JFK786530 JPF786529:JPG786530 JZB786529:JZC786530 KIX786529:KIY786530 KST786529:KSU786530 LCP786529:LCQ786530 LML786529:LMM786530 LWH786529:LWI786530 MGD786529:MGE786530 MPZ786529:MQA786530 MZV786529:MZW786530 NJR786529:NJS786530 NTN786529:NTO786530 ODJ786529:ODK786530 ONF786529:ONG786530 OXB786529:OXC786530 PGX786529:PGY786530 PQT786529:PQU786530 QAP786529:QAQ786530 QKL786529:QKM786530 QUH786529:QUI786530 RED786529:REE786530 RNZ786529:ROA786530 RXV786529:RXW786530 SHR786529:SHS786530 SRN786529:SRO786530 TBJ786529:TBK786530 TLF786529:TLG786530 TVB786529:TVC786530 UEX786529:UEY786530 UOT786529:UOU786530 UYP786529:UYQ786530 VIL786529:VIM786530 VSH786529:VSI786530 WCD786529:WCE786530 WLZ786529:WMA786530 WVV786529:WVW786530 N852065:O852066 JJ852065:JK852066 TF852065:TG852066 ADB852065:ADC852066 AMX852065:AMY852066 AWT852065:AWU852066 BGP852065:BGQ852066 BQL852065:BQM852066 CAH852065:CAI852066 CKD852065:CKE852066 CTZ852065:CUA852066 DDV852065:DDW852066 DNR852065:DNS852066 DXN852065:DXO852066 EHJ852065:EHK852066 ERF852065:ERG852066 FBB852065:FBC852066 FKX852065:FKY852066 FUT852065:FUU852066 GEP852065:GEQ852066 GOL852065:GOM852066 GYH852065:GYI852066 HID852065:HIE852066 HRZ852065:HSA852066 IBV852065:IBW852066 ILR852065:ILS852066 IVN852065:IVO852066 JFJ852065:JFK852066 JPF852065:JPG852066 JZB852065:JZC852066 KIX852065:KIY852066 KST852065:KSU852066 LCP852065:LCQ852066 LML852065:LMM852066 LWH852065:LWI852066 MGD852065:MGE852066 MPZ852065:MQA852066 MZV852065:MZW852066 NJR852065:NJS852066 NTN852065:NTO852066 ODJ852065:ODK852066 ONF852065:ONG852066 OXB852065:OXC852066 PGX852065:PGY852066 PQT852065:PQU852066 QAP852065:QAQ852066 QKL852065:QKM852066 QUH852065:QUI852066 RED852065:REE852066 RNZ852065:ROA852066 RXV852065:RXW852066 SHR852065:SHS852066 SRN852065:SRO852066 TBJ852065:TBK852066 TLF852065:TLG852066 TVB852065:TVC852066 UEX852065:UEY852066 UOT852065:UOU852066 UYP852065:UYQ852066 VIL852065:VIM852066 VSH852065:VSI852066 WCD852065:WCE852066 WLZ852065:WMA852066 WVV852065:WVW852066 N917601:O917602 JJ917601:JK917602 TF917601:TG917602 ADB917601:ADC917602 AMX917601:AMY917602 AWT917601:AWU917602 BGP917601:BGQ917602 BQL917601:BQM917602 CAH917601:CAI917602 CKD917601:CKE917602 CTZ917601:CUA917602 DDV917601:DDW917602 DNR917601:DNS917602 DXN917601:DXO917602 EHJ917601:EHK917602 ERF917601:ERG917602 FBB917601:FBC917602 FKX917601:FKY917602 FUT917601:FUU917602 GEP917601:GEQ917602 GOL917601:GOM917602 GYH917601:GYI917602 HID917601:HIE917602 HRZ917601:HSA917602 IBV917601:IBW917602 ILR917601:ILS917602 IVN917601:IVO917602 JFJ917601:JFK917602 JPF917601:JPG917602 JZB917601:JZC917602 KIX917601:KIY917602 KST917601:KSU917602 LCP917601:LCQ917602 LML917601:LMM917602 LWH917601:LWI917602 MGD917601:MGE917602 MPZ917601:MQA917602 MZV917601:MZW917602 NJR917601:NJS917602 NTN917601:NTO917602 ODJ917601:ODK917602 ONF917601:ONG917602 OXB917601:OXC917602 PGX917601:PGY917602 PQT917601:PQU917602 QAP917601:QAQ917602 QKL917601:QKM917602 QUH917601:QUI917602 RED917601:REE917602 RNZ917601:ROA917602 RXV917601:RXW917602 SHR917601:SHS917602 SRN917601:SRO917602 TBJ917601:TBK917602 TLF917601:TLG917602 TVB917601:TVC917602 UEX917601:UEY917602 UOT917601:UOU917602 UYP917601:UYQ917602 VIL917601:VIM917602 VSH917601:VSI917602 WCD917601:WCE917602 WLZ917601:WMA917602 WVV917601:WVW917602 N983137:O983138 JJ983137:JK983138 TF983137:TG983138 ADB983137:ADC983138 AMX983137:AMY983138 AWT983137:AWU983138 BGP983137:BGQ983138 BQL983137:BQM983138 CAH983137:CAI983138 CKD983137:CKE983138 CTZ983137:CUA983138 DDV983137:DDW983138 DNR983137:DNS983138 DXN983137:DXO983138 EHJ983137:EHK983138 ERF983137:ERG983138 FBB983137:FBC983138 FKX983137:FKY983138 FUT983137:FUU983138 GEP983137:GEQ983138 GOL983137:GOM983138 GYH983137:GYI983138 HID983137:HIE983138 HRZ983137:HSA983138 IBV983137:IBW983138 ILR983137:ILS983138 IVN983137:IVO983138 JFJ983137:JFK983138 JPF983137:JPG983138 JZB983137:JZC983138 KIX983137:KIY983138 KST983137:KSU983138 LCP983137:LCQ983138 LML983137:LMM983138 LWH983137:LWI983138 MGD983137:MGE983138 MPZ983137:MQA983138 MZV983137:MZW983138 NJR983137:NJS983138 NTN983137:NTO983138 ODJ983137:ODK983138 ONF983137:ONG983138 OXB983137:OXC983138 PGX983137:PGY983138 PQT983137:PQU983138 QAP983137:QAQ983138 QKL983137:QKM983138 QUH983137:QUI983138 RED983137:REE983138 RNZ983137:ROA983138 RXV983137:RXW983138 SHR983137:SHS983138 SRN983137:SRO983138 TBJ983137:TBK983138 TLF983137:TLG983138 TVB983137:TVC983138 UEX983137:UEY983138 UOT983137:UOU983138 UYP983137:UYQ983138 VIL983137:VIM983138 VSH983137:VSI983138 WCD983137:WCE983138 WLZ983137:WMA983138 WVV983137:WVW983138 B160:B163 IX160:IX163 ST160:ST163 ACP160:ACP163 AML160:AML163 AWH160:AWH163 BGD160:BGD163 BPZ160:BPZ163 BZV160:BZV163 CJR160:CJR163 CTN160:CTN163 DDJ160:DDJ163 DNF160:DNF163 DXB160:DXB163 EGX160:EGX163 EQT160:EQT163 FAP160:FAP163 FKL160:FKL163 FUH160:FUH163 GED160:GED163 GNZ160:GNZ163 GXV160:GXV163 HHR160:HHR163 HRN160:HRN163 IBJ160:IBJ163 ILF160:ILF163 IVB160:IVB163 JEX160:JEX163 JOT160:JOT163 JYP160:JYP163 KIL160:KIL163 KSH160:KSH163 LCD160:LCD163 LLZ160:LLZ163 LVV160:LVV163 MFR160:MFR163 MPN160:MPN163 MZJ160:MZJ163 NJF160:NJF163 NTB160:NTB163 OCX160:OCX163 OMT160:OMT163 OWP160:OWP163 PGL160:PGL163 PQH160:PQH163 QAD160:QAD163 QJZ160:QJZ163 QTV160:QTV163 RDR160:RDR163 RNN160:RNN163 RXJ160:RXJ163 SHF160:SHF163 SRB160:SRB163 TAX160:TAX163 TKT160:TKT163 TUP160:TUP163 UEL160:UEL163 UOH160:UOH163 UYD160:UYD163 VHZ160:VHZ163 VRV160:VRV163 WBR160:WBR163 WLN160:WLN163 WVJ160:WVJ163 B65696:B65699 IX65696:IX65699 ST65696:ST65699 ACP65696:ACP65699 AML65696:AML65699 AWH65696:AWH65699 BGD65696:BGD65699 BPZ65696:BPZ65699 BZV65696:BZV65699 CJR65696:CJR65699 CTN65696:CTN65699 DDJ65696:DDJ65699 DNF65696:DNF65699 DXB65696:DXB65699 EGX65696:EGX65699 EQT65696:EQT65699 FAP65696:FAP65699 FKL65696:FKL65699 FUH65696:FUH65699 GED65696:GED65699 GNZ65696:GNZ65699 GXV65696:GXV65699 HHR65696:HHR65699 HRN65696:HRN65699 IBJ65696:IBJ65699 ILF65696:ILF65699 IVB65696:IVB65699 JEX65696:JEX65699 JOT65696:JOT65699 JYP65696:JYP65699 KIL65696:KIL65699 KSH65696:KSH65699 LCD65696:LCD65699 LLZ65696:LLZ65699 LVV65696:LVV65699 MFR65696:MFR65699 MPN65696:MPN65699 MZJ65696:MZJ65699 NJF65696:NJF65699 NTB65696:NTB65699 OCX65696:OCX65699 OMT65696:OMT65699 OWP65696:OWP65699 PGL65696:PGL65699 PQH65696:PQH65699 QAD65696:QAD65699 QJZ65696:QJZ65699 QTV65696:QTV65699 RDR65696:RDR65699 RNN65696:RNN65699 RXJ65696:RXJ65699 SHF65696:SHF65699 SRB65696:SRB65699 TAX65696:TAX65699 TKT65696:TKT65699 TUP65696:TUP65699 UEL65696:UEL65699 UOH65696:UOH65699 UYD65696:UYD65699 VHZ65696:VHZ65699 VRV65696:VRV65699 WBR65696:WBR65699 WLN65696:WLN65699 WVJ65696:WVJ65699 B131232:B131235 IX131232:IX131235 ST131232:ST131235 ACP131232:ACP131235 AML131232:AML131235 AWH131232:AWH131235 BGD131232:BGD131235 BPZ131232:BPZ131235 BZV131232:BZV131235 CJR131232:CJR131235 CTN131232:CTN131235 DDJ131232:DDJ131235 DNF131232:DNF131235 DXB131232:DXB131235 EGX131232:EGX131235 EQT131232:EQT131235 FAP131232:FAP131235 FKL131232:FKL131235 FUH131232:FUH131235 GED131232:GED131235 GNZ131232:GNZ131235 GXV131232:GXV131235 HHR131232:HHR131235 HRN131232:HRN131235 IBJ131232:IBJ131235 ILF131232:ILF131235 IVB131232:IVB131235 JEX131232:JEX131235 JOT131232:JOT131235 JYP131232:JYP131235 KIL131232:KIL131235 KSH131232:KSH131235 LCD131232:LCD131235 LLZ131232:LLZ131235 LVV131232:LVV131235 MFR131232:MFR131235 MPN131232:MPN131235 MZJ131232:MZJ131235 NJF131232:NJF131235 NTB131232:NTB131235 OCX131232:OCX131235 OMT131232:OMT131235 OWP131232:OWP131235 PGL131232:PGL131235 PQH131232:PQH131235 QAD131232:QAD131235 QJZ131232:QJZ131235 QTV131232:QTV131235 RDR131232:RDR131235 RNN131232:RNN131235 RXJ131232:RXJ131235 SHF131232:SHF131235 SRB131232:SRB131235 TAX131232:TAX131235 TKT131232:TKT131235 TUP131232:TUP131235 UEL131232:UEL131235 UOH131232:UOH131235 UYD131232:UYD131235 VHZ131232:VHZ131235 VRV131232:VRV131235 WBR131232:WBR131235 WLN131232:WLN131235 WVJ131232:WVJ131235 B196768:B196771 IX196768:IX196771 ST196768:ST196771 ACP196768:ACP196771 AML196768:AML196771 AWH196768:AWH196771 BGD196768:BGD196771 BPZ196768:BPZ196771 BZV196768:BZV196771 CJR196768:CJR196771 CTN196768:CTN196771 DDJ196768:DDJ196771 DNF196768:DNF196771 DXB196768:DXB196771 EGX196768:EGX196771 EQT196768:EQT196771 FAP196768:FAP196771 FKL196768:FKL196771 FUH196768:FUH196771 GED196768:GED196771 GNZ196768:GNZ196771 GXV196768:GXV196771 HHR196768:HHR196771 HRN196768:HRN196771 IBJ196768:IBJ196771 ILF196768:ILF196771 IVB196768:IVB196771 JEX196768:JEX196771 JOT196768:JOT196771 JYP196768:JYP196771 KIL196768:KIL196771 KSH196768:KSH196771 LCD196768:LCD196771 LLZ196768:LLZ196771 LVV196768:LVV196771 MFR196768:MFR196771 MPN196768:MPN196771 MZJ196768:MZJ196771 NJF196768:NJF196771 NTB196768:NTB196771 OCX196768:OCX196771 OMT196768:OMT196771 OWP196768:OWP196771 PGL196768:PGL196771 PQH196768:PQH196771 QAD196768:QAD196771 QJZ196768:QJZ196771 QTV196768:QTV196771 RDR196768:RDR196771 RNN196768:RNN196771 RXJ196768:RXJ196771 SHF196768:SHF196771 SRB196768:SRB196771 TAX196768:TAX196771 TKT196768:TKT196771 TUP196768:TUP196771 UEL196768:UEL196771 UOH196768:UOH196771 UYD196768:UYD196771 VHZ196768:VHZ196771 VRV196768:VRV196771 WBR196768:WBR196771 WLN196768:WLN196771 WVJ196768:WVJ196771 B262304:B262307 IX262304:IX262307 ST262304:ST262307 ACP262304:ACP262307 AML262304:AML262307 AWH262304:AWH262307 BGD262304:BGD262307 BPZ262304:BPZ262307 BZV262304:BZV262307 CJR262304:CJR262307 CTN262304:CTN262307 DDJ262304:DDJ262307 DNF262304:DNF262307 DXB262304:DXB262307 EGX262304:EGX262307 EQT262304:EQT262307 FAP262304:FAP262307 FKL262304:FKL262307 FUH262304:FUH262307 GED262304:GED262307 GNZ262304:GNZ262307 GXV262304:GXV262307 HHR262304:HHR262307 HRN262304:HRN262307 IBJ262304:IBJ262307 ILF262304:ILF262307 IVB262304:IVB262307 JEX262304:JEX262307 JOT262304:JOT262307 JYP262304:JYP262307 KIL262304:KIL262307 KSH262304:KSH262307 LCD262304:LCD262307 LLZ262304:LLZ262307 LVV262304:LVV262307 MFR262304:MFR262307 MPN262304:MPN262307 MZJ262304:MZJ262307 NJF262304:NJF262307 NTB262304:NTB262307 OCX262304:OCX262307 OMT262304:OMT262307 OWP262304:OWP262307 PGL262304:PGL262307 PQH262304:PQH262307 QAD262304:QAD262307 QJZ262304:QJZ262307 QTV262304:QTV262307 RDR262304:RDR262307 RNN262304:RNN262307 RXJ262304:RXJ262307 SHF262304:SHF262307 SRB262304:SRB262307 TAX262304:TAX262307 TKT262304:TKT262307 TUP262304:TUP262307 UEL262304:UEL262307 UOH262304:UOH262307 UYD262304:UYD262307 VHZ262304:VHZ262307 VRV262304:VRV262307 WBR262304:WBR262307 WLN262304:WLN262307 WVJ262304:WVJ262307 B327840:B327843 IX327840:IX327843 ST327840:ST327843 ACP327840:ACP327843 AML327840:AML327843 AWH327840:AWH327843 BGD327840:BGD327843 BPZ327840:BPZ327843 BZV327840:BZV327843 CJR327840:CJR327843 CTN327840:CTN327843 DDJ327840:DDJ327843 DNF327840:DNF327843 DXB327840:DXB327843 EGX327840:EGX327843 EQT327840:EQT327843 FAP327840:FAP327843 FKL327840:FKL327843 FUH327840:FUH327843 GED327840:GED327843 GNZ327840:GNZ327843 GXV327840:GXV327843 HHR327840:HHR327843 HRN327840:HRN327843 IBJ327840:IBJ327843 ILF327840:ILF327843 IVB327840:IVB327843 JEX327840:JEX327843 JOT327840:JOT327843 JYP327840:JYP327843 KIL327840:KIL327843 KSH327840:KSH327843 LCD327840:LCD327843 LLZ327840:LLZ327843 LVV327840:LVV327843 MFR327840:MFR327843 MPN327840:MPN327843 MZJ327840:MZJ327843 NJF327840:NJF327843 NTB327840:NTB327843 OCX327840:OCX327843 OMT327840:OMT327843 OWP327840:OWP327843 PGL327840:PGL327843 PQH327840:PQH327843 QAD327840:QAD327843 QJZ327840:QJZ327843 QTV327840:QTV327843 RDR327840:RDR327843 RNN327840:RNN327843 RXJ327840:RXJ327843 SHF327840:SHF327843 SRB327840:SRB327843 TAX327840:TAX327843 TKT327840:TKT327843 TUP327840:TUP327843 UEL327840:UEL327843 UOH327840:UOH327843 UYD327840:UYD327843 VHZ327840:VHZ327843 VRV327840:VRV327843 WBR327840:WBR327843 WLN327840:WLN327843 WVJ327840:WVJ327843 B393376:B393379 IX393376:IX393379 ST393376:ST393379 ACP393376:ACP393379 AML393376:AML393379 AWH393376:AWH393379 BGD393376:BGD393379 BPZ393376:BPZ393379 BZV393376:BZV393379 CJR393376:CJR393379 CTN393376:CTN393379 DDJ393376:DDJ393379 DNF393376:DNF393379 DXB393376:DXB393379 EGX393376:EGX393379 EQT393376:EQT393379 FAP393376:FAP393379 FKL393376:FKL393379 FUH393376:FUH393379 GED393376:GED393379 GNZ393376:GNZ393379 GXV393376:GXV393379 HHR393376:HHR393379 HRN393376:HRN393379 IBJ393376:IBJ393379 ILF393376:ILF393379 IVB393376:IVB393379 JEX393376:JEX393379 JOT393376:JOT393379 JYP393376:JYP393379 KIL393376:KIL393379 KSH393376:KSH393379 LCD393376:LCD393379 LLZ393376:LLZ393379 LVV393376:LVV393379 MFR393376:MFR393379 MPN393376:MPN393379 MZJ393376:MZJ393379 NJF393376:NJF393379 NTB393376:NTB393379 OCX393376:OCX393379 OMT393376:OMT393379 OWP393376:OWP393379 PGL393376:PGL393379 PQH393376:PQH393379 QAD393376:QAD393379 QJZ393376:QJZ393379 QTV393376:QTV393379 RDR393376:RDR393379 RNN393376:RNN393379 RXJ393376:RXJ393379 SHF393376:SHF393379 SRB393376:SRB393379 TAX393376:TAX393379 TKT393376:TKT393379 TUP393376:TUP393379 UEL393376:UEL393379 UOH393376:UOH393379 UYD393376:UYD393379 VHZ393376:VHZ393379 VRV393376:VRV393379 WBR393376:WBR393379 WLN393376:WLN393379 WVJ393376:WVJ393379 B458912:B458915 IX458912:IX458915 ST458912:ST458915 ACP458912:ACP458915 AML458912:AML458915 AWH458912:AWH458915 BGD458912:BGD458915 BPZ458912:BPZ458915 BZV458912:BZV458915 CJR458912:CJR458915 CTN458912:CTN458915 DDJ458912:DDJ458915 DNF458912:DNF458915 DXB458912:DXB458915 EGX458912:EGX458915 EQT458912:EQT458915 FAP458912:FAP458915 FKL458912:FKL458915 FUH458912:FUH458915 GED458912:GED458915 GNZ458912:GNZ458915 GXV458912:GXV458915 HHR458912:HHR458915 HRN458912:HRN458915 IBJ458912:IBJ458915 ILF458912:ILF458915 IVB458912:IVB458915 JEX458912:JEX458915 JOT458912:JOT458915 JYP458912:JYP458915 KIL458912:KIL458915 KSH458912:KSH458915 LCD458912:LCD458915 LLZ458912:LLZ458915 LVV458912:LVV458915 MFR458912:MFR458915 MPN458912:MPN458915 MZJ458912:MZJ458915 NJF458912:NJF458915 NTB458912:NTB458915 OCX458912:OCX458915 OMT458912:OMT458915 OWP458912:OWP458915 PGL458912:PGL458915 PQH458912:PQH458915 QAD458912:QAD458915 QJZ458912:QJZ458915 QTV458912:QTV458915 RDR458912:RDR458915 RNN458912:RNN458915 RXJ458912:RXJ458915 SHF458912:SHF458915 SRB458912:SRB458915 TAX458912:TAX458915 TKT458912:TKT458915 TUP458912:TUP458915 UEL458912:UEL458915 UOH458912:UOH458915 UYD458912:UYD458915 VHZ458912:VHZ458915 VRV458912:VRV458915 WBR458912:WBR458915 WLN458912:WLN458915 WVJ458912:WVJ458915 B524448:B524451 IX524448:IX524451 ST524448:ST524451 ACP524448:ACP524451 AML524448:AML524451 AWH524448:AWH524451 BGD524448:BGD524451 BPZ524448:BPZ524451 BZV524448:BZV524451 CJR524448:CJR524451 CTN524448:CTN524451 DDJ524448:DDJ524451 DNF524448:DNF524451 DXB524448:DXB524451 EGX524448:EGX524451 EQT524448:EQT524451 FAP524448:FAP524451 FKL524448:FKL524451 FUH524448:FUH524451 GED524448:GED524451 GNZ524448:GNZ524451 GXV524448:GXV524451 HHR524448:HHR524451 HRN524448:HRN524451 IBJ524448:IBJ524451 ILF524448:ILF524451 IVB524448:IVB524451 JEX524448:JEX524451 JOT524448:JOT524451 JYP524448:JYP524451 KIL524448:KIL524451 KSH524448:KSH524451 LCD524448:LCD524451 LLZ524448:LLZ524451 LVV524448:LVV524451 MFR524448:MFR524451 MPN524448:MPN524451 MZJ524448:MZJ524451 NJF524448:NJF524451 NTB524448:NTB524451 OCX524448:OCX524451 OMT524448:OMT524451 OWP524448:OWP524451 PGL524448:PGL524451 PQH524448:PQH524451 QAD524448:QAD524451 QJZ524448:QJZ524451 QTV524448:QTV524451 RDR524448:RDR524451 RNN524448:RNN524451 RXJ524448:RXJ524451 SHF524448:SHF524451 SRB524448:SRB524451 TAX524448:TAX524451 TKT524448:TKT524451 TUP524448:TUP524451 UEL524448:UEL524451 UOH524448:UOH524451 UYD524448:UYD524451 VHZ524448:VHZ524451 VRV524448:VRV524451 WBR524448:WBR524451 WLN524448:WLN524451 WVJ524448:WVJ524451 B589984:B589987 IX589984:IX589987 ST589984:ST589987 ACP589984:ACP589987 AML589984:AML589987 AWH589984:AWH589987 BGD589984:BGD589987 BPZ589984:BPZ589987 BZV589984:BZV589987 CJR589984:CJR589987 CTN589984:CTN589987 DDJ589984:DDJ589987 DNF589984:DNF589987 DXB589984:DXB589987 EGX589984:EGX589987 EQT589984:EQT589987 FAP589984:FAP589987 FKL589984:FKL589987 FUH589984:FUH589987 GED589984:GED589987 GNZ589984:GNZ589987 GXV589984:GXV589987 HHR589984:HHR589987 HRN589984:HRN589987 IBJ589984:IBJ589987 ILF589984:ILF589987 IVB589984:IVB589987 JEX589984:JEX589987 JOT589984:JOT589987 JYP589984:JYP589987 KIL589984:KIL589987 KSH589984:KSH589987 LCD589984:LCD589987 LLZ589984:LLZ589987 LVV589984:LVV589987 MFR589984:MFR589987 MPN589984:MPN589987 MZJ589984:MZJ589987 NJF589984:NJF589987 NTB589984:NTB589987 OCX589984:OCX589987 OMT589984:OMT589987 OWP589984:OWP589987 PGL589984:PGL589987 PQH589984:PQH589987 QAD589984:QAD589987 QJZ589984:QJZ589987 QTV589984:QTV589987 RDR589984:RDR589987 RNN589984:RNN589987 RXJ589984:RXJ589987 SHF589984:SHF589987 SRB589984:SRB589987 TAX589984:TAX589987 TKT589984:TKT589987 TUP589984:TUP589987 UEL589984:UEL589987 UOH589984:UOH589987 UYD589984:UYD589987 VHZ589984:VHZ589987 VRV589984:VRV589987 WBR589984:WBR589987 WLN589984:WLN589987 WVJ589984:WVJ589987 B655520:B655523 IX655520:IX655523 ST655520:ST655523 ACP655520:ACP655523 AML655520:AML655523 AWH655520:AWH655523 BGD655520:BGD655523 BPZ655520:BPZ655523 BZV655520:BZV655523 CJR655520:CJR655523 CTN655520:CTN655523 DDJ655520:DDJ655523 DNF655520:DNF655523 DXB655520:DXB655523 EGX655520:EGX655523 EQT655520:EQT655523 FAP655520:FAP655523 FKL655520:FKL655523 FUH655520:FUH655523 GED655520:GED655523 GNZ655520:GNZ655523 GXV655520:GXV655523 HHR655520:HHR655523 HRN655520:HRN655523 IBJ655520:IBJ655523 ILF655520:ILF655523 IVB655520:IVB655523 JEX655520:JEX655523 JOT655520:JOT655523 JYP655520:JYP655523 KIL655520:KIL655523 KSH655520:KSH655523 LCD655520:LCD655523 LLZ655520:LLZ655523 LVV655520:LVV655523 MFR655520:MFR655523 MPN655520:MPN655523 MZJ655520:MZJ655523 NJF655520:NJF655523 NTB655520:NTB655523 OCX655520:OCX655523 OMT655520:OMT655523 OWP655520:OWP655523 PGL655520:PGL655523 PQH655520:PQH655523 QAD655520:QAD655523 QJZ655520:QJZ655523 QTV655520:QTV655523 RDR655520:RDR655523 RNN655520:RNN655523 RXJ655520:RXJ655523 SHF655520:SHF655523 SRB655520:SRB655523 TAX655520:TAX655523 TKT655520:TKT655523 TUP655520:TUP655523 UEL655520:UEL655523 UOH655520:UOH655523 UYD655520:UYD655523 VHZ655520:VHZ655523 VRV655520:VRV655523 WBR655520:WBR655523 WLN655520:WLN655523 WVJ655520:WVJ655523 B721056:B721059 IX721056:IX721059 ST721056:ST721059 ACP721056:ACP721059 AML721056:AML721059 AWH721056:AWH721059 BGD721056:BGD721059 BPZ721056:BPZ721059 BZV721056:BZV721059 CJR721056:CJR721059 CTN721056:CTN721059 DDJ721056:DDJ721059 DNF721056:DNF721059 DXB721056:DXB721059 EGX721056:EGX721059 EQT721056:EQT721059 FAP721056:FAP721059 FKL721056:FKL721059 FUH721056:FUH721059 GED721056:GED721059 GNZ721056:GNZ721059 GXV721056:GXV721059 HHR721056:HHR721059 HRN721056:HRN721059 IBJ721056:IBJ721059 ILF721056:ILF721059 IVB721056:IVB721059 JEX721056:JEX721059 JOT721056:JOT721059 JYP721056:JYP721059 KIL721056:KIL721059 KSH721056:KSH721059 LCD721056:LCD721059 LLZ721056:LLZ721059 LVV721056:LVV721059 MFR721056:MFR721059 MPN721056:MPN721059 MZJ721056:MZJ721059 NJF721056:NJF721059 NTB721056:NTB721059 OCX721056:OCX721059 OMT721056:OMT721059 OWP721056:OWP721059 PGL721056:PGL721059 PQH721056:PQH721059 QAD721056:QAD721059 QJZ721056:QJZ721059 QTV721056:QTV721059 RDR721056:RDR721059 RNN721056:RNN721059 RXJ721056:RXJ721059 SHF721056:SHF721059 SRB721056:SRB721059 TAX721056:TAX721059 TKT721056:TKT721059 TUP721056:TUP721059 UEL721056:UEL721059 UOH721056:UOH721059 UYD721056:UYD721059 VHZ721056:VHZ721059 VRV721056:VRV721059 WBR721056:WBR721059 WLN721056:WLN721059 WVJ721056:WVJ721059 B786592:B786595 IX786592:IX786595 ST786592:ST786595 ACP786592:ACP786595 AML786592:AML786595 AWH786592:AWH786595 BGD786592:BGD786595 BPZ786592:BPZ786595 BZV786592:BZV786595 CJR786592:CJR786595 CTN786592:CTN786595 DDJ786592:DDJ786595 DNF786592:DNF786595 DXB786592:DXB786595 EGX786592:EGX786595 EQT786592:EQT786595 FAP786592:FAP786595 FKL786592:FKL786595 FUH786592:FUH786595 GED786592:GED786595 GNZ786592:GNZ786595 GXV786592:GXV786595 HHR786592:HHR786595 HRN786592:HRN786595 IBJ786592:IBJ786595 ILF786592:ILF786595 IVB786592:IVB786595 JEX786592:JEX786595 JOT786592:JOT786595 JYP786592:JYP786595 KIL786592:KIL786595 KSH786592:KSH786595 LCD786592:LCD786595 LLZ786592:LLZ786595 LVV786592:LVV786595 MFR786592:MFR786595 MPN786592:MPN786595 MZJ786592:MZJ786595 NJF786592:NJF786595 NTB786592:NTB786595 OCX786592:OCX786595 OMT786592:OMT786595 OWP786592:OWP786595 PGL786592:PGL786595 PQH786592:PQH786595 QAD786592:QAD786595 QJZ786592:QJZ786595 QTV786592:QTV786595 RDR786592:RDR786595 RNN786592:RNN786595 RXJ786592:RXJ786595 SHF786592:SHF786595 SRB786592:SRB786595 TAX786592:TAX786595 TKT786592:TKT786595 TUP786592:TUP786595 UEL786592:UEL786595 UOH786592:UOH786595 UYD786592:UYD786595 VHZ786592:VHZ786595 VRV786592:VRV786595 WBR786592:WBR786595 WLN786592:WLN786595 WVJ786592:WVJ786595 B852128:B852131 IX852128:IX852131 ST852128:ST852131 ACP852128:ACP852131 AML852128:AML852131 AWH852128:AWH852131 BGD852128:BGD852131 BPZ852128:BPZ852131 BZV852128:BZV852131 CJR852128:CJR852131 CTN852128:CTN852131 DDJ852128:DDJ852131 DNF852128:DNF852131 DXB852128:DXB852131 EGX852128:EGX852131 EQT852128:EQT852131 FAP852128:FAP852131 FKL852128:FKL852131 FUH852128:FUH852131 GED852128:GED852131 GNZ852128:GNZ852131 GXV852128:GXV852131 HHR852128:HHR852131 HRN852128:HRN852131 IBJ852128:IBJ852131 ILF852128:ILF852131 IVB852128:IVB852131 JEX852128:JEX852131 JOT852128:JOT852131 JYP852128:JYP852131 KIL852128:KIL852131 KSH852128:KSH852131 LCD852128:LCD852131 LLZ852128:LLZ852131 LVV852128:LVV852131 MFR852128:MFR852131 MPN852128:MPN852131 MZJ852128:MZJ852131 NJF852128:NJF852131 NTB852128:NTB852131 OCX852128:OCX852131 OMT852128:OMT852131 OWP852128:OWP852131 PGL852128:PGL852131 PQH852128:PQH852131 QAD852128:QAD852131 QJZ852128:QJZ852131 QTV852128:QTV852131 RDR852128:RDR852131 RNN852128:RNN852131 RXJ852128:RXJ852131 SHF852128:SHF852131 SRB852128:SRB852131 TAX852128:TAX852131 TKT852128:TKT852131 TUP852128:TUP852131 UEL852128:UEL852131 UOH852128:UOH852131 UYD852128:UYD852131 VHZ852128:VHZ852131 VRV852128:VRV852131 WBR852128:WBR852131 WLN852128:WLN852131 WVJ852128:WVJ852131 B917664:B917667 IX917664:IX917667 ST917664:ST917667 ACP917664:ACP917667 AML917664:AML917667 AWH917664:AWH917667 BGD917664:BGD917667 BPZ917664:BPZ917667 BZV917664:BZV917667 CJR917664:CJR917667 CTN917664:CTN917667 DDJ917664:DDJ917667 DNF917664:DNF917667 DXB917664:DXB917667 EGX917664:EGX917667 EQT917664:EQT917667 FAP917664:FAP917667 FKL917664:FKL917667 FUH917664:FUH917667 GED917664:GED917667 GNZ917664:GNZ917667 GXV917664:GXV917667 HHR917664:HHR917667 HRN917664:HRN917667 IBJ917664:IBJ917667 ILF917664:ILF917667 IVB917664:IVB917667 JEX917664:JEX917667 JOT917664:JOT917667 JYP917664:JYP917667 KIL917664:KIL917667 KSH917664:KSH917667 LCD917664:LCD917667 LLZ917664:LLZ917667 LVV917664:LVV917667 MFR917664:MFR917667 MPN917664:MPN917667 MZJ917664:MZJ917667 NJF917664:NJF917667 NTB917664:NTB917667 OCX917664:OCX917667 OMT917664:OMT917667 OWP917664:OWP917667 PGL917664:PGL917667 PQH917664:PQH917667 QAD917664:QAD917667 QJZ917664:QJZ917667 QTV917664:QTV917667 RDR917664:RDR917667 RNN917664:RNN917667 RXJ917664:RXJ917667 SHF917664:SHF917667 SRB917664:SRB917667 TAX917664:TAX917667 TKT917664:TKT917667 TUP917664:TUP917667 UEL917664:UEL917667 UOH917664:UOH917667 UYD917664:UYD917667 VHZ917664:VHZ917667 VRV917664:VRV917667 WBR917664:WBR917667 WLN917664:WLN917667 WVJ917664:WVJ917667 B983200:B983203 IX983200:IX983203 ST983200:ST983203 ACP983200:ACP983203 AML983200:AML983203 AWH983200:AWH983203 BGD983200:BGD983203 BPZ983200:BPZ983203 BZV983200:BZV983203 CJR983200:CJR983203 CTN983200:CTN983203 DDJ983200:DDJ983203 DNF983200:DNF983203 DXB983200:DXB983203 EGX983200:EGX983203 EQT983200:EQT983203 FAP983200:FAP983203 FKL983200:FKL983203 FUH983200:FUH983203 GED983200:GED983203 GNZ983200:GNZ983203 GXV983200:GXV983203 HHR983200:HHR983203 HRN983200:HRN983203 IBJ983200:IBJ983203 ILF983200:ILF983203 IVB983200:IVB983203 JEX983200:JEX983203 JOT983200:JOT983203 JYP983200:JYP983203 KIL983200:KIL983203 KSH983200:KSH983203 LCD983200:LCD983203 LLZ983200:LLZ983203 LVV983200:LVV983203 MFR983200:MFR983203 MPN983200:MPN983203 MZJ983200:MZJ983203 NJF983200:NJF983203 NTB983200:NTB983203 OCX983200:OCX983203 OMT983200:OMT983203 OWP983200:OWP983203 PGL983200:PGL983203 PQH983200:PQH983203 QAD983200:QAD983203 QJZ983200:QJZ983203 QTV983200:QTV983203 RDR983200:RDR983203 RNN983200:RNN983203 RXJ983200:RXJ983203 SHF983200:SHF983203 SRB983200:SRB983203 TAX983200:TAX983203 TKT983200:TKT983203 TUP983200:TUP983203 UEL983200:UEL983203 UOH983200:UOH983203 UYD983200:UYD983203 VHZ983200:VHZ983203 VRV983200:VRV983203 WBR983200:WBR983203 WLN983200:WLN983203 WVJ983200:WVJ983203 Q180:Q181 JM180:JM181 TI180:TI181 ADE180:ADE181 ANA180:ANA181 AWW180:AWW181 BGS180:BGS181 BQO180:BQO181 CAK180:CAK181 CKG180:CKG181 CUC180:CUC181 DDY180:DDY181 DNU180:DNU181 DXQ180:DXQ181 EHM180:EHM181 ERI180:ERI181 FBE180:FBE181 FLA180:FLA181 FUW180:FUW181 GES180:GES181 GOO180:GOO181 GYK180:GYK181 HIG180:HIG181 HSC180:HSC181 IBY180:IBY181 ILU180:ILU181 IVQ180:IVQ181 JFM180:JFM181 JPI180:JPI181 JZE180:JZE181 KJA180:KJA181 KSW180:KSW181 LCS180:LCS181 LMO180:LMO181 LWK180:LWK181 MGG180:MGG181 MQC180:MQC181 MZY180:MZY181 NJU180:NJU181 NTQ180:NTQ181 ODM180:ODM181 ONI180:ONI181 OXE180:OXE181 PHA180:PHA181 PQW180:PQW181 QAS180:QAS181 QKO180:QKO181 QUK180:QUK181 REG180:REG181 ROC180:ROC181 RXY180:RXY181 SHU180:SHU181 SRQ180:SRQ181 TBM180:TBM181 TLI180:TLI181 TVE180:TVE181 UFA180:UFA181 UOW180:UOW181 UYS180:UYS181 VIO180:VIO181 VSK180:VSK181 WCG180:WCG181 WMC180:WMC181 WVY180:WVY181 Q65716:Q65717 JM65716:JM65717 TI65716:TI65717 ADE65716:ADE65717 ANA65716:ANA65717 AWW65716:AWW65717 BGS65716:BGS65717 BQO65716:BQO65717 CAK65716:CAK65717 CKG65716:CKG65717 CUC65716:CUC65717 DDY65716:DDY65717 DNU65716:DNU65717 DXQ65716:DXQ65717 EHM65716:EHM65717 ERI65716:ERI65717 FBE65716:FBE65717 FLA65716:FLA65717 FUW65716:FUW65717 GES65716:GES65717 GOO65716:GOO65717 GYK65716:GYK65717 HIG65716:HIG65717 HSC65716:HSC65717 IBY65716:IBY65717 ILU65716:ILU65717 IVQ65716:IVQ65717 JFM65716:JFM65717 JPI65716:JPI65717 JZE65716:JZE65717 KJA65716:KJA65717 KSW65716:KSW65717 LCS65716:LCS65717 LMO65716:LMO65717 LWK65716:LWK65717 MGG65716:MGG65717 MQC65716:MQC65717 MZY65716:MZY65717 NJU65716:NJU65717 NTQ65716:NTQ65717 ODM65716:ODM65717 ONI65716:ONI65717 OXE65716:OXE65717 PHA65716:PHA65717 PQW65716:PQW65717 QAS65716:QAS65717 QKO65716:QKO65717 QUK65716:QUK65717 REG65716:REG65717 ROC65716:ROC65717 RXY65716:RXY65717 SHU65716:SHU65717 SRQ65716:SRQ65717 TBM65716:TBM65717 TLI65716:TLI65717 TVE65716:TVE65717 UFA65716:UFA65717 UOW65716:UOW65717 UYS65716:UYS65717 VIO65716:VIO65717 VSK65716:VSK65717 WCG65716:WCG65717 WMC65716:WMC65717 WVY65716:WVY65717 Q131252:Q131253 JM131252:JM131253 TI131252:TI131253 ADE131252:ADE131253 ANA131252:ANA131253 AWW131252:AWW131253 BGS131252:BGS131253 BQO131252:BQO131253 CAK131252:CAK131253 CKG131252:CKG131253 CUC131252:CUC131253 DDY131252:DDY131253 DNU131252:DNU131253 DXQ131252:DXQ131253 EHM131252:EHM131253 ERI131252:ERI131253 FBE131252:FBE131253 FLA131252:FLA131253 FUW131252:FUW131253 GES131252:GES131253 GOO131252:GOO131253 GYK131252:GYK131253 HIG131252:HIG131253 HSC131252:HSC131253 IBY131252:IBY131253 ILU131252:ILU131253 IVQ131252:IVQ131253 JFM131252:JFM131253 JPI131252:JPI131253 JZE131252:JZE131253 KJA131252:KJA131253 KSW131252:KSW131253 LCS131252:LCS131253 LMO131252:LMO131253 LWK131252:LWK131253 MGG131252:MGG131253 MQC131252:MQC131253 MZY131252:MZY131253 NJU131252:NJU131253 NTQ131252:NTQ131253 ODM131252:ODM131253 ONI131252:ONI131253 OXE131252:OXE131253 PHA131252:PHA131253 PQW131252:PQW131253 QAS131252:QAS131253 QKO131252:QKO131253 QUK131252:QUK131253 REG131252:REG131253 ROC131252:ROC131253 RXY131252:RXY131253 SHU131252:SHU131253 SRQ131252:SRQ131253 TBM131252:TBM131253 TLI131252:TLI131253 TVE131252:TVE131253 UFA131252:UFA131253 UOW131252:UOW131253 UYS131252:UYS131253 VIO131252:VIO131253 VSK131252:VSK131253 WCG131252:WCG131253 WMC131252:WMC131253 WVY131252:WVY131253 Q196788:Q196789 JM196788:JM196789 TI196788:TI196789 ADE196788:ADE196789 ANA196788:ANA196789 AWW196788:AWW196789 BGS196788:BGS196789 BQO196788:BQO196789 CAK196788:CAK196789 CKG196788:CKG196789 CUC196788:CUC196789 DDY196788:DDY196789 DNU196788:DNU196789 DXQ196788:DXQ196789 EHM196788:EHM196789 ERI196788:ERI196789 FBE196788:FBE196789 FLA196788:FLA196789 FUW196788:FUW196789 GES196788:GES196789 GOO196788:GOO196789 GYK196788:GYK196789 HIG196788:HIG196789 HSC196788:HSC196789 IBY196788:IBY196789 ILU196788:ILU196789 IVQ196788:IVQ196789 JFM196788:JFM196789 JPI196788:JPI196789 JZE196788:JZE196789 KJA196788:KJA196789 KSW196788:KSW196789 LCS196788:LCS196789 LMO196788:LMO196789 LWK196788:LWK196789 MGG196788:MGG196789 MQC196788:MQC196789 MZY196788:MZY196789 NJU196788:NJU196789 NTQ196788:NTQ196789 ODM196788:ODM196789 ONI196788:ONI196789 OXE196788:OXE196789 PHA196788:PHA196789 PQW196788:PQW196789 QAS196788:QAS196789 QKO196788:QKO196789 QUK196788:QUK196789 REG196788:REG196789 ROC196788:ROC196789 RXY196788:RXY196789 SHU196788:SHU196789 SRQ196788:SRQ196789 TBM196788:TBM196789 TLI196788:TLI196789 TVE196788:TVE196789 UFA196788:UFA196789 UOW196788:UOW196789 UYS196788:UYS196789 VIO196788:VIO196789 VSK196788:VSK196789 WCG196788:WCG196789 WMC196788:WMC196789 WVY196788:WVY196789 Q262324:Q262325 JM262324:JM262325 TI262324:TI262325 ADE262324:ADE262325 ANA262324:ANA262325 AWW262324:AWW262325 BGS262324:BGS262325 BQO262324:BQO262325 CAK262324:CAK262325 CKG262324:CKG262325 CUC262324:CUC262325 DDY262324:DDY262325 DNU262324:DNU262325 DXQ262324:DXQ262325 EHM262324:EHM262325 ERI262324:ERI262325 FBE262324:FBE262325 FLA262324:FLA262325 FUW262324:FUW262325 GES262324:GES262325 GOO262324:GOO262325 GYK262324:GYK262325 HIG262324:HIG262325 HSC262324:HSC262325 IBY262324:IBY262325 ILU262324:ILU262325 IVQ262324:IVQ262325 JFM262324:JFM262325 JPI262324:JPI262325 JZE262324:JZE262325 KJA262324:KJA262325 KSW262324:KSW262325 LCS262324:LCS262325 LMO262324:LMO262325 LWK262324:LWK262325 MGG262324:MGG262325 MQC262324:MQC262325 MZY262324:MZY262325 NJU262324:NJU262325 NTQ262324:NTQ262325 ODM262324:ODM262325 ONI262324:ONI262325 OXE262324:OXE262325 PHA262324:PHA262325 PQW262324:PQW262325 QAS262324:QAS262325 QKO262324:QKO262325 QUK262324:QUK262325 REG262324:REG262325 ROC262324:ROC262325 RXY262324:RXY262325 SHU262324:SHU262325 SRQ262324:SRQ262325 TBM262324:TBM262325 TLI262324:TLI262325 TVE262324:TVE262325 UFA262324:UFA262325 UOW262324:UOW262325 UYS262324:UYS262325 VIO262324:VIO262325 VSK262324:VSK262325 WCG262324:WCG262325 WMC262324:WMC262325 WVY262324:WVY262325 Q327860:Q327861 JM327860:JM327861 TI327860:TI327861 ADE327860:ADE327861 ANA327860:ANA327861 AWW327860:AWW327861 BGS327860:BGS327861 BQO327860:BQO327861 CAK327860:CAK327861 CKG327860:CKG327861 CUC327860:CUC327861 DDY327860:DDY327861 DNU327860:DNU327861 DXQ327860:DXQ327861 EHM327860:EHM327861 ERI327860:ERI327861 FBE327860:FBE327861 FLA327860:FLA327861 FUW327860:FUW327861 GES327860:GES327861 GOO327860:GOO327861 GYK327860:GYK327861 HIG327860:HIG327861 HSC327860:HSC327861 IBY327860:IBY327861 ILU327860:ILU327861 IVQ327860:IVQ327861 JFM327860:JFM327861 JPI327860:JPI327861 JZE327860:JZE327861 KJA327860:KJA327861 KSW327860:KSW327861 LCS327860:LCS327861 LMO327860:LMO327861 LWK327860:LWK327861 MGG327860:MGG327861 MQC327860:MQC327861 MZY327860:MZY327861 NJU327860:NJU327861 NTQ327860:NTQ327861 ODM327860:ODM327861 ONI327860:ONI327861 OXE327860:OXE327861 PHA327860:PHA327861 PQW327860:PQW327861 QAS327860:QAS327861 QKO327860:QKO327861 QUK327860:QUK327861 REG327860:REG327861 ROC327860:ROC327861 RXY327860:RXY327861 SHU327860:SHU327861 SRQ327860:SRQ327861 TBM327860:TBM327861 TLI327860:TLI327861 TVE327860:TVE327861 UFA327860:UFA327861 UOW327860:UOW327861 UYS327860:UYS327861 VIO327860:VIO327861 VSK327860:VSK327861 WCG327860:WCG327861 WMC327860:WMC327861 WVY327860:WVY327861 Q393396:Q393397 JM393396:JM393397 TI393396:TI393397 ADE393396:ADE393397 ANA393396:ANA393397 AWW393396:AWW393397 BGS393396:BGS393397 BQO393396:BQO393397 CAK393396:CAK393397 CKG393396:CKG393397 CUC393396:CUC393397 DDY393396:DDY393397 DNU393396:DNU393397 DXQ393396:DXQ393397 EHM393396:EHM393397 ERI393396:ERI393397 FBE393396:FBE393397 FLA393396:FLA393397 FUW393396:FUW393397 GES393396:GES393397 GOO393396:GOO393397 GYK393396:GYK393397 HIG393396:HIG393397 HSC393396:HSC393397 IBY393396:IBY393397 ILU393396:ILU393397 IVQ393396:IVQ393397 JFM393396:JFM393397 JPI393396:JPI393397 JZE393396:JZE393397 KJA393396:KJA393397 KSW393396:KSW393397 LCS393396:LCS393397 LMO393396:LMO393397 LWK393396:LWK393397 MGG393396:MGG393397 MQC393396:MQC393397 MZY393396:MZY393397 NJU393396:NJU393397 NTQ393396:NTQ393397 ODM393396:ODM393397 ONI393396:ONI393397 OXE393396:OXE393397 PHA393396:PHA393397 PQW393396:PQW393397 QAS393396:QAS393397 QKO393396:QKO393397 QUK393396:QUK393397 REG393396:REG393397 ROC393396:ROC393397 RXY393396:RXY393397 SHU393396:SHU393397 SRQ393396:SRQ393397 TBM393396:TBM393397 TLI393396:TLI393397 TVE393396:TVE393397 UFA393396:UFA393397 UOW393396:UOW393397 UYS393396:UYS393397 VIO393396:VIO393397 VSK393396:VSK393397 WCG393396:WCG393397 WMC393396:WMC393397 WVY393396:WVY393397 Q458932:Q458933 JM458932:JM458933 TI458932:TI458933 ADE458932:ADE458933 ANA458932:ANA458933 AWW458932:AWW458933 BGS458932:BGS458933 BQO458932:BQO458933 CAK458932:CAK458933 CKG458932:CKG458933 CUC458932:CUC458933 DDY458932:DDY458933 DNU458932:DNU458933 DXQ458932:DXQ458933 EHM458932:EHM458933 ERI458932:ERI458933 FBE458932:FBE458933 FLA458932:FLA458933 FUW458932:FUW458933 GES458932:GES458933 GOO458932:GOO458933 GYK458932:GYK458933 HIG458932:HIG458933 HSC458932:HSC458933 IBY458932:IBY458933 ILU458932:ILU458933 IVQ458932:IVQ458933 JFM458932:JFM458933 JPI458932:JPI458933 JZE458932:JZE458933 KJA458932:KJA458933 KSW458932:KSW458933 LCS458932:LCS458933 LMO458932:LMO458933 LWK458932:LWK458933 MGG458932:MGG458933 MQC458932:MQC458933 MZY458932:MZY458933 NJU458932:NJU458933 NTQ458932:NTQ458933 ODM458932:ODM458933 ONI458932:ONI458933 OXE458932:OXE458933 PHA458932:PHA458933 PQW458932:PQW458933 QAS458932:QAS458933 QKO458932:QKO458933 QUK458932:QUK458933 REG458932:REG458933 ROC458932:ROC458933 RXY458932:RXY458933 SHU458932:SHU458933 SRQ458932:SRQ458933 TBM458932:TBM458933 TLI458932:TLI458933 TVE458932:TVE458933 UFA458932:UFA458933 UOW458932:UOW458933 UYS458932:UYS458933 VIO458932:VIO458933 VSK458932:VSK458933 WCG458932:WCG458933 WMC458932:WMC458933 WVY458932:WVY458933 Q524468:Q524469 JM524468:JM524469 TI524468:TI524469 ADE524468:ADE524469 ANA524468:ANA524469 AWW524468:AWW524469 BGS524468:BGS524469 BQO524468:BQO524469 CAK524468:CAK524469 CKG524468:CKG524469 CUC524468:CUC524469 DDY524468:DDY524469 DNU524468:DNU524469 DXQ524468:DXQ524469 EHM524468:EHM524469 ERI524468:ERI524469 FBE524468:FBE524469 FLA524468:FLA524469 FUW524468:FUW524469 GES524468:GES524469 GOO524468:GOO524469 GYK524468:GYK524469 HIG524468:HIG524469 HSC524468:HSC524469 IBY524468:IBY524469 ILU524468:ILU524469 IVQ524468:IVQ524469 JFM524468:JFM524469 JPI524468:JPI524469 JZE524468:JZE524469 KJA524468:KJA524469 KSW524468:KSW524469 LCS524468:LCS524469 LMO524468:LMO524469 LWK524468:LWK524469 MGG524468:MGG524469 MQC524468:MQC524469 MZY524468:MZY524469 NJU524468:NJU524469 NTQ524468:NTQ524469 ODM524468:ODM524469 ONI524468:ONI524469 OXE524468:OXE524469 PHA524468:PHA524469 PQW524468:PQW524469 QAS524468:QAS524469 QKO524468:QKO524469 QUK524468:QUK524469 REG524468:REG524469 ROC524468:ROC524469 RXY524468:RXY524469 SHU524468:SHU524469 SRQ524468:SRQ524469 TBM524468:TBM524469 TLI524468:TLI524469 TVE524468:TVE524469 UFA524468:UFA524469 UOW524468:UOW524469 UYS524468:UYS524469 VIO524468:VIO524469 VSK524468:VSK524469 WCG524468:WCG524469 WMC524468:WMC524469 WVY524468:WVY524469 Q590004:Q590005 JM590004:JM590005 TI590004:TI590005 ADE590004:ADE590005 ANA590004:ANA590005 AWW590004:AWW590005 BGS590004:BGS590005 BQO590004:BQO590005 CAK590004:CAK590005 CKG590004:CKG590005 CUC590004:CUC590005 DDY590004:DDY590005 DNU590004:DNU590005 DXQ590004:DXQ590005 EHM590004:EHM590005 ERI590004:ERI590005 FBE590004:FBE590005 FLA590004:FLA590005 FUW590004:FUW590005 GES590004:GES590005 GOO590004:GOO590005 GYK590004:GYK590005 HIG590004:HIG590005 HSC590004:HSC590005 IBY590004:IBY590005 ILU590004:ILU590005 IVQ590004:IVQ590005 JFM590004:JFM590005 JPI590004:JPI590005 JZE590004:JZE590005 KJA590004:KJA590005 KSW590004:KSW590005 LCS590004:LCS590005 LMO590004:LMO590005 LWK590004:LWK590005 MGG590004:MGG590005 MQC590004:MQC590005 MZY590004:MZY590005 NJU590004:NJU590005 NTQ590004:NTQ590005 ODM590004:ODM590005 ONI590004:ONI590005 OXE590004:OXE590005 PHA590004:PHA590005 PQW590004:PQW590005 QAS590004:QAS590005 QKO590004:QKO590005 QUK590004:QUK590005 REG590004:REG590005 ROC590004:ROC590005 RXY590004:RXY590005 SHU590004:SHU590005 SRQ590004:SRQ590005 TBM590004:TBM590005 TLI590004:TLI590005 TVE590004:TVE590005 UFA590004:UFA590005 UOW590004:UOW590005 UYS590004:UYS590005 VIO590004:VIO590005 VSK590004:VSK590005 WCG590004:WCG590005 WMC590004:WMC590005 WVY590004:WVY590005 Q655540:Q655541 JM655540:JM655541 TI655540:TI655541 ADE655540:ADE655541 ANA655540:ANA655541 AWW655540:AWW655541 BGS655540:BGS655541 BQO655540:BQO655541 CAK655540:CAK655541 CKG655540:CKG655541 CUC655540:CUC655541 DDY655540:DDY655541 DNU655540:DNU655541 DXQ655540:DXQ655541 EHM655540:EHM655541 ERI655540:ERI655541 FBE655540:FBE655541 FLA655540:FLA655541 FUW655540:FUW655541 GES655540:GES655541 GOO655540:GOO655541 GYK655540:GYK655541 HIG655540:HIG655541 HSC655540:HSC655541 IBY655540:IBY655541 ILU655540:ILU655541 IVQ655540:IVQ655541 JFM655540:JFM655541 JPI655540:JPI655541 JZE655540:JZE655541 KJA655540:KJA655541 KSW655540:KSW655541 LCS655540:LCS655541 LMO655540:LMO655541 LWK655540:LWK655541 MGG655540:MGG655541 MQC655540:MQC655541 MZY655540:MZY655541 NJU655540:NJU655541 NTQ655540:NTQ655541 ODM655540:ODM655541 ONI655540:ONI655541 OXE655540:OXE655541 PHA655540:PHA655541 PQW655540:PQW655541 QAS655540:QAS655541 QKO655540:QKO655541 QUK655540:QUK655541 REG655540:REG655541 ROC655540:ROC655541 RXY655540:RXY655541 SHU655540:SHU655541 SRQ655540:SRQ655541 TBM655540:TBM655541 TLI655540:TLI655541 TVE655540:TVE655541 UFA655540:UFA655541 UOW655540:UOW655541 UYS655540:UYS655541 VIO655540:VIO655541 VSK655540:VSK655541 WCG655540:WCG655541 WMC655540:WMC655541 WVY655540:WVY655541 Q721076:Q721077 JM721076:JM721077 TI721076:TI721077 ADE721076:ADE721077 ANA721076:ANA721077 AWW721076:AWW721077 BGS721076:BGS721077 BQO721076:BQO721077 CAK721076:CAK721077 CKG721076:CKG721077 CUC721076:CUC721077 DDY721076:DDY721077 DNU721076:DNU721077 DXQ721076:DXQ721077 EHM721076:EHM721077 ERI721076:ERI721077 FBE721076:FBE721077 FLA721076:FLA721077 FUW721076:FUW721077 GES721076:GES721077 GOO721076:GOO721077 GYK721076:GYK721077 HIG721076:HIG721077 HSC721076:HSC721077 IBY721076:IBY721077 ILU721076:ILU721077 IVQ721076:IVQ721077 JFM721076:JFM721077 JPI721076:JPI721077 JZE721076:JZE721077 KJA721076:KJA721077 KSW721076:KSW721077 LCS721076:LCS721077 LMO721076:LMO721077 LWK721076:LWK721077 MGG721076:MGG721077 MQC721076:MQC721077 MZY721076:MZY721077 NJU721076:NJU721077 NTQ721076:NTQ721077 ODM721076:ODM721077 ONI721076:ONI721077 OXE721076:OXE721077 PHA721076:PHA721077 PQW721076:PQW721077 QAS721076:QAS721077 QKO721076:QKO721077 QUK721076:QUK721077 REG721076:REG721077 ROC721076:ROC721077 RXY721076:RXY721077 SHU721076:SHU721077 SRQ721076:SRQ721077 TBM721076:TBM721077 TLI721076:TLI721077 TVE721076:TVE721077 UFA721076:UFA721077 UOW721076:UOW721077 UYS721076:UYS721077 VIO721076:VIO721077 VSK721076:VSK721077 WCG721076:WCG721077 WMC721076:WMC721077 WVY721076:WVY721077 Q786612:Q786613 JM786612:JM786613 TI786612:TI786613 ADE786612:ADE786613 ANA786612:ANA786613 AWW786612:AWW786613 BGS786612:BGS786613 BQO786612:BQO786613 CAK786612:CAK786613 CKG786612:CKG786613 CUC786612:CUC786613 DDY786612:DDY786613 DNU786612:DNU786613 DXQ786612:DXQ786613 EHM786612:EHM786613 ERI786612:ERI786613 FBE786612:FBE786613 FLA786612:FLA786613 FUW786612:FUW786613 GES786612:GES786613 GOO786612:GOO786613 GYK786612:GYK786613 HIG786612:HIG786613 HSC786612:HSC786613 IBY786612:IBY786613 ILU786612:ILU786613 IVQ786612:IVQ786613 JFM786612:JFM786613 JPI786612:JPI786613 JZE786612:JZE786613 KJA786612:KJA786613 KSW786612:KSW786613 LCS786612:LCS786613 LMO786612:LMO786613 LWK786612:LWK786613 MGG786612:MGG786613 MQC786612:MQC786613 MZY786612:MZY786613 NJU786612:NJU786613 NTQ786612:NTQ786613 ODM786612:ODM786613 ONI786612:ONI786613 OXE786612:OXE786613 PHA786612:PHA786613 PQW786612:PQW786613 QAS786612:QAS786613 QKO786612:QKO786613 QUK786612:QUK786613 REG786612:REG786613 ROC786612:ROC786613 RXY786612:RXY786613 SHU786612:SHU786613 SRQ786612:SRQ786613 TBM786612:TBM786613 TLI786612:TLI786613 TVE786612:TVE786613 UFA786612:UFA786613 UOW786612:UOW786613 UYS786612:UYS786613 VIO786612:VIO786613 VSK786612:VSK786613 WCG786612:WCG786613 WMC786612:WMC786613 WVY786612:WVY786613 Q852148:Q852149 JM852148:JM852149 TI852148:TI852149 ADE852148:ADE852149 ANA852148:ANA852149 AWW852148:AWW852149 BGS852148:BGS852149 BQO852148:BQO852149 CAK852148:CAK852149 CKG852148:CKG852149 CUC852148:CUC852149 DDY852148:DDY852149 DNU852148:DNU852149 DXQ852148:DXQ852149 EHM852148:EHM852149 ERI852148:ERI852149 FBE852148:FBE852149 FLA852148:FLA852149 FUW852148:FUW852149 GES852148:GES852149 GOO852148:GOO852149 GYK852148:GYK852149 HIG852148:HIG852149 HSC852148:HSC852149 IBY852148:IBY852149 ILU852148:ILU852149 IVQ852148:IVQ852149 JFM852148:JFM852149 JPI852148:JPI852149 JZE852148:JZE852149 KJA852148:KJA852149 KSW852148:KSW852149 LCS852148:LCS852149 LMO852148:LMO852149 LWK852148:LWK852149 MGG852148:MGG852149 MQC852148:MQC852149 MZY852148:MZY852149 NJU852148:NJU852149 NTQ852148:NTQ852149 ODM852148:ODM852149 ONI852148:ONI852149 OXE852148:OXE852149 PHA852148:PHA852149 PQW852148:PQW852149 QAS852148:QAS852149 QKO852148:QKO852149 QUK852148:QUK852149 REG852148:REG852149 ROC852148:ROC852149 RXY852148:RXY852149 SHU852148:SHU852149 SRQ852148:SRQ852149 TBM852148:TBM852149 TLI852148:TLI852149 TVE852148:TVE852149 UFA852148:UFA852149 UOW852148:UOW852149 UYS852148:UYS852149 VIO852148:VIO852149 VSK852148:VSK852149 WCG852148:WCG852149 WMC852148:WMC852149 WVY852148:WVY852149 Q917684:Q917685 JM917684:JM917685 TI917684:TI917685 ADE917684:ADE917685 ANA917684:ANA917685 AWW917684:AWW917685 BGS917684:BGS917685 BQO917684:BQO917685 CAK917684:CAK917685 CKG917684:CKG917685 CUC917684:CUC917685 DDY917684:DDY917685 DNU917684:DNU917685 DXQ917684:DXQ917685 EHM917684:EHM917685 ERI917684:ERI917685 FBE917684:FBE917685 FLA917684:FLA917685 FUW917684:FUW917685 GES917684:GES917685 GOO917684:GOO917685 GYK917684:GYK917685 HIG917684:HIG917685 HSC917684:HSC917685 IBY917684:IBY917685 ILU917684:ILU917685 IVQ917684:IVQ917685 JFM917684:JFM917685 JPI917684:JPI917685 JZE917684:JZE917685 KJA917684:KJA917685 KSW917684:KSW917685 LCS917684:LCS917685 LMO917684:LMO917685 LWK917684:LWK917685 MGG917684:MGG917685 MQC917684:MQC917685 MZY917684:MZY917685 NJU917684:NJU917685 NTQ917684:NTQ917685 ODM917684:ODM917685 ONI917684:ONI917685 OXE917684:OXE917685 PHA917684:PHA917685 PQW917684:PQW917685 QAS917684:QAS917685 QKO917684:QKO917685 QUK917684:QUK917685 REG917684:REG917685 ROC917684:ROC917685 RXY917684:RXY917685 SHU917684:SHU917685 SRQ917684:SRQ917685 TBM917684:TBM917685 TLI917684:TLI917685 TVE917684:TVE917685 UFA917684:UFA917685 UOW917684:UOW917685 UYS917684:UYS917685 VIO917684:VIO917685 VSK917684:VSK917685 WCG917684:WCG917685 WMC917684:WMC917685 WVY917684:WVY917685 Q983220:Q983221 JM983220:JM983221 TI983220:TI983221 ADE983220:ADE983221 ANA983220:ANA983221 AWW983220:AWW983221 BGS983220:BGS983221 BQO983220:BQO983221 CAK983220:CAK983221 CKG983220:CKG983221 CUC983220:CUC983221 DDY983220:DDY983221 DNU983220:DNU983221 DXQ983220:DXQ983221 EHM983220:EHM983221 ERI983220:ERI983221 FBE983220:FBE983221 FLA983220:FLA983221 FUW983220:FUW983221 GES983220:GES983221 GOO983220:GOO983221 GYK983220:GYK983221 HIG983220:HIG983221 HSC983220:HSC983221 IBY983220:IBY983221 ILU983220:ILU983221 IVQ983220:IVQ983221 JFM983220:JFM983221 JPI983220:JPI983221 JZE983220:JZE983221 KJA983220:KJA983221 KSW983220:KSW983221 LCS983220:LCS983221 LMO983220:LMO983221 LWK983220:LWK983221 MGG983220:MGG983221 MQC983220:MQC983221 MZY983220:MZY983221 NJU983220:NJU983221 NTQ983220:NTQ983221 ODM983220:ODM983221 ONI983220:ONI983221 OXE983220:OXE983221 PHA983220:PHA983221 PQW983220:PQW983221 QAS983220:QAS983221 QKO983220:QKO983221 QUK983220:QUK983221 REG983220:REG983221 ROC983220:ROC983221 RXY983220:RXY983221 SHU983220:SHU983221 SRQ983220:SRQ983221 TBM983220:TBM983221 TLI983220:TLI983221 TVE983220:TVE983221 UFA983220:UFA983221 UOW983220:UOW983221 UYS983220:UYS983221 VIO983220:VIO983221 VSK983220:VSK983221 WCG983220:WCG983221 WMC983220:WMC983221 WVY983220:WVY983221 B180:B181 IX180:IX181 ST180:ST181 ACP180:ACP181 AML180:AML181 AWH180:AWH181 BGD180:BGD181 BPZ180:BPZ181 BZV180:BZV181 CJR180:CJR181 CTN180:CTN181 DDJ180:DDJ181 DNF180:DNF181 DXB180:DXB181 EGX180:EGX181 EQT180:EQT181 FAP180:FAP181 FKL180:FKL181 FUH180:FUH181 GED180:GED181 GNZ180:GNZ181 GXV180:GXV181 HHR180:HHR181 HRN180:HRN181 IBJ180:IBJ181 ILF180:ILF181 IVB180:IVB181 JEX180:JEX181 JOT180:JOT181 JYP180:JYP181 KIL180:KIL181 KSH180:KSH181 LCD180:LCD181 LLZ180:LLZ181 LVV180:LVV181 MFR180:MFR181 MPN180:MPN181 MZJ180:MZJ181 NJF180:NJF181 NTB180:NTB181 OCX180:OCX181 OMT180:OMT181 OWP180:OWP181 PGL180:PGL181 PQH180:PQH181 QAD180:QAD181 QJZ180:QJZ181 QTV180:QTV181 RDR180:RDR181 RNN180:RNN181 RXJ180:RXJ181 SHF180:SHF181 SRB180:SRB181 TAX180:TAX181 TKT180:TKT181 TUP180:TUP181 UEL180:UEL181 UOH180:UOH181 UYD180:UYD181 VHZ180:VHZ181 VRV180:VRV181 WBR180:WBR181 WLN180:WLN181 WVJ180:WVJ181 B65716:B65717 IX65716:IX65717 ST65716:ST65717 ACP65716:ACP65717 AML65716:AML65717 AWH65716:AWH65717 BGD65716:BGD65717 BPZ65716:BPZ65717 BZV65716:BZV65717 CJR65716:CJR65717 CTN65716:CTN65717 DDJ65716:DDJ65717 DNF65716:DNF65717 DXB65716:DXB65717 EGX65716:EGX65717 EQT65716:EQT65717 FAP65716:FAP65717 FKL65716:FKL65717 FUH65716:FUH65717 GED65716:GED65717 GNZ65716:GNZ65717 GXV65716:GXV65717 HHR65716:HHR65717 HRN65716:HRN65717 IBJ65716:IBJ65717 ILF65716:ILF65717 IVB65716:IVB65717 JEX65716:JEX65717 JOT65716:JOT65717 JYP65716:JYP65717 KIL65716:KIL65717 KSH65716:KSH65717 LCD65716:LCD65717 LLZ65716:LLZ65717 LVV65716:LVV65717 MFR65716:MFR65717 MPN65716:MPN65717 MZJ65716:MZJ65717 NJF65716:NJF65717 NTB65716:NTB65717 OCX65716:OCX65717 OMT65716:OMT65717 OWP65716:OWP65717 PGL65716:PGL65717 PQH65716:PQH65717 QAD65716:QAD65717 QJZ65716:QJZ65717 QTV65716:QTV65717 RDR65716:RDR65717 RNN65716:RNN65717 RXJ65716:RXJ65717 SHF65716:SHF65717 SRB65716:SRB65717 TAX65716:TAX65717 TKT65716:TKT65717 TUP65716:TUP65717 UEL65716:UEL65717 UOH65716:UOH65717 UYD65716:UYD65717 VHZ65716:VHZ65717 VRV65716:VRV65717 WBR65716:WBR65717 WLN65716:WLN65717 WVJ65716:WVJ65717 B131252:B131253 IX131252:IX131253 ST131252:ST131253 ACP131252:ACP131253 AML131252:AML131253 AWH131252:AWH131253 BGD131252:BGD131253 BPZ131252:BPZ131253 BZV131252:BZV131253 CJR131252:CJR131253 CTN131252:CTN131253 DDJ131252:DDJ131253 DNF131252:DNF131253 DXB131252:DXB131253 EGX131252:EGX131253 EQT131252:EQT131253 FAP131252:FAP131253 FKL131252:FKL131253 FUH131252:FUH131253 GED131252:GED131253 GNZ131252:GNZ131253 GXV131252:GXV131253 HHR131252:HHR131253 HRN131252:HRN131253 IBJ131252:IBJ131253 ILF131252:ILF131253 IVB131252:IVB131253 JEX131252:JEX131253 JOT131252:JOT131253 JYP131252:JYP131253 KIL131252:KIL131253 KSH131252:KSH131253 LCD131252:LCD131253 LLZ131252:LLZ131253 LVV131252:LVV131253 MFR131252:MFR131253 MPN131252:MPN131253 MZJ131252:MZJ131253 NJF131252:NJF131253 NTB131252:NTB131253 OCX131252:OCX131253 OMT131252:OMT131253 OWP131252:OWP131253 PGL131252:PGL131253 PQH131252:PQH131253 QAD131252:QAD131253 QJZ131252:QJZ131253 QTV131252:QTV131253 RDR131252:RDR131253 RNN131252:RNN131253 RXJ131252:RXJ131253 SHF131252:SHF131253 SRB131252:SRB131253 TAX131252:TAX131253 TKT131252:TKT131253 TUP131252:TUP131253 UEL131252:UEL131253 UOH131252:UOH131253 UYD131252:UYD131253 VHZ131252:VHZ131253 VRV131252:VRV131253 WBR131252:WBR131253 WLN131252:WLN131253 WVJ131252:WVJ131253 B196788:B196789 IX196788:IX196789 ST196788:ST196789 ACP196788:ACP196789 AML196788:AML196789 AWH196788:AWH196789 BGD196788:BGD196789 BPZ196788:BPZ196789 BZV196788:BZV196789 CJR196788:CJR196789 CTN196788:CTN196789 DDJ196788:DDJ196789 DNF196788:DNF196789 DXB196788:DXB196789 EGX196788:EGX196789 EQT196788:EQT196789 FAP196788:FAP196789 FKL196788:FKL196789 FUH196788:FUH196789 GED196788:GED196789 GNZ196788:GNZ196789 GXV196788:GXV196789 HHR196788:HHR196789 HRN196788:HRN196789 IBJ196788:IBJ196789 ILF196788:ILF196789 IVB196788:IVB196789 JEX196788:JEX196789 JOT196788:JOT196789 JYP196788:JYP196789 KIL196788:KIL196789 KSH196788:KSH196789 LCD196788:LCD196789 LLZ196788:LLZ196789 LVV196788:LVV196789 MFR196788:MFR196789 MPN196788:MPN196789 MZJ196788:MZJ196789 NJF196788:NJF196789 NTB196788:NTB196789 OCX196788:OCX196789 OMT196788:OMT196789 OWP196788:OWP196789 PGL196788:PGL196789 PQH196788:PQH196789 QAD196788:QAD196789 QJZ196788:QJZ196789 QTV196788:QTV196789 RDR196788:RDR196789 RNN196788:RNN196789 RXJ196788:RXJ196789 SHF196788:SHF196789 SRB196788:SRB196789 TAX196788:TAX196789 TKT196788:TKT196789 TUP196788:TUP196789 UEL196788:UEL196789 UOH196788:UOH196789 UYD196788:UYD196789 VHZ196788:VHZ196789 VRV196788:VRV196789 WBR196788:WBR196789 WLN196788:WLN196789 WVJ196788:WVJ196789 B262324:B262325 IX262324:IX262325 ST262324:ST262325 ACP262324:ACP262325 AML262324:AML262325 AWH262324:AWH262325 BGD262324:BGD262325 BPZ262324:BPZ262325 BZV262324:BZV262325 CJR262324:CJR262325 CTN262324:CTN262325 DDJ262324:DDJ262325 DNF262324:DNF262325 DXB262324:DXB262325 EGX262324:EGX262325 EQT262324:EQT262325 FAP262324:FAP262325 FKL262324:FKL262325 FUH262324:FUH262325 GED262324:GED262325 GNZ262324:GNZ262325 GXV262324:GXV262325 HHR262324:HHR262325 HRN262324:HRN262325 IBJ262324:IBJ262325 ILF262324:ILF262325 IVB262324:IVB262325 JEX262324:JEX262325 JOT262324:JOT262325 JYP262324:JYP262325 KIL262324:KIL262325 KSH262324:KSH262325 LCD262324:LCD262325 LLZ262324:LLZ262325 LVV262324:LVV262325 MFR262324:MFR262325 MPN262324:MPN262325 MZJ262324:MZJ262325 NJF262324:NJF262325 NTB262324:NTB262325 OCX262324:OCX262325 OMT262324:OMT262325 OWP262324:OWP262325 PGL262324:PGL262325 PQH262324:PQH262325 QAD262324:QAD262325 QJZ262324:QJZ262325 QTV262324:QTV262325 RDR262324:RDR262325 RNN262324:RNN262325 RXJ262324:RXJ262325 SHF262324:SHF262325 SRB262324:SRB262325 TAX262324:TAX262325 TKT262324:TKT262325 TUP262324:TUP262325 UEL262324:UEL262325 UOH262324:UOH262325 UYD262324:UYD262325 VHZ262324:VHZ262325 VRV262324:VRV262325 WBR262324:WBR262325 WLN262324:WLN262325 WVJ262324:WVJ262325 B327860:B327861 IX327860:IX327861 ST327860:ST327861 ACP327860:ACP327861 AML327860:AML327861 AWH327860:AWH327861 BGD327860:BGD327861 BPZ327860:BPZ327861 BZV327860:BZV327861 CJR327860:CJR327861 CTN327860:CTN327861 DDJ327860:DDJ327861 DNF327860:DNF327861 DXB327860:DXB327861 EGX327860:EGX327861 EQT327860:EQT327861 FAP327860:FAP327861 FKL327860:FKL327861 FUH327860:FUH327861 GED327860:GED327861 GNZ327860:GNZ327861 GXV327860:GXV327861 HHR327860:HHR327861 HRN327860:HRN327861 IBJ327860:IBJ327861 ILF327860:ILF327861 IVB327860:IVB327861 JEX327860:JEX327861 JOT327860:JOT327861 JYP327860:JYP327861 KIL327860:KIL327861 KSH327860:KSH327861 LCD327860:LCD327861 LLZ327860:LLZ327861 LVV327860:LVV327861 MFR327860:MFR327861 MPN327860:MPN327861 MZJ327860:MZJ327861 NJF327860:NJF327861 NTB327860:NTB327861 OCX327860:OCX327861 OMT327860:OMT327861 OWP327860:OWP327861 PGL327860:PGL327861 PQH327860:PQH327861 QAD327860:QAD327861 QJZ327860:QJZ327861 QTV327860:QTV327861 RDR327860:RDR327861 RNN327860:RNN327861 RXJ327860:RXJ327861 SHF327860:SHF327861 SRB327860:SRB327861 TAX327860:TAX327861 TKT327860:TKT327861 TUP327860:TUP327861 UEL327860:UEL327861 UOH327860:UOH327861 UYD327860:UYD327861 VHZ327860:VHZ327861 VRV327860:VRV327861 WBR327860:WBR327861 WLN327860:WLN327861 WVJ327860:WVJ327861 B393396:B393397 IX393396:IX393397 ST393396:ST393397 ACP393396:ACP393397 AML393396:AML393397 AWH393396:AWH393397 BGD393396:BGD393397 BPZ393396:BPZ393397 BZV393396:BZV393397 CJR393396:CJR393397 CTN393396:CTN393397 DDJ393396:DDJ393397 DNF393396:DNF393397 DXB393396:DXB393397 EGX393396:EGX393397 EQT393396:EQT393397 FAP393396:FAP393397 FKL393396:FKL393397 FUH393396:FUH393397 GED393396:GED393397 GNZ393396:GNZ393397 GXV393396:GXV393397 HHR393396:HHR393397 HRN393396:HRN393397 IBJ393396:IBJ393397 ILF393396:ILF393397 IVB393396:IVB393397 JEX393396:JEX393397 JOT393396:JOT393397 JYP393396:JYP393397 KIL393396:KIL393397 KSH393396:KSH393397 LCD393396:LCD393397 LLZ393396:LLZ393397 LVV393396:LVV393397 MFR393396:MFR393397 MPN393396:MPN393397 MZJ393396:MZJ393397 NJF393396:NJF393397 NTB393396:NTB393397 OCX393396:OCX393397 OMT393396:OMT393397 OWP393396:OWP393397 PGL393396:PGL393397 PQH393396:PQH393397 QAD393396:QAD393397 QJZ393396:QJZ393397 QTV393396:QTV393397 RDR393396:RDR393397 RNN393396:RNN393397 RXJ393396:RXJ393397 SHF393396:SHF393397 SRB393396:SRB393397 TAX393396:TAX393397 TKT393396:TKT393397 TUP393396:TUP393397 UEL393396:UEL393397 UOH393396:UOH393397 UYD393396:UYD393397 VHZ393396:VHZ393397 VRV393396:VRV393397 WBR393396:WBR393397 WLN393396:WLN393397 WVJ393396:WVJ393397 B458932:B458933 IX458932:IX458933 ST458932:ST458933 ACP458932:ACP458933 AML458932:AML458933 AWH458932:AWH458933 BGD458932:BGD458933 BPZ458932:BPZ458933 BZV458932:BZV458933 CJR458932:CJR458933 CTN458932:CTN458933 DDJ458932:DDJ458933 DNF458932:DNF458933 DXB458932:DXB458933 EGX458932:EGX458933 EQT458932:EQT458933 FAP458932:FAP458933 FKL458932:FKL458933 FUH458932:FUH458933 GED458932:GED458933 GNZ458932:GNZ458933 GXV458932:GXV458933 HHR458932:HHR458933 HRN458932:HRN458933 IBJ458932:IBJ458933 ILF458932:ILF458933 IVB458932:IVB458933 JEX458932:JEX458933 JOT458932:JOT458933 JYP458932:JYP458933 KIL458932:KIL458933 KSH458932:KSH458933 LCD458932:LCD458933 LLZ458932:LLZ458933 LVV458932:LVV458933 MFR458932:MFR458933 MPN458932:MPN458933 MZJ458932:MZJ458933 NJF458932:NJF458933 NTB458932:NTB458933 OCX458932:OCX458933 OMT458932:OMT458933 OWP458932:OWP458933 PGL458932:PGL458933 PQH458932:PQH458933 QAD458932:QAD458933 QJZ458932:QJZ458933 QTV458932:QTV458933 RDR458932:RDR458933 RNN458932:RNN458933 RXJ458932:RXJ458933 SHF458932:SHF458933 SRB458932:SRB458933 TAX458932:TAX458933 TKT458932:TKT458933 TUP458932:TUP458933 UEL458932:UEL458933 UOH458932:UOH458933 UYD458932:UYD458933 VHZ458932:VHZ458933 VRV458932:VRV458933 WBR458932:WBR458933 WLN458932:WLN458933 WVJ458932:WVJ458933 B524468:B524469 IX524468:IX524469 ST524468:ST524469 ACP524468:ACP524469 AML524468:AML524469 AWH524468:AWH524469 BGD524468:BGD524469 BPZ524468:BPZ524469 BZV524468:BZV524469 CJR524468:CJR524469 CTN524468:CTN524469 DDJ524468:DDJ524469 DNF524468:DNF524469 DXB524468:DXB524469 EGX524468:EGX524469 EQT524468:EQT524469 FAP524468:FAP524469 FKL524468:FKL524469 FUH524468:FUH524469 GED524468:GED524469 GNZ524468:GNZ524469 GXV524468:GXV524469 HHR524468:HHR524469 HRN524468:HRN524469 IBJ524468:IBJ524469 ILF524468:ILF524469 IVB524468:IVB524469 JEX524468:JEX524469 JOT524468:JOT524469 JYP524468:JYP524469 KIL524468:KIL524469 KSH524468:KSH524469 LCD524468:LCD524469 LLZ524468:LLZ524469 LVV524468:LVV524469 MFR524468:MFR524469 MPN524468:MPN524469 MZJ524468:MZJ524469 NJF524468:NJF524469 NTB524468:NTB524469 OCX524468:OCX524469 OMT524468:OMT524469 OWP524468:OWP524469 PGL524468:PGL524469 PQH524468:PQH524469 QAD524468:QAD524469 QJZ524468:QJZ524469 QTV524468:QTV524469 RDR524468:RDR524469 RNN524468:RNN524469 RXJ524468:RXJ524469 SHF524468:SHF524469 SRB524468:SRB524469 TAX524468:TAX524469 TKT524468:TKT524469 TUP524468:TUP524469 UEL524468:UEL524469 UOH524468:UOH524469 UYD524468:UYD524469 VHZ524468:VHZ524469 VRV524468:VRV524469 WBR524468:WBR524469 WLN524468:WLN524469 WVJ524468:WVJ524469 B590004:B590005 IX590004:IX590005 ST590004:ST590005 ACP590004:ACP590005 AML590004:AML590005 AWH590004:AWH590005 BGD590004:BGD590005 BPZ590004:BPZ590005 BZV590004:BZV590005 CJR590004:CJR590005 CTN590004:CTN590005 DDJ590004:DDJ590005 DNF590004:DNF590005 DXB590004:DXB590005 EGX590004:EGX590005 EQT590004:EQT590005 FAP590004:FAP590005 FKL590004:FKL590005 FUH590004:FUH590005 GED590004:GED590005 GNZ590004:GNZ590005 GXV590004:GXV590005 HHR590004:HHR590005 HRN590004:HRN590005 IBJ590004:IBJ590005 ILF590004:ILF590005 IVB590004:IVB590005 JEX590004:JEX590005 JOT590004:JOT590005 JYP590004:JYP590005 KIL590004:KIL590005 KSH590004:KSH590005 LCD590004:LCD590005 LLZ590004:LLZ590005 LVV590004:LVV590005 MFR590004:MFR590005 MPN590004:MPN590005 MZJ590004:MZJ590005 NJF590004:NJF590005 NTB590004:NTB590005 OCX590004:OCX590005 OMT590004:OMT590005 OWP590004:OWP590005 PGL590004:PGL590005 PQH590004:PQH590005 QAD590004:QAD590005 QJZ590004:QJZ590005 QTV590004:QTV590005 RDR590004:RDR590005 RNN590004:RNN590005 RXJ590004:RXJ590005 SHF590004:SHF590005 SRB590004:SRB590005 TAX590004:TAX590005 TKT590004:TKT590005 TUP590004:TUP590005 UEL590004:UEL590005 UOH590004:UOH590005 UYD590004:UYD590005 VHZ590004:VHZ590005 VRV590004:VRV590005 WBR590004:WBR590005 WLN590004:WLN590005 WVJ590004:WVJ590005 B655540:B655541 IX655540:IX655541 ST655540:ST655541 ACP655540:ACP655541 AML655540:AML655541 AWH655540:AWH655541 BGD655540:BGD655541 BPZ655540:BPZ655541 BZV655540:BZV655541 CJR655540:CJR655541 CTN655540:CTN655541 DDJ655540:DDJ655541 DNF655540:DNF655541 DXB655540:DXB655541 EGX655540:EGX655541 EQT655540:EQT655541 FAP655540:FAP655541 FKL655540:FKL655541 FUH655540:FUH655541 GED655540:GED655541 GNZ655540:GNZ655541 GXV655540:GXV655541 HHR655540:HHR655541 HRN655540:HRN655541 IBJ655540:IBJ655541 ILF655540:ILF655541 IVB655540:IVB655541 JEX655540:JEX655541 JOT655540:JOT655541 JYP655540:JYP655541 KIL655540:KIL655541 KSH655540:KSH655541 LCD655540:LCD655541 LLZ655540:LLZ655541 LVV655540:LVV655541 MFR655540:MFR655541 MPN655540:MPN655541 MZJ655540:MZJ655541 NJF655540:NJF655541 NTB655540:NTB655541 OCX655540:OCX655541 OMT655540:OMT655541 OWP655540:OWP655541 PGL655540:PGL655541 PQH655540:PQH655541 QAD655540:QAD655541 QJZ655540:QJZ655541 QTV655540:QTV655541 RDR655540:RDR655541 RNN655540:RNN655541 RXJ655540:RXJ655541 SHF655540:SHF655541 SRB655540:SRB655541 TAX655540:TAX655541 TKT655540:TKT655541 TUP655540:TUP655541 UEL655540:UEL655541 UOH655540:UOH655541 UYD655540:UYD655541 VHZ655540:VHZ655541 VRV655540:VRV655541 WBR655540:WBR655541 WLN655540:WLN655541 WVJ655540:WVJ655541 B721076:B721077 IX721076:IX721077 ST721076:ST721077 ACP721076:ACP721077 AML721076:AML721077 AWH721076:AWH721077 BGD721076:BGD721077 BPZ721076:BPZ721077 BZV721076:BZV721077 CJR721076:CJR721077 CTN721076:CTN721077 DDJ721076:DDJ721077 DNF721076:DNF721077 DXB721076:DXB721077 EGX721076:EGX721077 EQT721076:EQT721077 FAP721076:FAP721077 FKL721076:FKL721077 FUH721076:FUH721077 GED721076:GED721077 GNZ721076:GNZ721077 GXV721076:GXV721077 HHR721076:HHR721077 HRN721076:HRN721077 IBJ721076:IBJ721077 ILF721076:ILF721077 IVB721076:IVB721077 JEX721076:JEX721077 JOT721076:JOT721077 JYP721076:JYP721077 KIL721076:KIL721077 KSH721076:KSH721077 LCD721076:LCD721077 LLZ721076:LLZ721077 LVV721076:LVV721077 MFR721076:MFR721077 MPN721076:MPN721077 MZJ721076:MZJ721077 NJF721076:NJF721077 NTB721076:NTB721077 OCX721076:OCX721077 OMT721076:OMT721077 OWP721076:OWP721077 PGL721076:PGL721077 PQH721076:PQH721077 QAD721076:QAD721077 QJZ721076:QJZ721077 QTV721076:QTV721077 RDR721076:RDR721077 RNN721076:RNN721077 RXJ721076:RXJ721077 SHF721076:SHF721077 SRB721076:SRB721077 TAX721076:TAX721077 TKT721076:TKT721077 TUP721076:TUP721077 UEL721076:UEL721077 UOH721076:UOH721077 UYD721076:UYD721077 VHZ721076:VHZ721077 VRV721076:VRV721077 WBR721076:WBR721077 WLN721076:WLN721077 WVJ721076:WVJ721077 B786612:B786613 IX786612:IX786613 ST786612:ST786613 ACP786612:ACP786613 AML786612:AML786613 AWH786612:AWH786613 BGD786612:BGD786613 BPZ786612:BPZ786613 BZV786612:BZV786613 CJR786612:CJR786613 CTN786612:CTN786613 DDJ786612:DDJ786613 DNF786612:DNF786613 DXB786612:DXB786613 EGX786612:EGX786613 EQT786612:EQT786613 FAP786612:FAP786613 FKL786612:FKL786613 FUH786612:FUH786613 GED786612:GED786613 GNZ786612:GNZ786613 GXV786612:GXV786613 HHR786612:HHR786613 HRN786612:HRN786613 IBJ786612:IBJ786613 ILF786612:ILF786613 IVB786612:IVB786613 JEX786612:JEX786613 JOT786612:JOT786613 JYP786612:JYP786613 KIL786612:KIL786613 KSH786612:KSH786613 LCD786612:LCD786613 LLZ786612:LLZ786613 LVV786612:LVV786613 MFR786612:MFR786613 MPN786612:MPN786613 MZJ786612:MZJ786613 NJF786612:NJF786613 NTB786612:NTB786613 OCX786612:OCX786613 OMT786612:OMT786613 OWP786612:OWP786613 PGL786612:PGL786613 PQH786612:PQH786613 QAD786612:QAD786613 QJZ786612:QJZ786613 QTV786612:QTV786613 RDR786612:RDR786613 RNN786612:RNN786613 RXJ786612:RXJ786613 SHF786612:SHF786613 SRB786612:SRB786613 TAX786612:TAX786613 TKT786612:TKT786613 TUP786612:TUP786613 UEL786612:UEL786613 UOH786612:UOH786613 UYD786612:UYD786613 VHZ786612:VHZ786613 VRV786612:VRV786613 WBR786612:WBR786613 WLN786612:WLN786613 WVJ786612:WVJ786613 B852148:B852149 IX852148:IX852149 ST852148:ST852149 ACP852148:ACP852149 AML852148:AML852149 AWH852148:AWH852149 BGD852148:BGD852149 BPZ852148:BPZ852149 BZV852148:BZV852149 CJR852148:CJR852149 CTN852148:CTN852149 DDJ852148:DDJ852149 DNF852148:DNF852149 DXB852148:DXB852149 EGX852148:EGX852149 EQT852148:EQT852149 FAP852148:FAP852149 FKL852148:FKL852149 FUH852148:FUH852149 GED852148:GED852149 GNZ852148:GNZ852149 GXV852148:GXV852149 HHR852148:HHR852149 HRN852148:HRN852149 IBJ852148:IBJ852149 ILF852148:ILF852149 IVB852148:IVB852149 JEX852148:JEX852149 JOT852148:JOT852149 JYP852148:JYP852149 KIL852148:KIL852149 KSH852148:KSH852149 LCD852148:LCD852149 LLZ852148:LLZ852149 LVV852148:LVV852149 MFR852148:MFR852149 MPN852148:MPN852149 MZJ852148:MZJ852149 NJF852148:NJF852149 NTB852148:NTB852149 OCX852148:OCX852149 OMT852148:OMT852149 OWP852148:OWP852149 PGL852148:PGL852149 PQH852148:PQH852149 QAD852148:QAD852149 QJZ852148:QJZ852149 QTV852148:QTV852149 RDR852148:RDR852149 RNN852148:RNN852149 RXJ852148:RXJ852149 SHF852148:SHF852149 SRB852148:SRB852149 TAX852148:TAX852149 TKT852148:TKT852149 TUP852148:TUP852149 UEL852148:UEL852149 UOH852148:UOH852149 UYD852148:UYD852149 VHZ852148:VHZ852149 VRV852148:VRV852149 WBR852148:WBR852149 WLN852148:WLN852149 WVJ852148:WVJ852149 B917684:B917685 IX917684:IX917685 ST917684:ST917685 ACP917684:ACP917685 AML917684:AML917685 AWH917684:AWH917685 BGD917684:BGD917685 BPZ917684:BPZ917685 BZV917684:BZV917685 CJR917684:CJR917685 CTN917684:CTN917685 DDJ917684:DDJ917685 DNF917684:DNF917685 DXB917684:DXB917685 EGX917684:EGX917685 EQT917684:EQT917685 FAP917684:FAP917685 FKL917684:FKL917685 FUH917684:FUH917685 GED917684:GED917685 GNZ917684:GNZ917685 GXV917684:GXV917685 HHR917684:HHR917685 HRN917684:HRN917685 IBJ917684:IBJ917685 ILF917684:ILF917685 IVB917684:IVB917685 JEX917684:JEX917685 JOT917684:JOT917685 JYP917684:JYP917685 KIL917684:KIL917685 KSH917684:KSH917685 LCD917684:LCD917685 LLZ917684:LLZ917685 LVV917684:LVV917685 MFR917684:MFR917685 MPN917684:MPN917685 MZJ917684:MZJ917685 NJF917684:NJF917685 NTB917684:NTB917685 OCX917684:OCX917685 OMT917684:OMT917685 OWP917684:OWP917685 PGL917684:PGL917685 PQH917684:PQH917685 QAD917684:QAD917685 QJZ917684:QJZ917685 QTV917684:QTV917685 RDR917684:RDR917685 RNN917684:RNN917685 RXJ917684:RXJ917685 SHF917684:SHF917685 SRB917684:SRB917685 TAX917684:TAX917685 TKT917684:TKT917685 TUP917684:TUP917685 UEL917684:UEL917685 UOH917684:UOH917685 UYD917684:UYD917685 VHZ917684:VHZ917685 VRV917684:VRV917685 WBR917684:WBR917685 WLN917684:WLN917685 WVJ917684:WVJ917685 B983220:B983221 IX983220:IX983221 ST983220:ST983221 ACP983220:ACP983221 AML983220:AML983221 AWH983220:AWH983221 BGD983220:BGD983221 BPZ983220:BPZ983221 BZV983220:BZV983221 CJR983220:CJR983221 CTN983220:CTN983221 DDJ983220:DDJ983221 DNF983220:DNF983221 DXB983220:DXB983221 EGX983220:EGX983221 EQT983220:EQT983221 FAP983220:FAP983221 FKL983220:FKL983221 FUH983220:FUH983221 GED983220:GED983221 GNZ983220:GNZ983221 GXV983220:GXV983221 HHR983220:HHR983221 HRN983220:HRN983221 IBJ983220:IBJ983221 ILF983220:ILF983221 IVB983220:IVB983221 JEX983220:JEX983221 JOT983220:JOT983221 JYP983220:JYP983221 KIL983220:KIL983221 KSH983220:KSH983221 LCD983220:LCD983221 LLZ983220:LLZ983221 LVV983220:LVV983221 MFR983220:MFR983221 MPN983220:MPN983221 MZJ983220:MZJ983221 NJF983220:NJF983221 NTB983220:NTB983221 OCX983220:OCX983221 OMT983220:OMT983221 OWP983220:OWP983221 PGL983220:PGL983221 PQH983220:PQH983221 QAD983220:QAD983221 QJZ983220:QJZ983221 QTV983220:QTV983221 RDR983220:RDR983221 RNN983220:RNN983221 RXJ983220:RXJ983221 SHF983220:SHF983221 SRB983220:SRB983221 TAX983220:TAX983221 TKT983220:TKT983221 TUP983220:TUP983221 UEL983220:UEL983221 UOH983220:UOH983221 UYD983220:UYD983221 VHZ983220:VHZ983221 VRV983220:VRV983221 WBR983220:WBR983221 WLN983220:WLN983221 WVJ983220:WVJ983221 D180:D181 IZ180:IZ181 SV180:SV181 ACR180:ACR181 AMN180:AMN181 AWJ180:AWJ181 BGF180:BGF181 BQB180:BQB181 BZX180:BZX181 CJT180:CJT181 CTP180:CTP181 DDL180:DDL181 DNH180:DNH181 DXD180:DXD181 EGZ180:EGZ181 EQV180:EQV181 FAR180:FAR181 FKN180:FKN181 FUJ180:FUJ181 GEF180:GEF181 GOB180:GOB181 GXX180:GXX181 HHT180:HHT181 HRP180:HRP181 IBL180:IBL181 ILH180:ILH181 IVD180:IVD181 JEZ180:JEZ181 JOV180:JOV181 JYR180:JYR181 KIN180:KIN181 KSJ180:KSJ181 LCF180:LCF181 LMB180:LMB181 LVX180:LVX181 MFT180:MFT181 MPP180:MPP181 MZL180:MZL181 NJH180:NJH181 NTD180:NTD181 OCZ180:OCZ181 OMV180:OMV181 OWR180:OWR181 PGN180:PGN181 PQJ180:PQJ181 QAF180:QAF181 QKB180:QKB181 QTX180:QTX181 RDT180:RDT181 RNP180:RNP181 RXL180:RXL181 SHH180:SHH181 SRD180:SRD181 TAZ180:TAZ181 TKV180:TKV181 TUR180:TUR181 UEN180:UEN181 UOJ180:UOJ181 UYF180:UYF181 VIB180:VIB181 VRX180:VRX181 WBT180:WBT181 WLP180:WLP181 WVL180:WVL181 D65716:D65717 IZ65716:IZ65717 SV65716:SV65717 ACR65716:ACR65717 AMN65716:AMN65717 AWJ65716:AWJ65717 BGF65716:BGF65717 BQB65716:BQB65717 BZX65716:BZX65717 CJT65716:CJT65717 CTP65716:CTP65717 DDL65716:DDL65717 DNH65716:DNH65717 DXD65716:DXD65717 EGZ65716:EGZ65717 EQV65716:EQV65717 FAR65716:FAR65717 FKN65716:FKN65717 FUJ65716:FUJ65717 GEF65716:GEF65717 GOB65716:GOB65717 GXX65716:GXX65717 HHT65716:HHT65717 HRP65716:HRP65717 IBL65716:IBL65717 ILH65716:ILH65717 IVD65716:IVD65717 JEZ65716:JEZ65717 JOV65716:JOV65717 JYR65716:JYR65717 KIN65716:KIN65717 KSJ65716:KSJ65717 LCF65716:LCF65717 LMB65716:LMB65717 LVX65716:LVX65717 MFT65716:MFT65717 MPP65716:MPP65717 MZL65716:MZL65717 NJH65716:NJH65717 NTD65716:NTD65717 OCZ65716:OCZ65717 OMV65716:OMV65717 OWR65716:OWR65717 PGN65716:PGN65717 PQJ65716:PQJ65717 QAF65716:QAF65717 QKB65716:QKB65717 QTX65716:QTX65717 RDT65716:RDT65717 RNP65716:RNP65717 RXL65716:RXL65717 SHH65716:SHH65717 SRD65716:SRD65717 TAZ65716:TAZ65717 TKV65716:TKV65717 TUR65716:TUR65717 UEN65716:UEN65717 UOJ65716:UOJ65717 UYF65716:UYF65717 VIB65716:VIB65717 VRX65716:VRX65717 WBT65716:WBT65717 WLP65716:WLP65717 WVL65716:WVL65717 D131252:D131253 IZ131252:IZ131253 SV131252:SV131253 ACR131252:ACR131253 AMN131252:AMN131253 AWJ131252:AWJ131253 BGF131252:BGF131253 BQB131252:BQB131253 BZX131252:BZX131253 CJT131252:CJT131253 CTP131252:CTP131253 DDL131252:DDL131253 DNH131252:DNH131253 DXD131252:DXD131253 EGZ131252:EGZ131253 EQV131252:EQV131253 FAR131252:FAR131253 FKN131252:FKN131253 FUJ131252:FUJ131253 GEF131252:GEF131253 GOB131252:GOB131253 GXX131252:GXX131253 HHT131252:HHT131253 HRP131252:HRP131253 IBL131252:IBL131253 ILH131252:ILH131253 IVD131252:IVD131253 JEZ131252:JEZ131253 JOV131252:JOV131253 JYR131252:JYR131253 KIN131252:KIN131253 KSJ131252:KSJ131253 LCF131252:LCF131253 LMB131252:LMB131253 LVX131252:LVX131253 MFT131252:MFT131253 MPP131252:MPP131253 MZL131252:MZL131253 NJH131252:NJH131253 NTD131252:NTD131253 OCZ131252:OCZ131253 OMV131252:OMV131253 OWR131252:OWR131253 PGN131252:PGN131253 PQJ131252:PQJ131253 QAF131252:QAF131253 QKB131252:QKB131253 QTX131252:QTX131253 RDT131252:RDT131253 RNP131252:RNP131253 RXL131252:RXL131253 SHH131252:SHH131253 SRD131252:SRD131253 TAZ131252:TAZ131253 TKV131252:TKV131253 TUR131252:TUR131253 UEN131252:UEN131253 UOJ131252:UOJ131253 UYF131252:UYF131253 VIB131252:VIB131253 VRX131252:VRX131253 WBT131252:WBT131253 WLP131252:WLP131253 WVL131252:WVL131253 D196788:D196789 IZ196788:IZ196789 SV196788:SV196789 ACR196788:ACR196789 AMN196788:AMN196789 AWJ196788:AWJ196789 BGF196788:BGF196789 BQB196788:BQB196789 BZX196788:BZX196789 CJT196788:CJT196789 CTP196788:CTP196789 DDL196788:DDL196789 DNH196788:DNH196789 DXD196788:DXD196789 EGZ196788:EGZ196789 EQV196788:EQV196789 FAR196788:FAR196789 FKN196788:FKN196789 FUJ196788:FUJ196789 GEF196788:GEF196789 GOB196788:GOB196789 GXX196788:GXX196789 HHT196788:HHT196789 HRP196788:HRP196789 IBL196788:IBL196789 ILH196788:ILH196789 IVD196788:IVD196789 JEZ196788:JEZ196789 JOV196788:JOV196789 JYR196788:JYR196789 KIN196788:KIN196789 KSJ196788:KSJ196789 LCF196788:LCF196789 LMB196788:LMB196789 LVX196788:LVX196789 MFT196788:MFT196789 MPP196788:MPP196789 MZL196788:MZL196789 NJH196788:NJH196789 NTD196788:NTD196789 OCZ196788:OCZ196789 OMV196788:OMV196789 OWR196788:OWR196789 PGN196788:PGN196789 PQJ196788:PQJ196789 QAF196788:QAF196789 QKB196788:QKB196789 QTX196788:QTX196789 RDT196788:RDT196789 RNP196788:RNP196789 RXL196788:RXL196789 SHH196788:SHH196789 SRD196788:SRD196789 TAZ196788:TAZ196789 TKV196788:TKV196789 TUR196788:TUR196789 UEN196788:UEN196789 UOJ196788:UOJ196789 UYF196788:UYF196789 VIB196788:VIB196789 VRX196788:VRX196789 WBT196788:WBT196789 WLP196788:WLP196789 WVL196788:WVL196789 D262324:D262325 IZ262324:IZ262325 SV262324:SV262325 ACR262324:ACR262325 AMN262324:AMN262325 AWJ262324:AWJ262325 BGF262324:BGF262325 BQB262324:BQB262325 BZX262324:BZX262325 CJT262324:CJT262325 CTP262324:CTP262325 DDL262324:DDL262325 DNH262324:DNH262325 DXD262324:DXD262325 EGZ262324:EGZ262325 EQV262324:EQV262325 FAR262324:FAR262325 FKN262324:FKN262325 FUJ262324:FUJ262325 GEF262324:GEF262325 GOB262324:GOB262325 GXX262324:GXX262325 HHT262324:HHT262325 HRP262324:HRP262325 IBL262324:IBL262325 ILH262324:ILH262325 IVD262324:IVD262325 JEZ262324:JEZ262325 JOV262324:JOV262325 JYR262324:JYR262325 KIN262324:KIN262325 KSJ262324:KSJ262325 LCF262324:LCF262325 LMB262324:LMB262325 LVX262324:LVX262325 MFT262324:MFT262325 MPP262324:MPP262325 MZL262324:MZL262325 NJH262324:NJH262325 NTD262324:NTD262325 OCZ262324:OCZ262325 OMV262324:OMV262325 OWR262324:OWR262325 PGN262324:PGN262325 PQJ262324:PQJ262325 QAF262324:QAF262325 QKB262324:QKB262325 QTX262324:QTX262325 RDT262324:RDT262325 RNP262324:RNP262325 RXL262324:RXL262325 SHH262324:SHH262325 SRD262324:SRD262325 TAZ262324:TAZ262325 TKV262324:TKV262325 TUR262324:TUR262325 UEN262324:UEN262325 UOJ262324:UOJ262325 UYF262324:UYF262325 VIB262324:VIB262325 VRX262324:VRX262325 WBT262324:WBT262325 WLP262324:WLP262325 WVL262324:WVL262325 D327860:D327861 IZ327860:IZ327861 SV327860:SV327861 ACR327860:ACR327861 AMN327860:AMN327861 AWJ327860:AWJ327861 BGF327860:BGF327861 BQB327860:BQB327861 BZX327860:BZX327861 CJT327860:CJT327861 CTP327860:CTP327861 DDL327860:DDL327861 DNH327860:DNH327861 DXD327860:DXD327861 EGZ327860:EGZ327861 EQV327860:EQV327861 FAR327860:FAR327861 FKN327860:FKN327861 FUJ327860:FUJ327861 GEF327860:GEF327861 GOB327860:GOB327861 GXX327860:GXX327861 HHT327860:HHT327861 HRP327860:HRP327861 IBL327860:IBL327861 ILH327860:ILH327861 IVD327860:IVD327861 JEZ327860:JEZ327861 JOV327860:JOV327861 JYR327860:JYR327861 KIN327860:KIN327861 KSJ327860:KSJ327861 LCF327860:LCF327861 LMB327860:LMB327861 LVX327860:LVX327861 MFT327860:MFT327861 MPP327860:MPP327861 MZL327860:MZL327861 NJH327860:NJH327861 NTD327860:NTD327861 OCZ327860:OCZ327861 OMV327860:OMV327861 OWR327860:OWR327861 PGN327860:PGN327861 PQJ327860:PQJ327861 QAF327860:QAF327861 QKB327860:QKB327861 QTX327860:QTX327861 RDT327860:RDT327861 RNP327860:RNP327861 RXL327860:RXL327861 SHH327860:SHH327861 SRD327860:SRD327861 TAZ327860:TAZ327861 TKV327860:TKV327861 TUR327860:TUR327861 UEN327860:UEN327861 UOJ327860:UOJ327861 UYF327860:UYF327861 VIB327860:VIB327861 VRX327860:VRX327861 WBT327860:WBT327861 WLP327860:WLP327861 WVL327860:WVL327861 D393396:D393397 IZ393396:IZ393397 SV393396:SV393397 ACR393396:ACR393397 AMN393396:AMN393397 AWJ393396:AWJ393397 BGF393396:BGF393397 BQB393396:BQB393397 BZX393396:BZX393397 CJT393396:CJT393397 CTP393396:CTP393397 DDL393396:DDL393397 DNH393396:DNH393397 DXD393396:DXD393397 EGZ393396:EGZ393397 EQV393396:EQV393397 FAR393396:FAR393397 FKN393396:FKN393397 FUJ393396:FUJ393397 GEF393396:GEF393397 GOB393396:GOB393397 GXX393396:GXX393397 HHT393396:HHT393397 HRP393396:HRP393397 IBL393396:IBL393397 ILH393396:ILH393397 IVD393396:IVD393397 JEZ393396:JEZ393397 JOV393396:JOV393397 JYR393396:JYR393397 KIN393396:KIN393397 KSJ393396:KSJ393397 LCF393396:LCF393397 LMB393396:LMB393397 LVX393396:LVX393397 MFT393396:MFT393397 MPP393396:MPP393397 MZL393396:MZL393397 NJH393396:NJH393397 NTD393396:NTD393397 OCZ393396:OCZ393397 OMV393396:OMV393397 OWR393396:OWR393397 PGN393396:PGN393397 PQJ393396:PQJ393397 QAF393396:QAF393397 QKB393396:QKB393397 QTX393396:QTX393397 RDT393396:RDT393397 RNP393396:RNP393397 RXL393396:RXL393397 SHH393396:SHH393397 SRD393396:SRD393397 TAZ393396:TAZ393397 TKV393396:TKV393397 TUR393396:TUR393397 UEN393396:UEN393397 UOJ393396:UOJ393397 UYF393396:UYF393397 VIB393396:VIB393397 VRX393396:VRX393397 WBT393396:WBT393397 WLP393396:WLP393397 WVL393396:WVL393397 D458932:D458933 IZ458932:IZ458933 SV458932:SV458933 ACR458932:ACR458933 AMN458932:AMN458933 AWJ458932:AWJ458933 BGF458932:BGF458933 BQB458932:BQB458933 BZX458932:BZX458933 CJT458932:CJT458933 CTP458932:CTP458933 DDL458932:DDL458933 DNH458932:DNH458933 DXD458932:DXD458933 EGZ458932:EGZ458933 EQV458932:EQV458933 FAR458932:FAR458933 FKN458932:FKN458933 FUJ458932:FUJ458933 GEF458932:GEF458933 GOB458932:GOB458933 GXX458932:GXX458933 HHT458932:HHT458933 HRP458932:HRP458933 IBL458932:IBL458933 ILH458932:ILH458933 IVD458932:IVD458933 JEZ458932:JEZ458933 JOV458932:JOV458933 JYR458932:JYR458933 KIN458932:KIN458933 KSJ458932:KSJ458933 LCF458932:LCF458933 LMB458932:LMB458933 LVX458932:LVX458933 MFT458932:MFT458933 MPP458932:MPP458933 MZL458932:MZL458933 NJH458932:NJH458933 NTD458932:NTD458933 OCZ458932:OCZ458933 OMV458932:OMV458933 OWR458932:OWR458933 PGN458932:PGN458933 PQJ458932:PQJ458933 QAF458932:QAF458933 QKB458932:QKB458933 QTX458932:QTX458933 RDT458932:RDT458933 RNP458932:RNP458933 RXL458932:RXL458933 SHH458932:SHH458933 SRD458932:SRD458933 TAZ458932:TAZ458933 TKV458932:TKV458933 TUR458932:TUR458933 UEN458932:UEN458933 UOJ458932:UOJ458933 UYF458932:UYF458933 VIB458932:VIB458933 VRX458932:VRX458933 WBT458932:WBT458933 WLP458932:WLP458933 WVL458932:WVL458933 D524468:D524469 IZ524468:IZ524469 SV524468:SV524469 ACR524468:ACR524469 AMN524468:AMN524469 AWJ524468:AWJ524469 BGF524468:BGF524469 BQB524468:BQB524469 BZX524468:BZX524469 CJT524468:CJT524469 CTP524468:CTP524469 DDL524468:DDL524469 DNH524468:DNH524469 DXD524468:DXD524469 EGZ524468:EGZ524469 EQV524468:EQV524469 FAR524468:FAR524469 FKN524468:FKN524469 FUJ524468:FUJ524469 GEF524468:GEF524469 GOB524468:GOB524469 GXX524468:GXX524469 HHT524468:HHT524469 HRP524468:HRP524469 IBL524468:IBL524469 ILH524468:ILH524469 IVD524468:IVD524469 JEZ524468:JEZ524469 JOV524468:JOV524469 JYR524468:JYR524469 KIN524468:KIN524469 KSJ524468:KSJ524469 LCF524468:LCF524469 LMB524468:LMB524469 LVX524468:LVX524469 MFT524468:MFT524469 MPP524468:MPP524469 MZL524468:MZL524469 NJH524468:NJH524469 NTD524468:NTD524469 OCZ524468:OCZ524469 OMV524468:OMV524469 OWR524468:OWR524469 PGN524468:PGN524469 PQJ524468:PQJ524469 QAF524468:QAF524469 QKB524468:QKB524469 QTX524468:QTX524469 RDT524468:RDT524469 RNP524468:RNP524469 RXL524468:RXL524469 SHH524468:SHH524469 SRD524468:SRD524469 TAZ524468:TAZ524469 TKV524468:TKV524469 TUR524468:TUR524469 UEN524468:UEN524469 UOJ524468:UOJ524469 UYF524468:UYF524469 VIB524468:VIB524469 VRX524468:VRX524469 WBT524468:WBT524469 WLP524468:WLP524469 WVL524468:WVL524469 D590004:D590005 IZ590004:IZ590005 SV590004:SV590005 ACR590004:ACR590005 AMN590004:AMN590005 AWJ590004:AWJ590005 BGF590004:BGF590005 BQB590004:BQB590005 BZX590004:BZX590005 CJT590004:CJT590005 CTP590004:CTP590005 DDL590004:DDL590005 DNH590004:DNH590005 DXD590004:DXD590005 EGZ590004:EGZ590005 EQV590004:EQV590005 FAR590004:FAR590005 FKN590004:FKN590005 FUJ590004:FUJ590005 GEF590004:GEF590005 GOB590004:GOB590005 GXX590004:GXX590005 HHT590004:HHT590005 HRP590004:HRP590005 IBL590004:IBL590005 ILH590004:ILH590005 IVD590004:IVD590005 JEZ590004:JEZ590005 JOV590004:JOV590005 JYR590004:JYR590005 KIN590004:KIN590005 KSJ590004:KSJ590005 LCF590004:LCF590005 LMB590004:LMB590005 LVX590004:LVX590005 MFT590004:MFT590005 MPP590004:MPP590005 MZL590004:MZL590005 NJH590004:NJH590005 NTD590004:NTD590005 OCZ590004:OCZ590005 OMV590004:OMV590005 OWR590004:OWR590005 PGN590004:PGN590005 PQJ590004:PQJ590005 QAF590004:QAF590005 QKB590004:QKB590005 QTX590004:QTX590005 RDT590004:RDT590005 RNP590004:RNP590005 RXL590004:RXL590005 SHH590004:SHH590005 SRD590004:SRD590005 TAZ590004:TAZ590005 TKV590004:TKV590005 TUR590004:TUR590005 UEN590004:UEN590005 UOJ590004:UOJ590005 UYF590004:UYF590005 VIB590004:VIB590005 VRX590004:VRX590005 WBT590004:WBT590005 WLP590004:WLP590005 WVL590004:WVL590005 D655540:D655541 IZ655540:IZ655541 SV655540:SV655541 ACR655540:ACR655541 AMN655540:AMN655541 AWJ655540:AWJ655541 BGF655540:BGF655541 BQB655540:BQB655541 BZX655540:BZX655541 CJT655540:CJT655541 CTP655540:CTP655541 DDL655540:DDL655541 DNH655540:DNH655541 DXD655540:DXD655541 EGZ655540:EGZ655541 EQV655540:EQV655541 FAR655540:FAR655541 FKN655540:FKN655541 FUJ655540:FUJ655541 GEF655540:GEF655541 GOB655540:GOB655541 GXX655540:GXX655541 HHT655540:HHT655541 HRP655540:HRP655541 IBL655540:IBL655541 ILH655540:ILH655541 IVD655540:IVD655541 JEZ655540:JEZ655541 JOV655540:JOV655541 JYR655540:JYR655541 KIN655540:KIN655541 KSJ655540:KSJ655541 LCF655540:LCF655541 LMB655540:LMB655541 LVX655540:LVX655541 MFT655540:MFT655541 MPP655540:MPP655541 MZL655540:MZL655541 NJH655540:NJH655541 NTD655540:NTD655541 OCZ655540:OCZ655541 OMV655540:OMV655541 OWR655540:OWR655541 PGN655540:PGN655541 PQJ655540:PQJ655541 QAF655540:QAF655541 QKB655540:QKB655541 QTX655540:QTX655541 RDT655540:RDT655541 RNP655540:RNP655541 RXL655540:RXL655541 SHH655540:SHH655541 SRD655540:SRD655541 TAZ655540:TAZ655541 TKV655540:TKV655541 TUR655540:TUR655541 UEN655540:UEN655541 UOJ655540:UOJ655541 UYF655540:UYF655541 VIB655540:VIB655541 VRX655540:VRX655541 WBT655540:WBT655541 WLP655540:WLP655541 WVL655540:WVL655541 D721076:D721077 IZ721076:IZ721077 SV721076:SV721077 ACR721076:ACR721077 AMN721076:AMN721077 AWJ721076:AWJ721077 BGF721076:BGF721077 BQB721076:BQB721077 BZX721076:BZX721077 CJT721076:CJT721077 CTP721076:CTP721077 DDL721076:DDL721077 DNH721076:DNH721077 DXD721076:DXD721077 EGZ721076:EGZ721077 EQV721076:EQV721077 FAR721076:FAR721077 FKN721076:FKN721077 FUJ721076:FUJ721077 GEF721076:GEF721077 GOB721076:GOB721077 GXX721076:GXX721077 HHT721076:HHT721077 HRP721076:HRP721077 IBL721076:IBL721077 ILH721076:ILH721077 IVD721076:IVD721077 JEZ721076:JEZ721077 JOV721076:JOV721077 JYR721076:JYR721077 KIN721076:KIN721077 KSJ721076:KSJ721077 LCF721076:LCF721077 LMB721076:LMB721077 LVX721076:LVX721077 MFT721076:MFT721077 MPP721076:MPP721077 MZL721076:MZL721077 NJH721076:NJH721077 NTD721076:NTD721077 OCZ721076:OCZ721077 OMV721076:OMV721077 OWR721076:OWR721077 PGN721076:PGN721077 PQJ721076:PQJ721077 QAF721076:QAF721077 QKB721076:QKB721077 QTX721076:QTX721077 RDT721076:RDT721077 RNP721076:RNP721077 RXL721076:RXL721077 SHH721076:SHH721077 SRD721076:SRD721077 TAZ721076:TAZ721077 TKV721076:TKV721077 TUR721076:TUR721077 UEN721076:UEN721077 UOJ721076:UOJ721077 UYF721076:UYF721077 VIB721076:VIB721077 VRX721076:VRX721077 WBT721076:WBT721077 WLP721076:WLP721077 WVL721076:WVL721077 D786612:D786613 IZ786612:IZ786613 SV786612:SV786613 ACR786612:ACR786613 AMN786612:AMN786613 AWJ786612:AWJ786613 BGF786612:BGF786613 BQB786612:BQB786613 BZX786612:BZX786613 CJT786612:CJT786613 CTP786612:CTP786613 DDL786612:DDL786613 DNH786612:DNH786613 DXD786612:DXD786613 EGZ786612:EGZ786613 EQV786612:EQV786613 FAR786612:FAR786613 FKN786612:FKN786613 FUJ786612:FUJ786613 GEF786612:GEF786613 GOB786612:GOB786613 GXX786612:GXX786613 HHT786612:HHT786613 HRP786612:HRP786613 IBL786612:IBL786613 ILH786612:ILH786613 IVD786612:IVD786613 JEZ786612:JEZ786613 JOV786612:JOV786613 JYR786612:JYR786613 KIN786612:KIN786613 KSJ786612:KSJ786613 LCF786612:LCF786613 LMB786612:LMB786613 LVX786612:LVX786613 MFT786612:MFT786613 MPP786612:MPP786613 MZL786612:MZL786613 NJH786612:NJH786613 NTD786612:NTD786613 OCZ786612:OCZ786613 OMV786612:OMV786613 OWR786612:OWR786613 PGN786612:PGN786613 PQJ786612:PQJ786613 QAF786612:QAF786613 QKB786612:QKB786613 QTX786612:QTX786613 RDT786612:RDT786613 RNP786612:RNP786613 RXL786612:RXL786613 SHH786612:SHH786613 SRD786612:SRD786613 TAZ786612:TAZ786613 TKV786612:TKV786613 TUR786612:TUR786613 UEN786612:UEN786613 UOJ786612:UOJ786613 UYF786612:UYF786613 VIB786612:VIB786613 VRX786612:VRX786613 WBT786612:WBT786613 WLP786612:WLP786613 WVL786612:WVL786613 D852148:D852149 IZ852148:IZ852149 SV852148:SV852149 ACR852148:ACR852149 AMN852148:AMN852149 AWJ852148:AWJ852149 BGF852148:BGF852149 BQB852148:BQB852149 BZX852148:BZX852149 CJT852148:CJT852149 CTP852148:CTP852149 DDL852148:DDL852149 DNH852148:DNH852149 DXD852148:DXD852149 EGZ852148:EGZ852149 EQV852148:EQV852149 FAR852148:FAR852149 FKN852148:FKN852149 FUJ852148:FUJ852149 GEF852148:GEF852149 GOB852148:GOB852149 GXX852148:GXX852149 HHT852148:HHT852149 HRP852148:HRP852149 IBL852148:IBL852149 ILH852148:ILH852149 IVD852148:IVD852149 JEZ852148:JEZ852149 JOV852148:JOV852149 JYR852148:JYR852149 KIN852148:KIN852149 KSJ852148:KSJ852149 LCF852148:LCF852149 LMB852148:LMB852149 LVX852148:LVX852149 MFT852148:MFT852149 MPP852148:MPP852149 MZL852148:MZL852149 NJH852148:NJH852149 NTD852148:NTD852149 OCZ852148:OCZ852149 OMV852148:OMV852149 OWR852148:OWR852149 PGN852148:PGN852149 PQJ852148:PQJ852149 QAF852148:QAF852149 QKB852148:QKB852149 QTX852148:QTX852149 RDT852148:RDT852149 RNP852148:RNP852149 RXL852148:RXL852149 SHH852148:SHH852149 SRD852148:SRD852149 TAZ852148:TAZ852149 TKV852148:TKV852149 TUR852148:TUR852149 UEN852148:UEN852149 UOJ852148:UOJ852149 UYF852148:UYF852149 VIB852148:VIB852149 VRX852148:VRX852149 WBT852148:WBT852149 WLP852148:WLP852149 WVL852148:WVL852149 D917684:D917685 IZ917684:IZ917685 SV917684:SV917685 ACR917684:ACR917685 AMN917684:AMN917685 AWJ917684:AWJ917685 BGF917684:BGF917685 BQB917684:BQB917685 BZX917684:BZX917685 CJT917684:CJT917685 CTP917684:CTP917685 DDL917684:DDL917685 DNH917684:DNH917685 DXD917684:DXD917685 EGZ917684:EGZ917685 EQV917684:EQV917685 FAR917684:FAR917685 FKN917684:FKN917685 FUJ917684:FUJ917685 GEF917684:GEF917685 GOB917684:GOB917685 GXX917684:GXX917685 HHT917684:HHT917685 HRP917684:HRP917685 IBL917684:IBL917685 ILH917684:ILH917685 IVD917684:IVD917685 JEZ917684:JEZ917685 JOV917684:JOV917685 JYR917684:JYR917685 KIN917684:KIN917685 KSJ917684:KSJ917685 LCF917684:LCF917685 LMB917684:LMB917685 LVX917684:LVX917685 MFT917684:MFT917685 MPP917684:MPP917685 MZL917684:MZL917685 NJH917684:NJH917685 NTD917684:NTD917685 OCZ917684:OCZ917685 OMV917684:OMV917685 OWR917684:OWR917685 PGN917684:PGN917685 PQJ917684:PQJ917685 QAF917684:QAF917685 QKB917684:QKB917685 QTX917684:QTX917685 RDT917684:RDT917685 RNP917684:RNP917685 RXL917684:RXL917685 SHH917684:SHH917685 SRD917684:SRD917685 TAZ917684:TAZ917685 TKV917684:TKV917685 TUR917684:TUR917685 UEN917684:UEN917685 UOJ917684:UOJ917685 UYF917684:UYF917685 VIB917684:VIB917685 VRX917684:VRX917685 WBT917684:WBT917685 WLP917684:WLP917685 WVL917684:WVL917685 D983220:D983221 IZ983220:IZ983221 SV983220:SV983221 ACR983220:ACR983221 AMN983220:AMN983221 AWJ983220:AWJ983221 BGF983220:BGF983221 BQB983220:BQB983221 BZX983220:BZX983221 CJT983220:CJT983221 CTP983220:CTP983221 DDL983220:DDL983221 DNH983220:DNH983221 DXD983220:DXD983221 EGZ983220:EGZ983221 EQV983220:EQV983221 FAR983220:FAR983221 FKN983220:FKN983221 FUJ983220:FUJ983221 GEF983220:GEF983221 GOB983220:GOB983221 GXX983220:GXX983221 HHT983220:HHT983221 HRP983220:HRP983221 IBL983220:IBL983221 ILH983220:ILH983221 IVD983220:IVD983221 JEZ983220:JEZ983221 JOV983220:JOV983221 JYR983220:JYR983221 KIN983220:KIN983221 KSJ983220:KSJ983221 LCF983220:LCF983221 LMB983220:LMB983221 LVX983220:LVX983221 MFT983220:MFT983221 MPP983220:MPP983221 MZL983220:MZL983221 NJH983220:NJH983221 NTD983220:NTD983221 OCZ983220:OCZ983221 OMV983220:OMV983221 OWR983220:OWR983221 PGN983220:PGN983221 PQJ983220:PQJ983221 QAF983220:QAF983221 QKB983220:QKB983221 QTX983220:QTX983221 RDT983220:RDT983221 RNP983220:RNP983221 RXL983220:RXL983221 SHH983220:SHH983221 SRD983220:SRD983221 TAZ983220:TAZ983221 TKV983220:TKV983221 TUR983220:TUR983221 UEN983220:UEN983221 UOJ983220:UOJ983221 UYF983220:UYF983221 VIB983220:VIB983221 VRX983220:VRX983221 WBT983220:WBT983221 WLP983220:WLP983221 WVL983220:WVL983221 F180:F181 JB180:JB181 SX180:SX181 ACT180:ACT181 AMP180:AMP181 AWL180:AWL181 BGH180:BGH181 BQD180:BQD181 BZZ180:BZZ181 CJV180:CJV181 CTR180:CTR181 DDN180:DDN181 DNJ180:DNJ181 DXF180:DXF181 EHB180:EHB181 EQX180:EQX181 FAT180:FAT181 FKP180:FKP181 FUL180:FUL181 GEH180:GEH181 GOD180:GOD181 GXZ180:GXZ181 HHV180:HHV181 HRR180:HRR181 IBN180:IBN181 ILJ180:ILJ181 IVF180:IVF181 JFB180:JFB181 JOX180:JOX181 JYT180:JYT181 KIP180:KIP181 KSL180:KSL181 LCH180:LCH181 LMD180:LMD181 LVZ180:LVZ181 MFV180:MFV181 MPR180:MPR181 MZN180:MZN181 NJJ180:NJJ181 NTF180:NTF181 ODB180:ODB181 OMX180:OMX181 OWT180:OWT181 PGP180:PGP181 PQL180:PQL181 QAH180:QAH181 QKD180:QKD181 QTZ180:QTZ181 RDV180:RDV181 RNR180:RNR181 RXN180:RXN181 SHJ180:SHJ181 SRF180:SRF181 TBB180:TBB181 TKX180:TKX181 TUT180:TUT181 UEP180:UEP181 UOL180:UOL181 UYH180:UYH181 VID180:VID181 VRZ180:VRZ181 WBV180:WBV181 WLR180:WLR181 WVN180:WVN181 F65716:F65717 JB65716:JB65717 SX65716:SX65717 ACT65716:ACT65717 AMP65716:AMP65717 AWL65716:AWL65717 BGH65716:BGH65717 BQD65716:BQD65717 BZZ65716:BZZ65717 CJV65716:CJV65717 CTR65716:CTR65717 DDN65716:DDN65717 DNJ65716:DNJ65717 DXF65716:DXF65717 EHB65716:EHB65717 EQX65716:EQX65717 FAT65716:FAT65717 FKP65716:FKP65717 FUL65716:FUL65717 GEH65716:GEH65717 GOD65716:GOD65717 GXZ65716:GXZ65717 HHV65716:HHV65717 HRR65716:HRR65717 IBN65716:IBN65717 ILJ65716:ILJ65717 IVF65716:IVF65717 JFB65716:JFB65717 JOX65716:JOX65717 JYT65716:JYT65717 KIP65716:KIP65717 KSL65716:KSL65717 LCH65716:LCH65717 LMD65716:LMD65717 LVZ65716:LVZ65717 MFV65716:MFV65717 MPR65716:MPR65717 MZN65716:MZN65717 NJJ65716:NJJ65717 NTF65716:NTF65717 ODB65716:ODB65717 OMX65716:OMX65717 OWT65716:OWT65717 PGP65716:PGP65717 PQL65716:PQL65717 QAH65716:QAH65717 QKD65716:QKD65717 QTZ65716:QTZ65717 RDV65716:RDV65717 RNR65716:RNR65717 RXN65716:RXN65717 SHJ65716:SHJ65717 SRF65716:SRF65717 TBB65716:TBB65717 TKX65716:TKX65717 TUT65716:TUT65717 UEP65716:UEP65717 UOL65716:UOL65717 UYH65716:UYH65717 VID65716:VID65717 VRZ65716:VRZ65717 WBV65716:WBV65717 WLR65716:WLR65717 WVN65716:WVN65717 F131252:F131253 JB131252:JB131253 SX131252:SX131253 ACT131252:ACT131253 AMP131252:AMP131253 AWL131252:AWL131253 BGH131252:BGH131253 BQD131252:BQD131253 BZZ131252:BZZ131253 CJV131252:CJV131253 CTR131252:CTR131253 DDN131252:DDN131253 DNJ131252:DNJ131253 DXF131252:DXF131253 EHB131252:EHB131253 EQX131252:EQX131253 FAT131252:FAT131253 FKP131252:FKP131253 FUL131252:FUL131253 GEH131252:GEH131253 GOD131252:GOD131253 GXZ131252:GXZ131253 HHV131252:HHV131253 HRR131252:HRR131253 IBN131252:IBN131253 ILJ131252:ILJ131253 IVF131252:IVF131253 JFB131252:JFB131253 JOX131252:JOX131253 JYT131252:JYT131253 KIP131252:KIP131253 KSL131252:KSL131253 LCH131252:LCH131253 LMD131252:LMD131253 LVZ131252:LVZ131253 MFV131252:MFV131253 MPR131252:MPR131253 MZN131252:MZN131253 NJJ131252:NJJ131253 NTF131252:NTF131253 ODB131252:ODB131253 OMX131252:OMX131253 OWT131252:OWT131253 PGP131252:PGP131253 PQL131252:PQL131253 QAH131252:QAH131253 QKD131252:QKD131253 QTZ131252:QTZ131253 RDV131252:RDV131253 RNR131252:RNR131253 RXN131252:RXN131253 SHJ131252:SHJ131253 SRF131252:SRF131253 TBB131252:TBB131253 TKX131252:TKX131253 TUT131252:TUT131253 UEP131252:UEP131253 UOL131252:UOL131253 UYH131252:UYH131253 VID131252:VID131253 VRZ131252:VRZ131253 WBV131252:WBV131253 WLR131252:WLR131253 WVN131252:WVN131253 F196788:F196789 JB196788:JB196789 SX196788:SX196789 ACT196788:ACT196789 AMP196788:AMP196789 AWL196788:AWL196789 BGH196788:BGH196789 BQD196788:BQD196789 BZZ196788:BZZ196789 CJV196788:CJV196789 CTR196788:CTR196789 DDN196788:DDN196789 DNJ196788:DNJ196789 DXF196788:DXF196789 EHB196788:EHB196789 EQX196788:EQX196789 FAT196788:FAT196789 FKP196788:FKP196789 FUL196788:FUL196789 GEH196788:GEH196789 GOD196788:GOD196789 GXZ196788:GXZ196789 HHV196788:HHV196789 HRR196788:HRR196789 IBN196788:IBN196789 ILJ196788:ILJ196789 IVF196788:IVF196789 JFB196788:JFB196789 JOX196788:JOX196789 JYT196788:JYT196789 KIP196788:KIP196789 KSL196788:KSL196789 LCH196788:LCH196789 LMD196788:LMD196789 LVZ196788:LVZ196789 MFV196788:MFV196789 MPR196788:MPR196789 MZN196788:MZN196789 NJJ196788:NJJ196789 NTF196788:NTF196789 ODB196788:ODB196789 OMX196788:OMX196789 OWT196788:OWT196789 PGP196788:PGP196789 PQL196788:PQL196789 QAH196788:QAH196789 QKD196788:QKD196789 QTZ196788:QTZ196789 RDV196788:RDV196789 RNR196788:RNR196789 RXN196788:RXN196789 SHJ196788:SHJ196789 SRF196788:SRF196789 TBB196788:TBB196789 TKX196788:TKX196789 TUT196788:TUT196789 UEP196788:UEP196789 UOL196788:UOL196789 UYH196788:UYH196789 VID196788:VID196789 VRZ196788:VRZ196789 WBV196788:WBV196789 WLR196788:WLR196789 WVN196788:WVN196789 F262324:F262325 JB262324:JB262325 SX262324:SX262325 ACT262324:ACT262325 AMP262324:AMP262325 AWL262324:AWL262325 BGH262324:BGH262325 BQD262324:BQD262325 BZZ262324:BZZ262325 CJV262324:CJV262325 CTR262324:CTR262325 DDN262324:DDN262325 DNJ262324:DNJ262325 DXF262324:DXF262325 EHB262324:EHB262325 EQX262324:EQX262325 FAT262324:FAT262325 FKP262324:FKP262325 FUL262324:FUL262325 GEH262324:GEH262325 GOD262324:GOD262325 GXZ262324:GXZ262325 HHV262324:HHV262325 HRR262324:HRR262325 IBN262324:IBN262325 ILJ262324:ILJ262325 IVF262324:IVF262325 JFB262324:JFB262325 JOX262324:JOX262325 JYT262324:JYT262325 KIP262324:KIP262325 KSL262324:KSL262325 LCH262324:LCH262325 LMD262324:LMD262325 LVZ262324:LVZ262325 MFV262324:MFV262325 MPR262324:MPR262325 MZN262324:MZN262325 NJJ262324:NJJ262325 NTF262324:NTF262325 ODB262324:ODB262325 OMX262324:OMX262325 OWT262324:OWT262325 PGP262324:PGP262325 PQL262324:PQL262325 QAH262324:QAH262325 QKD262324:QKD262325 QTZ262324:QTZ262325 RDV262324:RDV262325 RNR262324:RNR262325 RXN262324:RXN262325 SHJ262324:SHJ262325 SRF262324:SRF262325 TBB262324:TBB262325 TKX262324:TKX262325 TUT262324:TUT262325 UEP262324:UEP262325 UOL262324:UOL262325 UYH262324:UYH262325 VID262324:VID262325 VRZ262324:VRZ262325 WBV262324:WBV262325 WLR262324:WLR262325 WVN262324:WVN262325 F327860:F327861 JB327860:JB327861 SX327860:SX327861 ACT327860:ACT327861 AMP327860:AMP327861 AWL327860:AWL327861 BGH327860:BGH327861 BQD327860:BQD327861 BZZ327860:BZZ327861 CJV327860:CJV327861 CTR327860:CTR327861 DDN327860:DDN327861 DNJ327860:DNJ327861 DXF327860:DXF327861 EHB327860:EHB327861 EQX327860:EQX327861 FAT327860:FAT327861 FKP327860:FKP327861 FUL327860:FUL327861 GEH327860:GEH327861 GOD327860:GOD327861 GXZ327860:GXZ327861 HHV327860:HHV327861 HRR327860:HRR327861 IBN327860:IBN327861 ILJ327860:ILJ327861 IVF327860:IVF327861 JFB327860:JFB327861 JOX327860:JOX327861 JYT327860:JYT327861 KIP327860:KIP327861 KSL327860:KSL327861 LCH327860:LCH327861 LMD327860:LMD327861 LVZ327860:LVZ327861 MFV327860:MFV327861 MPR327860:MPR327861 MZN327860:MZN327861 NJJ327860:NJJ327861 NTF327860:NTF327861 ODB327860:ODB327861 OMX327860:OMX327861 OWT327860:OWT327861 PGP327860:PGP327861 PQL327860:PQL327861 QAH327860:QAH327861 QKD327860:QKD327861 QTZ327860:QTZ327861 RDV327860:RDV327861 RNR327860:RNR327861 RXN327860:RXN327861 SHJ327860:SHJ327861 SRF327860:SRF327861 TBB327860:TBB327861 TKX327860:TKX327861 TUT327860:TUT327861 UEP327860:UEP327861 UOL327860:UOL327861 UYH327860:UYH327861 VID327860:VID327861 VRZ327860:VRZ327861 WBV327860:WBV327861 WLR327860:WLR327861 WVN327860:WVN327861 F393396:F393397 JB393396:JB393397 SX393396:SX393397 ACT393396:ACT393397 AMP393396:AMP393397 AWL393396:AWL393397 BGH393396:BGH393397 BQD393396:BQD393397 BZZ393396:BZZ393397 CJV393396:CJV393397 CTR393396:CTR393397 DDN393396:DDN393397 DNJ393396:DNJ393397 DXF393396:DXF393397 EHB393396:EHB393397 EQX393396:EQX393397 FAT393396:FAT393397 FKP393396:FKP393397 FUL393396:FUL393397 GEH393396:GEH393397 GOD393396:GOD393397 GXZ393396:GXZ393397 HHV393396:HHV393397 HRR393396:HRR393397 IBN393396:IBN393397 ILJ393396:ILJ393397 IVF393396:IVF393397 JFB393396:JFB393397 JOX393396:JOX393397 JYT393396:JYT393397 KIP393396:KIP393397 KSL393396:KSL393397 LCH393396:LCH393397 LMD393396:LMD393397 LVZ393396:LVZ393397 MFV393396:MFV393397 MPR393396:MPR393397 MZN393396:MZN393397 NJJ393396:NJJ393397 NTF393396:NTF393397 ODB393396:ODB393397 OMX393396:OMX393397 OWT393396:OWT393397 PGP393396:PGP393397 PQL393396:PQL393397 QAH393396:QAH393397 QKD393396:QKD393397 QTZ393396:QTZ393397 RDV393396:RDV393397 RNR393396:RNR393397 RXN393396:RXN393397 SHJ393396:SHJ393397 SRF393396:SRF393397 TBB393396:TBB393397 TKX393396:TKX393397 TUT393396:TUT393397 UEP393396:UEP393397 UOL393396:UOL393397 UYH393396:UYH393397 VID393396:VID393397 VRZ393396:VRZ393397 WBV393396:WBV393397 WLR393396:WLR393397 WVN393396:WVN393397 F458932:F458933 JB458932:JB458933 SX458932:SX458933 ACT458932:ACT458933 AMP458932:AMP458933 AWL458932:AWL458933 BGH458932:BGH458933 BQD458932:BQD458933 BZZ458932:BZZ458933 CJV458932:CJV458933 CTR458932:CTR458933 DDN458932:DDN458933 DNJ458932:DNJ458933 DXF458932:DXF458933 EHB458932:EHB458933 EQX458932:EQX458933 FAT458932:FAT458933 FKP458932:FKP458933 FUL458932:FUL458933 GEH458932:GEH458933 GOD458932:GOD458933 GXZ458932:GXZ458933 HHV458932:HHV458933 HRR458932:HRR458933 IBN458932:IBN458933 ILJ458932:ILJ458933 IVF458932:IVF458933 JFB458932:JFB458933 JOX458932:JOX458933 JYT458932:JYT458933 KIP458932:KIP458933 KSL458932:KSL458933 LCH458932:LCH458933 LMD458932:LMD458933 LVZ458932:LVZ458933 MFV458932:MFV458933 MPR458932:MPR458933 MZN458932:MZN458933 NJJ458932:NJJ458933 NTF458932:NTF458933 ODB458932:ODB458933 OMX458932:OMX458933 OWT458932:OWT458933 PGP458932:PGP458933 PQL458932:PQL458933 QAH458932:QAH458933 QKD458932:QKD458933 QTZ458932:QTZ458933 RDV458932:RDV458933 RNR458932:RNR458933 RXN458932:RXN458933 SHJ458932:SHJ458933 SRF458932:SRF458933 TBB458932:TBB458933 TKX458932:TKX458933 TUT458932:TUT458933 UEP458932:UEP458933 UOL458932:UOL458933 UYH458932:UYH458933 VID458932:VID458933 VRZ458932:VRZ458933 WBV458932:WBV458933 WLR458932:WLR458933 WVN458932:WVN458933 F524468:F524469 JB524468:JB524469 SX524468:SX524469 ACT524468:ACT524469 AMP524468:AMP524469 AWL524468:AWL524469 BGH524468:BGH524469 BQD524468:BQD524469 BZZ524468:BZZ524469 CJV524468:CJV524469 CTR524468:CTR524469 DDN524468:DDN524469 DNJ524468:DNJ524469 DXF524468:DXF524469 EHB524468:EHB524469 EQX524468:EQX524469 FAT524468:FAT524469 FKP524468:FKP524469 FUL524468:FUL524469 GEH524468:GEH524469 GOD524468:GOD524469 GXZ524468:GXZ524469 HHV524468:HHV524469 HRR524468:HRR524469 IBN524468:IBN524469 ILJ524468:ILJ524469 IVF524468:IVF524469 JFB524468:JFB524469 JOX524468:JOX524469 JYT524468:JYT524469 KIP524468:KIP524469 KSL524468:KSL524469 LCH524468:LCH524469 LMD524468:LMD524469 LVZ524468:LVZ524469 MFV524468:MFV524469 MPR524468:MPR524469 MZN524468:MZN524469 NJJ524468:NJJ524469 NTF524468:NTF524469 ODB524468:ODB524469 OMX524468:OMX524469 OWT524468:OWT524469 PGP524468:PGP524469 PQL524468:PQL524469 QAH524468:QAH524469 QKD524468:QKD524469 QTZ524468:QTZ524469 RDV524468:RDV524469 RNR524468:RNR524469 RXN524468:RXN524469 SHJ524468:SHJ524469 SRF524468:SRF524469 TBB524468:TBB524469 TKX524468:TKX524469 TUT524468:TUT524469 UEP524468:UEP524469 UOL524468:UOL524469 UYH524468:UYH524469 VID524468:VID524469 VRZ524468:VRZ524469 WBV524468:WBV524469 WLR524468:WLR524469 WVN524468:WVN524469 F590004:F590005 JB590004:JB590005 SX590004:SX590005 ACT590004:ACT590005 AMP590004:AMP590005 AWL590004:AWL590005 BGH590004:BGH590005 BQD590004:BQD590005 BZZ590004:BZZ590005 CJV590004:CJV590005 CTR590004:CTR590005 DDN590004:DDN590005 DNJ590004:DNJ590005 DXF590004:DXF590005 EHB590004:EHB590005 EQX590004:EQX590005 FAT590004:FAT590005 FKP590004:FKP590005 FUL590004:FUL590005 GEH590004:GEH590005 GOD590004:GOD590005 GXZ590004:GXZ590005 HHV590004:HHV590005 HRR590004:HRR590005 IBN590004:IBN590005 ILJ590004:ILJ590005 IVF590004:IVF590005 JFB590004:JFB590005 JOX590004:JOX590005 JYT590004:JYT590005 KIP590004:KIP590005 KSL590004:KSL590005 LCH590004:LCH590005 LMD590004:LMD590005 LVZ590004:LVZ590005 MFV590004:MFV590005 MPR590004:MPR590005 MZN590004:MZN590005 NJJ590004:NJJ590005 NTF590004:NTF590005 ODB590004:ODB590005 OMX590004:OMX590005 OWT590004:OWT590005 PGP590004:PGP590005 PQL590004:PQL590005 QAH590004:QAH590005 QKD590004:QKD590005 QTZ590004:QTZ590005 RDV590004:RDV590005 RNR590004:RNR590005 RXN590004:RXN590005 SHJ590004:SHJ590005 SRF590004:SRF590005 TBB590004:TBB590005 TKX590004:TKX590005 TUT590004:TUT590005 UEP590004:UEP590005 UOL590004:UOL590005 UYH590004:UYH590005 VID590004:VID590005 VRZ590004:VRZ590005 WBV590004:WBV590005 WLR590004:WLR590005 WVN590004:WVN590005 F655540:F655541 JB655540:JB655541 SX655540:SX655541 ACT655540:ACT655541 AMP655540:AMP655541 AWL655540:AWL655541 BGH655540:BGH655541 BQD655540:BQD655541 BZZ655540:BZZ655541 CJV655540:CJV655541 CTR655540:CTR655541 DDN655540:DDN655541 DNJ655540:DNJ655541 DXF655540:DXF655541 EHB655540:EHB655541 EQX655540:EQX655541 FAT655540:FAT655541 FKP655540:FKP655541 FUL655540:FUL655541 GEH655540:GEH655541 GOD655540:GOD655541 GXZ655540:GXZ655541 HHV655540:HHV655541 HRR655540:HRR655541 IBN655540:IBN655541 ILJ655540:ILJ655541 IVF655540:IVF655541 JFB655540:JFB655541 JOX655540:JOX655541 JYT655540:JYT655541 KIP655540:KIP655541 KSL655540:KSL655541 LCH655540:LCH655541 LMD655540:LMD655541 LVZ655540:LVZ655541 MFV655540:MFV655541 MPR655540:MPR655541 MZN655540:MZN655541 NJJ655540:NJJ655541 NTF655540:NTF655541 ODB655540:ODB655541 OMX655540:OMX655541 OWT655540:OWT655541 PGP655540:PGP655541 PQL655540:PQL655541 QAH655540:QAH655541 QKD655540:QKD655541 QTZ655540:QTZ655541 RDV655540:RDV655541 RNR655540:RNR655541 RXN655540:RXN655541 SHJ655540:SHJ655541 SRF655540:SRF655541 TBB655540:TBB655541 TKX655540:TKX655541 TUT655540:TUT655541 UEP655540:UEP655541 UOL655540:UOL655541 UYH655540:UYH655541 VID655540:VID655541 VRZ655540:VRZ655541 WBV655540:WBV655541 WLR655540:WLR655541 WVN655540:WVN655541 F721076:F721077 JB721076:JB721077 SX721076:SX721077 ACT721076:ACT721077 AMP721076:AMP721077 AWL721076:AWL721077 BGH721076:BGH721077 BQD721076:BQD721077 BZZ721076:BZZ721077 CJV721076:CJV721077 CTR721076:CTR721077 DDN721076:DDN721077 DNJ721076:DNJ721077 DXF721076:DXF721077 EHB721076:EHB721077 EQX721076:EQX721077 FAT721076:FAT721077 FKP721076:FKP721077 FUL721076:FUL721077 GEH721076:GEH721077 GOD721076:GOD721077 GXZ721076:GXZ721077 HHV721076:HHV721077 HRR721076:HRR721077 IBN721076:IBN721077 ILJ721076:ILJ721077 IVF721076:IVF721077 JFB721076:JFB721077 JOX721076:JOX721077 JYT721076:JYT721077 KIP721076:KIP721077 KSL721076:KSL721077 LCH721076:LCH721077 LMD721076:LMD721077 LVZ721076:LVZ721077 MFV721076:MFV721077 MPR721076:MPR721077 MZN721076:MZN721077 NJJ721076:NJJ721077 NTF721076:NTF721077 ODB721076:ODB721077 OMX721076:OMX721077 OWT721076:OWT721077 PGP721076:PGP721077 PQL721076:PQL721077 QAH721076:QAH721077 QKD721076:QKD721077 QTZ721076:QTZ721077 RDV721076:RDV721077 RNR721076:RNR721077 RXN721076:RXN721077 SHJ721076:SHJ721077 SRF721076:SRF721077 TBB721076:TBB721077 TKX721076:TKX721077 TUT721076:TUT721077 UEP721076:UEP721077 UOL721076:UOL721077 UYH721076:UYH721077 VID721076:VID721077 VRZ721076:VRZ721077 WBV721076:WBV721077 WLR721076:WLR721077 WVN721076:WVN721077 F786612:F786613 JB786612:JB786613 SX786612:SX786613 ACT786612:ACT786613 AMP786612:AMP786613 AWL786612:AWL786613 BGH786612:BGH786613 BQD786612:BQD786613 BZZ786612:BZZ786613 CJV786612:CJV786613 CTR786612:CTR786613 DDN786612:DDN786613 DNJ786612:DNJ786613 DXF786612:DXF786613 EHB786612:EHB786613 EQX786612:EQX786613 FAT786612:FAT786613 FKP786612:FKP786613 FUL786612:FUL786613 GEH786612:GEH786613 GOD786612:GOD786613 GXZ786612:GXZ786613 HHV786612:HHV786613 HRR786612:HRR786613 IBN786612:IBN786613 ILJ786612:ILJ786613 IVF786612:IVF786613 JFB786612:JFB786613 JOX786612:JOX786613 JYT786612:JYT786613 KIP786612:KIP786613 KSL786612:KSL786613 LCH786612:LCH786613 LMD786612:LMD786613 LVZ786612:LVZ786613 MFV786612:MFV786613 MPR786612:MPR786613 MZN786612:MZN786613 NJJ786612:NJJ786613 NTF786612:NTF786613 ODB786612:ODB786613 OMX786612:OMX786613 OWT786612:OWT786613 PGP786612:PGP786613 PQL786612:PQL786613 QAH786612:QAH786613 QKD786612:QKD786613 QTZ786612:QTZ786613 RDV786612:RDV786613 RNR786612:RNR786613 RXN786612:RXN786613 SHJ786612:SHJ786613 SRF786612:SRF786613 TBB786612:TBB786613 TKX786612:TKX786613 TUT786612:TUT786613 UEP786612:UEP786613 UOL786612:UOL786613 UYH786612:UYH786613 VID786612:VID786613 VRZ786612:VRZ786613 WBV786612:WBV786613 WLR786612:WLR786613 WVN786612:WVN786613 F852148:F852149 JB852148:JB852149 SX852148:SX852149 ACT852148:ACT852149 AMP852148:AMP852149 AWL852148:AWL852149 BGH852148:BGH852149 BQD852148:BQD852149 BZZ852148:BZZ852149 CJV852148:CJV852149 CTR852148:CTR852149 DDN852148:DDN852149 DNJ852148:DNJ852149 DXF852148:DXF852149 EHB852148:EHB852149 EQX852148:EQX852149 FAT852148:FAT852149 FKP852148:FKP852149 FUL852148:FUL852149 GEH852148:GEH852149 GOD852148:GOD852149 GXZ852148:GXZ852149 HHV852148:HHV852149 HRR852148:HRR852149 IBN852148:IBN852149 ILJ852148:ILJ852149 IVF852148:IVF852149 JFB852148:JFB852149 JOX852148:JOX852149 JYT852148:JYT852149 KIP852148:KIP852149 KSL852148:KSL852149 LCH852148:LCH852149 LMD852148:LMD852149 LVZ852148:LVZ852149 MFV852148:MFV852149 MPR852148:MPR852149 MZN852148:MZN852149 NJJ852148:NJJ852149 NTF852148:NTF852149 ODB852148:ODB852149 OMX852148:OMX852149 OWT852148:OWT852149 PGP852148:PGP852149 PQL852148:PQL852149 QAH852148:QAH852149 QKD852148:QKD852149 QTZ852148:QTZ852149 RDV852148:RDV852149 RNR852148:RNR852149 RXN852148:RXN852149 SHJ852148:SHJ852149 SRF852148:SRF852149 TBB852148:TBB852149 TKX852148:TKX852149 TUT852148:TUT852149 UEP852148:UEP852149 UOL852148:UOL852149 UYH852148:UYH852149 VID852148:VID852149 VRZ852148:VRZ852149 WBV852148:WBV852149 WLR852148:WLR852149 WVN852148:WVN852149 F917684:F917685 JB917684:JB917685 SX917684:SX917685 ACT917684:ACT917685 AMP917684:AMP917685 AWL917684:AWL917685 BGH917684:BGH917685 BQD917684:BQD917685 BZZ917684:BZZ917685 CJV917684:CJV917685 CTR917684:CTR917685 DDN917684:DDN917685 DNJ917684:DNJ917685 DXF917684:DXF917685 EHB917684:EHB917685 EQX917684:EQX917685 FAT917684:FAT917685 FKP917684:FKP917685 FUL917684:FUL917685 GEH917684:GEH917685 GOD917684:GOD917685 GXZ917684:GXZ917685 HHV917684:HHV917685 HRR917684:HRR917685 IBN917684:IBN917685 ILJ917684:ILJ917685 IVF917684:IVF917685 JFB917684:JFB917685 JOX917684:JOX917685 JYT917684:JYT917685 KIP917684:KIP917685 KSL917684:KSL917685 LCH917684:LCH917685 LMD917684:LMD917685 LVZ917684:LVZ917685 MFV917684:MFV917685 MPR917684:MPR917685 MZN917684:MZN917685 NJJ917684:NJJ917685 NTF917684:NTF917685 ODB917684:ODB917685 OMX917684:OMX917685 OWT917684:OWT917685 PGP917684:PGP917685 PQL917684:PQL917685 QAH917684:QAH917685 QKD917684:QKD917685 QTZ917684:QTZ917685 RDV917684:RDV917685 RNR917684:RNR917685 RXN917684:RXN917685 SHJ917684:SHJ917685 SRF917684:SRF917685 TBB917684:TBB917685 TKX917684:TKX917685 TUT917684:TUT917685 UEP917684:UEP917685 UOL917684:UOL917685 UYH917684:UYH917685 VID917684:VID917685 VRZ917684:VRZ917685 WBV917684:WBV917685 WLR917684:WLR917685 WVN917684:WVN917685 F983220:F983221 JB983220:JB983221 SX983220:SX983221 ACT983220:ACT983221 AMP983220:AMP983221 AWL983220:AWL983221 BGH983220:BGH983221 BQD983220:BQD983221 BZZ983220:BZZ983221 CJV983220:CJV983221 CTR983220:CTR983221 DDN983220:DDN983221 DNJ983220:DNJ983221 DXF983220:DXF983221 EHB983220:EHB983221 EQX983220:EQX983221 FAT983220:FAT983221 FKP983220:FKP983221 FUL983220:FUL983221 GEH983220:GEH983221 GOD983220:GOD983221 GXZ983220:GXZ983221 HHV983220:HHV983221 HRR983220:HRR983221 IBN983220:IBN983221 ILJ983220:ILJ983221 IVF983220:IVF983221 JFB983220:JFB983221 JOX983220:JOX983221 JYT983220:JYT983221 KIP983220:KIP983221 KSL983220:KSL983221 LCH983220:LCH983221 LMD983220:LMD983221 LVZ983220:LVZ983221 MFV983220:MFV983221 MPR983220:MPR983221 MZN983220:MZN983221 NJJ983220:NJJ983221 NTF983220:NTF983221 ODB983220:ODB983221 OMX983220:OMX983221 OWT983220:OWT983221 PGP983220:PGP983221 PQL983220:PQL983221 QAH983220:QAH983221 QKD983220:QKD983221 QTZ983220:QTZ983221 RDV983220:RDV983221 RNR983220:RNR983221 RXN983220:RXN983221 SHJ983220:SHJ983221 SRF983220:SRF983221 TBB983220:TBB983221 TKX983220:TKX983221 TUT983220:TUT983221 UEP983220:UEP983221 UOL983220:UOL983221 UYH983220:UYH983221 VID983220:VID983221 VRZ983220:VRZ983221 WBV983220:WBV983221 WLR983220:WLR983221 WVN983220:WVN983221 H180:H181 JD180:JD181 SZ180:SZ181 ACV180:ACV181 AMR180:AMR181 AWN180:AWN181 BGJ180:BGJ181 BQF180:BQF181 CAB180:CAB181 CJX180:CJX181 CTT180:CTT181 DDP180:DDP181 DNL180:DNL181 DXH180:DXH181 EHD180:EHD181 EQZ180:EQZ181 FAV180:FAV181 FKR180:FKR181 FUN180:FUN181 GEJ180:GEJ181 GOF180:GOF181 GYB180:GYB181 HHX180:HHX181 HRT180:HRT181 IBP180:IBP181 ILL180:ILL181 IVH180:IVH181 JFD180:JFD181 JOZ180:JOZ181 JYV180:JYV181 KIR180:KIR181 KSN180:KSN181 LCJ180:LCJ181 LMF180:LMF181 LWB180:LWB181 MFX180:MFX181 MPT180:MPT181 MZP180:MZP181 NJL180:NJL181 NTH180:NTH181 ODD180:ODD181 OMZ180:OMZ181 OWV180:OWV181 PGR180:PGR181 PQN180:PQN181 QAJ180:QAJ181 QKF180:QKF181 QUB180:QUB181 RDX180:RDX181 RNT180:RNT181 RXP180:RXP181 SHL180:SHL181 SRH180:SRH181 TBD180:TBD181 TKZ180:TKZ181 TUV180:TUV181 UER180:UER181 UON180:UON181 UYJ180:UYJ181 VIF180:VIF181 VSB180:VSB181 WBX180:WBX181 WLT180:WLT181 WVP180:WVP181 H65716:H65717 JD65716:JD65717 SZ65716:SZ65717 ACV65716:ACV65717 AMR65716:AMR65717 AWN65716:AWN65717 BGJ65716:BGJ65717 BQF65716:BQF65717 CAB65716:CAB65717 CJX65716:CJX65717 CTT65716:CTT65717 DDP65716:DDP65717 DNL65716:DNL65717 DXH65716:DXH65717 EHD65716:EHD65717 EQZ65716:EQZ65717 FAV65716:FAV65717 FKR65716:FKR65717 FUN65716:FUN65717 GEJ65716:GEJ65717 GOF65716:GOF65717 GYB65716:GYB65717 HHX65716:HHX65717 HRT65716:HRT65717 IBP65716:IBP65717 ILL65716:ILL65717 IVH65716:IVH65717 JFD65716:JFD65717 JOZ65716:JOZ65717 JYV65716:JYV65717 KIR65716:KIR65717 KSN65716:KSN65717 LCJ65716:LCJ65717 LMF65716:LMF65717 LWB65716:LWB65717 MFX65716:MFX65717 MPT65716:MPT65717 MZP65716:MZP65717 NJL65716:NJL65717 NTH65716:NTH65717 ODD65716:ODD65717 OMZ65716:OMZ65717 OWV65716:OWV65717 PGR65716:PGR65717 PQN65716:PQN65717 QAJ65716:QAJ65717 QKF65716:QKF65717 QUB65716:QUB65717 RDX65716:RDX65717 RNT65716:RNT65717 RXP65716:RXP65717 SHL65716:SHL65717 SRH65716:SRH65717 TBD65716:TBD65717 TKZ65716:TKZ65717 TUV65716:TUV65717 UER65716:UER65717 UON65716:UON65717 UYJ65716:UYJ65717 VIF65716:VIF65717 VSB65716:VSB65717 WBX65716:WBX65717 WLT65716:WLT65717 WVP65716:WVP65717 H131252:H131253 JD131252:JD131253 SZ131252:SZ131253 ACV131252:ACV131253 AMR131252:AMR131253 AWN131252:AWN131253 BGJ131252:BGJ131253 BQF131252:BQF131253 CAB131252:CAB131253 CJX131252:CJX131253 CTT131252:CTT131253 DDP131252:DDP131253 DNL131252:DNL131253 DXH131252:DXH131253 EHD131252:EHD131253 EQZ131252:EQZ131253 FAV131252:FAV131253 FKR131252:FKR131253 FUN131252:FUN131253 GEJ131252:GEJ131253 GOF131252:GOF131253 GYB131252:GYB131253 HHX131252:HHX131253 HRT131252:HRT131253 IBP131252:IBP131253 ILL131252:ILL131253 IVH131252:IVH131253 JFD131252:JFD131253 JOZ131252:JOZ131253 JYV131252:JYV131253 KIR131252:KIR131253 KSN131252:KSN131253 LCJ131252:LCJ131253 LMF131252:LMF131253 LWB131252:LWB131253 MFX131252:MFX131253 MPT131252:MPT131253 MZP131252:MZP131253 NJL131252:NJL131253 NTH131252:NTH131253 ODD131252:ODD131253 OMZ131252:OMZ131253 OWV131252:OWV131253 PGR131252:PGR131253 PQN131252:PQN131253 QAJ131252:QAJ131253 QKF131252:QKF131253 QUB131252:QUB131253 RDX131252:RDX131253 RNT131252:RNT131253 RXP131252:RXP131253 SHL131252:SHL131253 SRH131252:SRH131253 TBD131252:TBD131253 TKZ131252:TKZ131253 TUV131252:TUV131253 UER131252:UER131253 UON131252:UON131253 UYJ131252:UYJ131253 VIF131252:VIF131253 VSB131252:VSB131253 WBX131252:WBX131253 WLT131252:WLT131253 WVP131252:WVP131253 H196788:H196789 JD196788:JD196789 SZ196788:SZ196789 ACV196788:ACV196789 AMR196788:AMR196789 AWN196788:AWN196789 BGJ196788:BGJ196789 BQF196788:BQF196789 CAB196788:CAB196789 CJX196788:CJX196789 CTT196788:CTT196789 DDP196788:DDP196789 DNL196788:DNL196789 DXH196788:DXH196789 EHD196788:EHD196789 EQZ196788:EQZ196789 FAV196788:FAV196789 FKR196788:FKR196789 FUN196788:FUN196789 GEJ196788:GEJ196789 GOF196788:GOF196789 GYB196788:GYB196789 HHX196788:HHX196789 HRT196788:HRT196789 IBP196788:IBP196789 ILL196788:ILL196789 IVH196788:IVH196789 JFD196788:JFD196789 JOZ196788:JOZ196789 JYV196788:JYV196789 KIR196788:KIR196789 KSN196788:KSN196789 LCJ196788:LCJ196789 LMF196788:LMF196789 LWB196788:LWB196789 MFX196788:MFX196789 MPT196788:MPT196789 MZP196788:MZP196789 NJL196788:NJL196789 NTH196788:NTH196789 ODD196788:ODD196789 OMZ196788:OMZ196789 OWV196788:OWV196789 PGR196788:PGR196789 PQN196788:PQN196789 QAJ196788:QAJ196789 QKF196788:QKF196789 QUB196788:QUB196789 RDX196788:RDX196789 RNT196788:RNT196789 RXP196788:RXP196789 SHL196788:SHL196789 SRH196788:SRH196789 TBD196788:TBD196789 TKZ196788:TKZ196789 TUV196788:TUV196789 UER196788:UER196789 UON196788:UON196789 UYJ196788:UYJ196789 VIF196788:VIF196789 VSB196788:VSB196789 WBX196788:WBX196789 WLT196788:WLT196789 WVP196788:WVP196789 H262324:H262325 JD262324:JD262325 SZ262324:SZ262325 ACV262324:ACV262325 AMR262324:AMR262325 AWN262324:AWN262325 BGJ262324:BGJ262325 BQF262324:BQF262325 CAB262324:CAB262325 CJX262324:CJX262325 CTT262324:CTT262325 DDP262324:DDP262325 DNL262324:DNL262325 DXH262324:DXH262325 EHD262324:EHD262325 EQZ262324:EQZ262325 FAV262324:FAV262325 FKR262324:FKR262325 FUN262324:FUN262325 GEJ262324:GEJ262325 GOF262324:GOF262325 GYB262324:GYB262325 HHX262324:HHX262325 HRT262324:HRT262325 IBP262324:IBP262325 ILL262324:ILL262325 IVH262324:IVH262325 JFD262324:JFD262325 JOZ262324:JOZ262325 JYV262324:JYV262325 KIR262324:KIR262325 KSN262324:KSN262325 LCJ262324:LCJ262325 LMF262324:LMF262325 LWB262324:LWB262325 MFX262324:MFX262325 MPT262324:MPT262325 MZP262324:MZP262325 NJL262324:NJL262325 NTH262324:NTH262325 ODD262324:ODD262325 OMZ262324:OMZ262325 OWV262324:OWV262325 PGR262324:PGR262325 PQN262324:PQN262325 QAJ262324:QAJ262325 QKF262324:QKF262325 QUB262324:QUB262325 RDX262324:RDX262325 RNT262324:RNT262325 RXP262324:RXP262325 SHL262324:SHL262325 SRH262324:SRH262325 TBD262324:TBD262325 TKZ262324:TKZ262325 TUV262324:TUV262325 UER262324:UER262325 UON262324:UON262325 UYJ262324:UYJ262325 VIF262324:VIF262325 VSB262324:VSB262325 WBX262324:WBX262325 WLT262324:WLT262325 WVP262324:WVP262325 H327860:H327861 JD327860:JD327861 SZ327860:SZ327861 ACV327860:ACV327861 AMR327860:AMR327861 AWN327860:AWN327861 BGJ327860:BGJ327861 BQF327860:BQF327861 CAB327860:CAB327861 CJX327860:CJX327861 CTT327860:CTT327861 DDP327860:DDP327861 DNL327860:DNL327861 DXH327860:DXH327861 EHD327860:EHD327861 EQZ327860:EQZ327861 FAV327860:FAV327861 FKR327860:FKR327861 FUN327860:FUN327861 GEJ327860:GEJ327861 GOF327860:GOF327861 GYB327860:GYB327861 HHX327860:HHX327861 HRT327860:HRT327861 IBP327860:IBP327861 ILL327860:ILL327861 IVH327860:IVH327861 JFD327860:JFD327861 JOZ327860:JOZ327861 JYV327860:JYV327861 KIR327860:KIR327861 KSN327860:KSN327861 LCJ327860:LCJ327861 LMF327860:LMF327861 LWB327860:LWB327861 MFX327860:MFX327861 MPT327860:MPT327861 MZP327860:MZP327861 NJL327860:NJL327861 NTH327860:NTH327861 ODD327860:ODD327861 OMZ327860:OMZ327861 OWV327860:OWV327861 PGR327860:PGR327861 PQN327860:PQN327861 QAJ327860:QAJ327861 QKF327860:QKF327861 QUB327860:QUB327861 RDX327860:RDX327861 RNT327860:RNT327861 RXP327860:RXP327861 SHL327860:SHL327861 SRH327860:SRH327861 TBD327860:TBD327861 TKZ327860:TKZ327861 TUV327860:TUV327861 UER327860:UER327861 UON327860:UON327861 UYJ327860:UYJ327861 VIF327860:VIF327861 VSB327860:VSB327861 WBX327860:WBX327861 WLT327860:WLT327861 WVP327860:WVP327861 H393396:H393397 JD393396:JD393397 SZ393396:SZ393397 ACV393396:ACV393397 AMR393396:AMR393397 AWN393396:AWN393397 BGJ393396:BGJ393397 BQF393396:BQF393397 CAB393396:CAB393397 CJX393396:CJX393397 CTT393396:CTT393397 DDP393396:DDP393397 DNL393396:DNL393397 DXH393396:DXH393397 EHD393396:EHD393397 EQZ393396:EQZ393397 FAV393396:FAV393397 FKR393396:FKR393397 FUN393396:FUN393397 GEJ393396:GEJ393397 GOF393396:GOF393397 GYB393396:GYB393397 HHX393396:HHX393397 HRT393396:HRT393397 IBP393396:IBP393397 ILL393396:ILL393397 IVH393396:IVH393397 JFD393396:JFD393397 JOZ393396:JOZ393397 JYV393396:JYV393397 KIR393396:KIR393397 KSN393396:KSN393397 LCJ393396:LCJ393397 LMF393396:LMF393397 LWB393396:LWB393397 MFX393396:MFX393397 MPT393396:MPT393397 MZP393396:MZP393397 NJL393396:NJL393397 NTH393396:NTH393397 ODD393396:ODD393397 OMZ393396:OMZ393397 OWV393396:OWV393397 PGR393396:PGR393397 PQN393396:PQN393397 QAJ393396:QAJ393397 QKF393396:QKF393397 QUB393396:QUB393397 RDX393396:RDX393397 RNT393396:RNT393397 RXP393396:RXP393397 SHL393396:SHL393397 SRH393396:SRH393397 TBD393396:TBD393397 TKZ393396:TKZ393397 TUV393396:TUV393397 UER393396:UER393397 UON393396:UON393397 UYJ393396:UYJ393397 VIF393396:VIF393397 VSB393396:VSB393397 WBX393396:WBX393397 WLT393396:WLT393397 WVP393396:WVP393397 H458932:H458933 JD458932:JD458933 SZ458932:SZ458933 ACV458932:ACV458933 AMR458932:AMR458933 AWN458932:AWN458933 BGJ458932:BGJ458933 BQF458932:BQF458933 CAB458932:CAB458933 CJX458932:CJX458933 CTT458932:CTT458933 DDP458932:DDP458933 DNL458932:DNL458933 DXH458932:DXH458933 EHD458932:EHD458933 EQZ458932:EQZ458933 FAV458932:FAV458933 FKR458932:FKR458933 FUN458932:FUN458933 GEJ458932:GEJ458933 GOF458932:GOF458933 GYB458932:GYB458933 HHX458932:HHX458933 HRT458932:HRT458933 IBP458932:IBP458933 ILL458932:ILL458933 IVH458932:IVH458933 JFD458932:JFD458933 JOZ458932:JOZ458933 JYV458932:JYV458933 KIR458932:KIR458933 KSN458932:KSN458933 LCJ458932:LCJ458933 LMF458932:LMF458933 LWB458932:LWB458933 MFX458932:MFX458933 MPT458932:MPT458933 MZP458932:MZP458933 NJL458932:NJL458933 NTH458932:NTH458933 ODD458932:ODD458933 OMZ458932:OMZ458933 OWV458932:OWV458933 PGR458932:PGR458933 PQN458932:PQN458933 QAJ458932:QAJ458933 QKF458932:QKF458933 QUB458932:QUB458933 RDX458932:RDX458933 RNT458932:RNT458933 RXP458932:RXP458933 SHL458932:SHL458933 SRH458932:SRH458933 TBD458932:TBD458933 TKZ458932:TKZ458933 TUV458932:TUV458933 UER458932:UER458933 UON458932:UON458933 UYJ458932:UYJ458933 VIF458932:VIF458933 VSB458932:VSB458933 WBX458932:WBX458933 WLT458932:WLT458933 WVP458932:WVP458933 H524468:H524469 JD524468:JD524469 SZ524468:SZ524469 ACV524468:ACV524469 AMR524468:AMR524469 AWN524468:AWN524469 BGJ524468:BGJ524469 BQF524468:BQF524469 CAB524468:CAB524469 CJX524468:CJX524469 CTT524468:CTT524469 DDP524468:DDP524469 DNL524468:DNL524469 DXH524468:DXH524469 EHD524468:EHD524469 EQZ524468:EQZ524469 FAV524468:FAV524469 FKR524468:FKR524469 FUN524468:FUN524469 GEJ524468:GEJ524469 GOF524468:GOF524469 GYB524468:GYB524469 HHX524468:HHX524469 HRT524468:HRT524469 IBP524468:IBP524469 ILL524468:ILL524469 IVH524468:IVH524469 JFD524468:JFD524469 JOZ524468:JOZ524469 JYV524468:JYV524469 KIR524468:KIR524469 KSN524468:KSN524469 LCJ524468:LCJ524469 LMF524468:LMF524469 LWB524468:LWB524469 MFX524468:MFX524469 MPT524468:MPT524469 MZP524468:MZP524469 NJL524468:NJL524469 NTH524468:NTH524469 ODD524468:ODD524469 OMZ524468:OMZ524469 OWV524468:OWV524469 PGR524468:PGR524469 PQN524468:PQN524469 QAJ524468:QAJ524469 QKF524468:QKF524469 QUB524468:QUB524469 RDX524468:RDX524469 RNT524468:RNT524469 RXP524468:RXP524469 SHL524468:SHL524469 SRH524468:SRH524469 TBD524468:TBD524469 TKZ524468:TKZ524469 TUV524468:TUV524469 UER524468:UER524469 UON524468:UON524469 UYJ524468:UYJ524469 VIF524468:VIF524469 VSB524468:VSB524469 WBX524468:WBX524469 WLT524468:WLT524469 WVP524468:WVP524469 H590004:H590005 JD590004:JD590005 SZ590004:SZ590005 ACV590004:ACV590005 AMR590004:AMR590005 AWN590004:AWN590005 BGJ590004:BGJ590005 BQF590004:BQF590005 CAB590004:CAB590005 CJX590004:CJX590005 CTT590004:CTT590005 DDP590004:DDP590005 DNL590004:DNL590005 DXH590004:DXH590005 EHD590004:EHD590005 EQZ590004:EQZ590005 FAV590004:FAV590005 FKR590004:FKR590005 FUN590004:FUN590005 GEJ590004:GEJ590005 GOF590004:GOF590005 GYB590004:GYB590005 HHX590004:HHX590005 HRT590004:HRT590005 IBP590004:IBP590005 ILL590004:ILL590005 IVH590004:IVH590005 JFD590004:JFD590005 JOZ590004:JOZ590005 JYV590004:JYV590005 KIR590004:KIR590005 KSN590004:KSN590005 LCJ590004:LCJ590005 LMF590004:LMF590005 LWB590004:LWB590005 MFX590004:MFX590005 MPT590004:MPT590005 MZP590004:MZP590005 NJL590004:NJL590005 NTH590004:NTH590005 ODD590004:ODD590005 OMZ590004:OMZ590005 OWV590004:OWV590005 PGR590004:PGR590005 PQN590004:PQN590005 QAJ590004:QAJ590005 QKF590004:QKF590005 QUB590004:QUB590005 RDX590004:RDX590005 RNT590004:RNT590005 RXP590004:RXP590005 SHL590004:SHL590005 SRH590004:SRH590005 TBD590004:TBD590005 TKZ590004:TKZ590005 TUV590004:TUV590005 UER590004:UER590005 UON590004:UON590005 UYJ590004:UYJ590005 VIF590004:VIF590005 VSB590004:VSB590005 WBX590004:WBX590005 WLT590004:WLT590005 WVP590004:WVP590005 H655540:H655541 JD655540:JD655541 SZ655540:SZ655541 ACV655540:ACV655541 AMR655540:AMR655541 AWN655540:AWN655541 BGJ655540:BGJ655541 BQF655540:BQF655541 CAB655540:CAB655541 CJX655540:CJX655541 CTT655540:CTT655541 DDP655540:DDP655541 DNL655540:DNL655541 DXH655540:DXH655541 EHD655540:EHD655541 EQZ655540:EQZ655541 FAV655540:FAV655541 FKR655540:FKR655541 FUN655540:FUN655541 GEJ655540:GEJ655541 GOF655540:GOF655541 GYB655540:GYB655541 HHX655540:HHX655541 HRT655540:HRT655541 IBP655540:IBP655541 ILL655540:ILL655541 IVH655540:IVH655541 JFD655540:JFD655541 JOZ655540:JOZ655541 JYV655540:JYV655541 KIR655540:KIR655541 KSN655540:KSN655541 LCJ655540:LCJ655541 LMF655540:LMF655541 LWB655540:LWB655541 MFX655540:MFX655541 MPT655540:MPT655541 MZP655540:MZP655541 NJL655540:NJL655541 NTH655540:NTH655541 ODD655540:ODD655541 OMZ655540:OMZ655541 OWV655540:OWV655541 PGR655540:PGR655541 PQN655540:PQN655541 QAJ655540:QAJ655541 QKF655540:QKF655541 QUB655540:QUB655541 RDX655540:RDX655541 RNT655540:RNT655541 RXP655540:RXP655541 SHL655540:SHL655541 SRH655540:SRH655541 TBD655540:TBD655541 TKZ655540:TKZ655541 TUV655540:TUV655541 UER655540:UER655541 UON655540:UON655541 UYJ655540:UYJ655541 VIF655540:VIF655541 VSB655540:VSB655541 WBX655540:WBX655541 WLT655540:WLT655541 WVP655540:WVP655541 H721076:H721077 JD721076:JD721077 SZ721076:SZ721077 ACV721076:ACV721077 AMR721076:AMR721077 AWN721076:AWN721077 BGJ721076:BGJ721077 BQF721076:BQF721077 CAB721076:CAB721077 CJX721076:CJX721077 CTT721076:CTT721077 DDP721076:DDP721077 DNL721076:DNL721077 DXH721076:DXH721077 EHD721076:EHD721077 EQZ721076:EQZ721077 FAV721076:FAV721077 FKR721076:FKR721077 FUN721076:FUN721077 GEJ721076:GEJ721077 GOF721076:GOF721077 GYB721076:GYB721077 HHX721076:HHX721077 HRT721076:HRT721077 IBP721076:IBP721077 ILL721076:ILL721077 IVH721076:IVH721077 JFD721076:JFD721077 JOZ721076:JOZ721077 JYV721076:JYV721077 KIR721076:KIR721077 KSN721076:KSN721077 LCJ721076:LCJ721077 LMF721076:LMF721077 LWB721076:LWB721077 MFX721076:MFX721077 MPT721076:MPT721077 MZP721076:MZP721077 NJL721076:NJL721077 NTH721076:NTH721077 ODD721076:ODD721077 OMZ721076:OMZ721077 OWV721076:OWV721077 PGR721076:PGR721077 PQN721076:PQN721077 QAJ721076:QAJ721077 QKF721076:QKF721077 QUB721076:QUB721077 RDX721076:RDX721077 RNT721076:RNT721077 RXP721076:RXP721077 SHL721076:SHL721077 SRH721076:SRH721077 TBD721076:TBD721077 TKZ721076:TKZ721077 TUV721076:TUV721077 UER721076:UER721077 UON721076:UON721077 UYJ721076:UYJ721077 VIF721076:VIF721077 VSB721076:VSB721077 WBX721076:WBX721077 WLT721076:WLT721077 WVP721076:WVP721077 H786612:H786613 JD786612:JD786613 SZ786612:SZ786613 ACV786612:ACV786613 AMR786612:AMR786613 AWN786612:AWN786613 BGJ786612:BGJ786613 BQF786612:BQF786613 CAB786612:CAB786613 CJX786612:CJX786613 CTT786612:CTT786613 DDP786612:DDP786613 DNL786612:DNL786613 DXH786612:DXH786613 EHD786612:EHD786613 EQZ786612:EQZ786613 FAV786612:FAV786613 FKR786612:FKR786613 FUN786612:FUN786613 GEJ786612:GEJ786613 GOF786612:GOF786613 GYB786612:GYB786613 HHX786612:HHX786613 HRT786612:HRT786613 IBP786612:IBP786613 ILL786612:ILL786613 IVH786612:IVH786613 JFD786612:JFD786613 JOZ786612:JOZ786613 JYV786612:JYV786613 KIR786612:KIR786613 KSN786612:KSN786613 LCJ786612:LCJ786613 LMF786612:LMF786613 LWB786612:LWB786613 MFX786612:MFX786613 MPT786612:MPT786613 MZP786612:MZP786613 NJL786612:NJL786613 NTH786612:NTH786613 ODD786612:ODD786613 OMZ786612:OMZ786613 OWV786612:OWV786613 PGR786612:PGR786613 PQN786612:PQN786613 QAJ786612:QAJ786613 QKF786612:QKF786613 QUB786612:QUB786613 RDX786612:RDX786613 RNT786612:RNT786613 RXP786612:RXP786613 SHL786612:SHL786613 SRH786612:SRH786613 TBD786612:TBD786613 TKZ786612:TKZ786613 TUV786612:TUV786613 UER786612:UER786613 UON786612:UON786613 UYJ786612:UYJ786613 VIF786612:VIF786613 VSB786612:VSB786613 WBX786612:WBX786613 WLT786612:WLT786613 WVP786612:WVP786613 H852148:H852149 JD852148:JD852149 SZ852148:SZ852149 ACV852148:ACV852149 AMR852148:AMR852149 AWN852148:AWN852149 BGJ852148:BGJ852149 BQF852148:BQF852149 CAB852148:CAB852149 CJX852148:CJX852149 CTT852148:CTT852149 DDP852148:DDP852149 DNL852148:DNL852149 DXH852148:DXH852149 EHD852148:EHD852149 EQZ852148:EQZ852149 FAV852148:FAV852149 FKR852148:FKR852149 FUN852148:FUN852149 GEJ852148:GEJ852149 GOF852148:GOF852149 GYB852148:GYB852149 HHX852148:HHX852149 HRT852148:HRT852149 IBP852148:IBP852149 ILL852148:ILL852149 IVH852148:IVH852149 JFD852148:JFD852149 JOZ852148:JOZ852149 JYV852148:JYV852149 KIR852148:KIR852149 KSN852148:KSN852149 LCJ852148:LCJ852149 LMF852148:LMF852149 LWB852148:LWB852149 MFX852148:MFX852149 MPT852148:MPT852149 MZP852148:MZP852149 NJL852148:NJL852149 NTH852148:NTH852149 ODD852148:ODD852149 OMZ852148:OMZ852149 OWV852148:OWV852149 PGR852148:PGR852149 PQN852148:PQN852149 QAJ852148:QAJ852149 QKF852148:QKF852149 QUB852148:QUB852149 RDX852148:RDX852149 RNT852148:RNT852149 RXP852148:RXP852149 SHL852148:SHL852149 SRH852148:SRH852149 TBD852148:TBD852149 TKZ852148:TKZ852149 TUV852148:TUV852149 UER852148:UER852149 UON852148:UON852149 UYJ852148:UYJ852149 VIF852148:VIF852149 VSB852148:VSB852149 WBX852148:WBX852149 WLT852148:WLT852149 WVP852148:WVP852149 H917684:H917685 JD917684:JD917685 SZ917684:SZ917685 ACV917684:ACV917685 AMR917684:AMR917685 AWN917684:AWN917685 BGJ917684:BGJ917685 BQF917684:BQF917685 CAB917684:CAB917685 CJX917684:CJX917685 CTT917684:CTT917685 DDP917684:DDP917685 DNL917684:DNL917685 DXH917684:DXH917685 EHD917684:EHD917685 EQZ917684:EQZ917685 FAV917684:FAV917685 FKR917684:FKR917685 FUN917684:FUN917685 GEJ917684:GEJ917685 GOF917684:GOF917685 GYB917684:GYB917685 HHX917684:HHX917685 HRT917684:HRT917685 IBP917684:IBP917685 ILL917684:ILL917685 IVH917684:IVH917685 JFD917684:JFD917685 JOZ917684:JOZ917685 JYV917684:JYV917685 KIR917684:KIR917685 KSN917684:KSN917685 LCJ917684:LCJ917685 LMF917684:LMF917685 LWB917684:LWB917685 MFX917684:MFX917685 MPT917684:MPT917685 MZP917684:MZP917685 NJL917684:NJL917685 NTH917684:NTH917685 ODD917684:ODD917685 OMZ917684:OMZ917685 OWV917684:OWV917685 PGR917684:PGR917685 PQN917684:PQN917685 QAJ917684:QAJ917685 QKF917684:QKF917685 QUB917684:QUB917685 RDX917684:RDX917685 RNT917684:RNT917685 RXP917684:RXP917685 SHL917684:SHL917685 SRH917684:SRH917685 TBD917684:TBD917685 TKZ917684:TKZ917685 TUV917684:TUV917685 UER917684:UER917685 UON917684:UON917685 UYJ917684:UYJ917685 VIF917684:VIF917685 VSB917684:VSB917685 WBX917684:WBX917685 WLT917684:WLT917685 WVP917684:WVP917685 H983220:H983221 JD983220:JD983221 SZ983220:SZ983221 ACV983220:ACV983221 AMR983220:AMR983221 AWN983220:AWN983221 BGJ983220:BGJ983221 BQF983220:BQF983221 CAB983220:CAB983221 CJX983220:CJX983221 CTT983220:CTT983221 DDP983220:DDP983221 DNL983220:DNL983221 DXH983220:DXH983221 EHD983220:EHD983221 EQZ983220:EQZ983221 FAV983220:FAV983221 FKR983220:FKR983221 FUN983220:FUN983221 GEJ983220:GEJ983221 GOF983220:GOF983221 GYB983220:GYB983221 HHX983220:HHX983221 HRT983220:HRT983221 IBP983220:IBP983221 ILL983220:ILL983221 IVH983220:IVH983221 JFD983220:JFD983221 JOZ983220:JOZ983221 JYV983220:JYV983221 KIR983220:KIR983221 KSN983220:KSN983221 LCJ983220:LCJ983221 LMF983220:LMF983221 LWB983220:LWB983221 MFX983220:MFX983221 MPT983220:MPT983221 MZP983220:MZP983221 NJL983220:NJL983221 NTH983220:NTH983221 ODD983220:ODD983221 OMZ983220:OMZ983221 OWV983220:OWV983221 PGR983220:PGR983221 PQN983220:PQN983221 QAJ983220:QAJ983221 QKF983220:QKF983221 QUB983220:QUB983221 RDX983220:RDX983221 RNT983220:RNT983221 RXP983220:RXP983221 SHL983220:SHL983221 SRH983220:SRH983221 TBD983220:TBD983221 TKZ983220:TKZ983221 TUV983220:TUV983221 UER983220:UER983221 UON983220:UON983221 UYJ983220:UYJ983221 VIF983220:VIF983221 VSB983220:VSB983221 WBX983220:WBX983221 WLT983220:WLT983221 WVP983220:WVP983221 M180:M181 JI180:JI181 TE180:TE181 ADA180:ADA181 AMW180:AMW181 AWS180:AWS181 BGO180:BGO181 BQK180:BQK181 CAG180:CAG181 CKC180:CKC181 CTY180:CTY181 DDU180:DDU181 DNQ180:DNQ181 DXM180:DXM181 EHI180:EHI181 ERE180:ERE181 FBA180:FBA181 FKW180:FKW181 FUS180:FUS181 GEO180:GEO181 GOK180:GOK181 GYG180:GYG181 HIC180:HIC181 HRY180:HRY181 IBU180:IBU181 ILQ180:ILQ181 IVM180:IVM181 JFI180:JFI181 JPE180:JPE181 JZA180:JZA181 KIW180:KIW181 KSS180:KSS181 LCO180:LCO181 LMK180:LMK181 LWG180:LWG181 MGC180:MGC181 MPY180:MPY181 MZU180:MZU181 NJQ180:NJQ181 NTM180:NTM181 ODI180:ODI181 ONE180:ONE181 OXA180:OXA181 PGW180:PGW181 PQS180:PQS181 QAO180:QAO181 QKK180:QKK181 QUG180:QUG181 REC180:REC181 RNY180:RNY181 RXU180:RXU181 SHQ180:SHQ181 SRM180:SRM181 TBI180:TBI181 TLE180:TLE181 TVA180:TVA181 UEW180:UEW181 UOS180:UOS181 UYO180:UYO181 VIK180:VIK181 VSG180:VSG181 WCC180:WCC181 WLY180:WLY181 WVU180:WVU181 M65716:M65717 JI65716:JI65717 TE65716:TE65717 ADA65716:ADA65717 AMW65716:AMW65717 AWS65716:AWS65717 BGO65716:BGO65717 BQK65716:BQK65717 CAG65716:CAG65717 CKC65716:CKC65717 CTY65716:CTY65717 DDU65716:DDU65717 DNQ65716:DNQ65717 DXM65716:DXM65717 EHI65716:EHI65717 ERE65716:ERE65717 FBA65716:FBA65717 FKW65716:FKW65717 FUS65716:FUS65717 GEO65716:GEO65717 GOK65716:GOK65717 GYG65716:GYG65717 HIC65716:HIC65717 HRY65716:HRY65717 IBU65716:IBU65717 ILQ65716:ILQ65717 IVM65716:IVM65717 JFI65716:JFI65717 JPE65716:JPE65717 JZA65716:JZA65717 KIW65716:KIW65717 KSS65716:KSS65717 LCO65716:LCO65717 LMK65716:LMK65717 LWG65716:LWG65717 MGC65716:MGC65717 MPY65716:MPY65717 MZU65716:MZU65717 NJQ65716:NJQ65717 NTM65716:NTM65717 ODI65716:ODI65717 ONE65716:ONE65717 OXA65716:OXA65717 PGW65716:PGW65717 PQS65716:PQS65717 QAO65716:QAO65717 QKK65716:QKK65717 QUG65716:QUG65717 REC65716:REC65717 RNY65716:RNY65717 RXU65716:RXU65717 SHQ65716:SHQ65717 SRM65716:SRM65717 TBI65716:TBI65717 TLE65716:TLE65717 TVA65716:TVA65717 UEW65716:UEW65717 UOS65716:UOS65717 UYO65716:UYO65717 VIK65716:VIK65717 VSG65716:VSG65717 WCC65716:WCC65717 WLY65716:WLY65717 WVU65716:WVU65717 M131252:M131253 JI131252:JI131253 TE131252:TE131253 ADA131252:ADA131253 AMW131252:AMW131253 AWS131252:AWS131253 BGO131252:BGO131253 BQK131252:BQK131253 CAG131252:CAG131253 CKC131252:CKC131253 CTY131252:CTY131253 DDU131252:DDU131253 DNQ131252:DNQ131253 DXM131252:DXM131253 EHI131252:EHI131253 ERE131252:ERE131253 FBA131252:FBA131253 FKW131252:FKW131253 FUS131252:FUS131253 GEO131252:GEO131253 GOK131252:GOK131253 GYG131252:GYG131253 HIC131252:HIC131253 HRY131252:HRY131253 IBU131252:IBU131253 ILQ131252:ILQ131253 IVM131252:IVM131253 JFI131252:JFI131253 JPE131252:JPE131253 JZA131252:JZA131253 KIW131252:KIW131253 KSS131252:KSS131253 LCO131252:LCO131253 LMK131252:LMK131253 LWG131252:LWG131253 MGC131252:MGC131253 MPY131252:MPY131253 MZU131252:MZU131253 NJQ131252:NJQ131253 NTM131252:NTM131253 ODI131252:ODI131253 ONE131252:ONE131253 OXA131252:OXA131253 PGW131252:PGW131253 PQS131252:PQS131253 QAO131252:QAO131253 QKK131252:QKK131253 QUG131252:QUG131253 REC131252:REC131253 RNY131252:RNY131253 RXU131252:RXU131253 SHQ131252:SHQ131253 SRM131252:SRM131253 TBI131252:TBI131253 TLE131252:TLE131253 TVA131252:TVA131253 UEW131252:UEW131253 UOS131252:UOS131253 UYO131252:UYO131253 VIK131252:VIK131253 VSG131252:VSG131253 WCC131252:WCC131253 WLY131252:WLY131253 WVU131252:WVU131253 M196788:M196789 JI196788:JI196789 TE196788:TE196789 ADA196788:ADA196789 AMW196788:AMW196789 AWS196788:AWS196789 BGO196788:BGO196789 BQK196788:BQK196789 CAG196788:CAG196789 CKC196788:CKC196789 CTY196788:CTY196789 DDU196788:DDU196789 DNQ196788:DNQ196789 DXM196788:DXM196789 EHI196788:EHI196789 ERE196788:ERE196789 FBA196788:FBA196789 FKW196788:FKW196789 FUS196788:FUS196789 GEO196788:GEO196789 GOK196788:GOK196789 GYG196788:GYG196789 HIC196788:HIC196789 HRY196788:HRY196789 IBU196788:IBU196789 ILQ196788:ILQ196789 IVM196788:IVM196789 JFI196788:JFI196789 JPE196788:JPE196789 JZA196788:JZA196789 KIW196788:KIW196789 KSS196788:KSS196789 LCO196788:LCO196789 LMK196788:LMK196789 LWG196788:LWG196789 MGC196788:MGC196789 MPY196788:MPY196789 MZU196788:MZU196789 NJQ196788:NJQ196789 NTM196788:NTM196789 ODI196788:ODI196789 ONE196788:ONE196789 OXA196788:OXA196789 PGW196788:PGW196789 PQS196788:PQS196789 QAO196788:QAO196789 QKK196788:QKK196789 QUG196788:QUG196789 REC196788:REC196789 RNY196788:RNY196789 RXU196788:RXU196789 SHQ196788:SHQ196789 SRM196788:SRM196789 TBI196788:TBI196789 TLE196788:TLE196789 TVA196788:TVA196789 UEW196788:UEW196789 UOS196788:UOS196789 UYO196788:UYO196789 VIK196788:VIK196789 VSG196788:VSG196789 WCC196788:WCC196789 WLY196788:WLY196789 WVU196788:WVU196789 M262324:M262325 JI262324:JI262325 TE262324:TE262325 ADA262324:ADA262325 AMW262324:AMW262325 AWS262324:AWS262325 BGO262324:BGO262325 BQK262324:BQK262325 CAG262324:CAG262325 CKC262324:CKC262325 CTY262324:CTY262325 DDU262324:DDU262325 DNQ262324:DNQ262325 DXM262324:DXM262325 EHI262324:EHI262325 ERE262324:ERE262325 FBA262324:FBA262325 FKW262324:FKW262325 FUS262324:FUS262325 GEO262324:GEO262325 GOK262324:GOK262325 GYG262324:GYG262325 HIC262324:HIC262325 HRY262324:HRY262325 IBU262324:IBU262325 ILQ262324:ILQ262325 IVM262324:IVM262325 JFI262324:JFI262325 JPE262324:JPE262325 JZA262324:JZA262325 KIW262324:KIW262325 KSS262324:KSS262325 LCO262324:LCO262325 LMK262324:LMK262325 LWG262324:LWG262325 MGC262324:MGC262325 MPY262324:MPY262325 MZU262324:MZU262325 NJQ262324:NJQ262325 NTM262324:NTM262325 ODI262324:ODI262325 ONE262324:ONE262325 OXA262324:OXA262325 PGW262324:PGW262325 PQS262324:PQS262325 QAO262324:QAO262325 QKK262324:QKK262325 QUG262324:QUG262325 REC262324:REC262325 RNY262324:RNY262325 RXU262324:RXU262325 SHQ262324:SHQ262325 SRM262324:SRM262325 TBI262324:TBI262325 TLE262324:TLE262325 TVA262324:TVA262325 UEW262324:UEW262325 UOS262324:UOS262325 UYO262324:UYO262325 VIK262324:VIK262325 VSG262324:VSG262325 WCC262324:WCC262325 WLY262324:WLY262325 WVU262324:WVU262325 M327860:M327861 JI327860:JI327861 TE327860:TE327861 ADA327860:ADA327861 AMW327860:AMW327861 AWS327860:AWS327861 BGO327860:BGO327861 BQK327860:BQK327861 CAG327860:CAG327861 CKC327860:CKC327861 CTY327860:CTY327861 DDU327860:DDU327861 DNQ327860:DNQ327861 DXM327860:DXM327861 EHI327860:EHI327861 ERE327860:ERE327861 FBA327860:FBA327861 FKW327860:FKW327861 FUS327860:FUS327861 GEO327860:GEO327861 GOK327860:GOK327861 GYG327860:GYG327861 HIC327860:HIC327861 HRY327860:HRY327861 IBU327860:IBU327861 ILQ327860:ILQ327861 IVM327860:IVM327861 JFI327860:JFI327861 JPE327860:JPE327861 JZA327860:JZA327861 KIW327860:KIW327861 KSS327860:KSS327861 LCO327860:LCO327861 LMK327860:LMK327861 LWG327860:LWG327861 MGC327860:MGC327861 MPY327860:MPY327861 MZU327860:MZU327861 NJQ327860:NJQ327861 NTM327860:NTM327861 ODI327860:ODI327861 ONE327860:ONE327861 OXA327860:OXA327861 PGW327860:PGW327861 PQS327860:PQS327861 QAO327860:QAO327861 QKK327860:QKK327861 QUG327860:QUG327861 REC327860:REC327861 RNY327860:RNY327861 RXU327860:RXU327861 SHQ327860:SHQ327861 SRM327860:SRM327861 TBI327860:TBI327861 TLE327860:TLE327861 TVA327860:TVA327861 UEW327860:UEW327861 UOS327860:UOS327861 UYO327860:UYO327861 VIK327860:VIK327861 VSG327860:VSG327861 WCC327860:WCC327861 WLY327860:WLY327861 WVU327860:WVU327861 M393396:M393397 JI393396:JI393397 TE393396:TE393397 ADA393396:ADA393397 AMW393396:AMW393397 AWS393396:AWS393397 BGO393396:BGO393397 BQK393396:BQK393397 CAG393396:CAG393397 CKC393396:CKC393397 CTY393396:CTY393397 DDU393396:DDU393397 DNQ393396:DNQ393397 DXM393396:DXM393397 EHI393396:EHI393397 ERE393396:ERE393397 FBA393396:FBA393397 FKW393396:FKW393397 FUS393396:FUS393397 GEO393396:GEO393397 GOK393396:GOK393397 GYG393396:GYG393397 HIC393396:HIC393397 HRY393396:HRY393397 IBU393396:IBU393397 ILQ393396:ILQ393397 IVM393396:IVM393397 JFI393396:JFI393397 JPE393396:JPE393397 JZA393396:JZA393397 KIW393396:KIW393397 KSS393396:KSS393397 LCO393396:LCO393397 LMK393396:LMK393397 LWG393396:LWG393397 MGC393396:MGC393397 MPY393396:MPY393397 MZU393396:MZU393397 NJQ393396:NJQ393397 NTM393396:NTM393397 ODI393396:ODI393397 ONE393396:ONE393397 OXA393396:OXA393397 PGW393396:PGW393397 PQS393396:PQS393397 QAO393396:QAO393397 QKK393396:QKK393397 QUG393396:QUG393397 REC393396:REC393397 RNY393396:RNY393397 RXU393396:RXU393397 SHQ393396:SHQ393397 SRM393396:SRM393397 TBI393396:TBI393397 TLE393396:TLE393397 TVA393396:TVA393397 UEW393396:UEW393397 UOS393396:UOS393397 UYO393396:UYO393397 VIK393396:VIK393397 VSG393396:VSG393397 WCC393396:WCC393397 WLY393396:WLY393397 WVU393396:WVU393397 M458932:M458933 JI458932:JI458933 TE458932:TE458933 ADA458932:ADA458933 AMW458932:AMW458933 AWS458932:AWS458933 BGO458932:BGO458933 BQK458932:BQK458933 CAG458932:CAG458933 CKC458932:CKC458933 CTY458932:CTY458933 DDU458932:DDU458933 DNQ458932:DNQ458933 DXM458932:DXM458933 EHI458932:EHI458933 ERE458932:ERE458933 FBA458932:FBA458933 FKW458932:FKW458933 FUS458932:FUS458933 GEO458932:GEO458933 GOK458932:GOK458933 GYG458932:GYG458933 HIC458932:HIC458933 HRY458932:HRY458933 IBU458932:IBU458933 ILQ458932:ILQ458933 IVM458932:IVM458933 JFI458932:JFI458933 JPE458932:JPE458933 JZA458932:JZA458933 KIW458932:KIW458933 KSS458932:KSS458933 LCO458932:LCO458933 LMK458932:LMK458933 LWG458932:LWG458933 MGC458932:MGC458933 MPY458932:MPY458933 MZU458932:MZU458933 NJQ458932:NJQ458933 NTM458932:NTM458933 ODI458932:ODI458933 ONE458932:ONE458933 OXA458932:OXA458933 PGW458932:PGW458933 PQS458932:PQS458933 QAO458932:QAO458933 QKK458932:QKK458933 QUG458932:QUG458933 REC458932:REC458933 RNY458932:RNY458933 RXU458932:RXU458933 SHQ458932:SHQ458933 SRM458932:SRM458933 TBI458932:TBI458933 TLE458932:TLE458933 TVA458932:TVA458933 UEW458932:UEW458933 UOS458932:UOS458933 UYO458932:UYO458933 VIK458932:VIK458933 VSG458932:VSG458933 WCC458932:WCC458933 WLY458932:WLY458933 WVU458932:WVU458933 M524468:M524469 JI524468:JI524469 TE524468:TE524469 ADA524468:ADA524469 AMW524468:AMW524469 AWS524468:AWS524469 BGO524468:BGO524469 BQK524468:BQK524469 CAG524468:CAG524469 CKC524468:CKC524469 CTY524468:CTY524469 DDU524468:DDU524469 DNQ524468:DNQ524469 DXM524468:DXM524469 EHI524468:EHI524469 ERE524468:ERE524469 FBA524468:FBA524469 FKW524468:FKW524469 FUS524468:FUS524469 GEO524468:GEO524469 GOK524468:GOK524469 GYG524468:GYG524469 HIC524468:HIC524469 HRY524468:HRY524469 IBU524468:IBU524469 ILQ524468:ILQ524469 IVM524468:IVM524469 JFI524468:JFI524469 JPE524468:JPE524469 JZA524468:JZA524469 KIW524468:KIW524469 KSS524468:KSS524469 LCO524468:LCO524469 LMK524468:LMK524469 LWG524468:LWG524469 MGC524468:MGC524469 MPY524468:MPY524469 MZU524468:MZU524469 NJQ524468:NJQ524469 NTM524468:NTM524469 ODI524468:ODI524469 ONE524468:ONE524469 OXA524468:OXA524469 PGW524468:PGW524469 PQS524468:PQS524469 QAO524468:QAO524469 QKK524468:QKK524469 QUG524468:QUG524469 REC524468:REC524469 RNY524468:RNY524469 RXU524468:RXU524469 SHQ524468:SHQ524469 SRM524468:SRM524469 TBI524468:TBI524469 TLE524468:TLE524469 TVA524468:TVA524469 UEW524468:UEW524469 UOS524468:UOS524469 UYO524468:UYO524469 VIK524468:VIK524469 VSG524468:VSG524469 WCC524468:WCC524469 WLY524468:WLY524469 WVU524468:WVU524469 M590004:M590005 JI590004:JI590005 TE590004:TE590005 ADA590004:ADA590005 AMW590004:AMW590005 AWS590004:AWS590005 BGO590004:BGO590005 BQK590004:BQK590005 CAG590004:CAG590005 CKC590004:CKC590005 CTY590004:CTY590005 DDU590004:DDU590005 DNQ590004:DNQ590005 DXM590004:DXM590005 EHI590004:EHI590005 ERE590004:ERE590005 FBA590004:FBA590005 FKW590004:FKW590005 FUS590004:FUS590005 GEO590004:GEO590005 GOK590004:GOK590005 GYG590004:GYG590005 HIC590004:HIC590005 HRY590004:HRY590005 IBU590004:IBU590005 ILQ590004:ILQ590005 IVM590004:IVM590005 JFI590004:JFI590005 JPE590004:JPE590005 JZA590004:JZA590005 KIW590004:KIW590005 KSS590004:KSS590005 LCO590004:LCO590005 LMK590004:LMK590005 LWG590004:LWG590005 MGC590004:MGC590005 MPY590004:MPY590005 MZU590004:MZU590005 NJQ590004:NJQ590005 NTM590004:NTM590005 ODI590004:ODI590005 ONE590004:ONE590005 OXA590004:OXA590005 PGW590004:PGW590005 PQS590004:PQS590005 QAO590004:QAO590005 QKK590004:QKK590005 QUG590004:QUG590005 REC590004:REC590005 RNY590004:RNY590005 RXU590004:RXU590005 SHQ590004:SHQ590005 SRM590004:SRM590005 TBI590004:TBI590005 TLE590004:TLE590005 TVA590004:TVA590005 UEW590004:UEW590005 UOS590004:UOS590005 UYO590004:UYO590005 VIK590004:VIK590005 VSG590004:VSG590005 WCC590004:WCC590005 WLY590004:WLY590005 WVU590004:WVU590005 M655540:M655541 JI655540:JI655541 TE655540:TE655541 ADA655540:ADA655541 AMW655540:AMW655541 AWS655540:AWS655541 BGO655540:BGO655541 BQK655540:BQK655541 CAG655540:CAG655541 CKC655540:CKC655541 CTY655540:CTY655541 DDU655540:DDU655541 DNQ655540:DNQ655541 DXM655540:DXM655541 EHI655540:EHI655541 ERE655540:ERE655541 FBA655540:FBA655541 FKW655540:FKW655541 FUS655540:FUS655541 GEO655540:GEO655541 GOK655540:GOK655541 GYG655540:GYG655541 HIC655540:HIC655541 HRY655540:HRY655541 IBU655540:IBU655541 ILQ655540:ILQ655541 IVM655540:IVM655541 JFI655540:JFI655541 JPE655540:JPE655541 JZA655540:JZA655541 KIW655540:KIW655541 KSS655540:KSS655541 LCO655540:LCO655541 LMK655540:LMK655541 LWG655540:LWG655541 MGC655540:MGC655541 MPY655540:MPY655541 MZU655540:MZU655541 NJQ655540:NJQ655541 NTM655540:NTM655541 ODI655540:ODI655541 ONE655540:ONE655541 OXA655540:OXA655541 PGW655540:PGW655541 PQS655540:PQS655541 QAO655540:QAO655541 QKK655540:QKK655541 QUG655540:QUG655541 REC655540:REC655541 RNY655540:RNY655541 RXU655540:RXU655541 SHQ655540:SHQ655541 SRM655540:SRM655541 TBI655540:TBI655541 TLE655540:TLE655541 TVA655540:TVA655541 UEW655540:UEW655541 UOS655540:UOS655541 UYO655540:UYO655541 VIK655540:VIK655541 VSG655540:VSG655541 WCC655540:WCC655541 WLY655540:WLY655541 WVU655540:WVU655541 M721076:M721077 JI721076:JI721077 TE721076:TE721077 ADA721076:ADA721077 AMW721076:AMW721077 AWS721076:AWS721077 BGO721076:BGO721077 BQK721076:BQK721077 CAG721076:CAG721077 CKC721076:CKC721077 CTY721076:CTY721077 DDU721076:DDU721077 DNQ721076:DNQ721077 DXM721076:DXM721077 EHI721076:EHI721077 ERE721076:ERE721077 FBA721076:FBA721077 FKW721076:FKW721077 FUS721076:FUS721077 GEO721076:GEO721077 GOK721076:GOK721077 GYG721076:GYG721077 HIC721076:HIC721077 HRY721076:HRY721077 IBU721076:IBU721077 ILQ721076:ILQ721077 IVM721076:IVM721077 JFI721076:JFI721077 JPE721076:JPE721077 JZA721076:JZA721077 KIW721076:KIW721077 KSS721076:KSS721077 LCO721076:LCO721077 LMK721076:LMK721077 LWG721076:LWG721077 MGC721076:MGC721077 MPY721076:MPY721077 MZU721076:MZU721077 NJQ721076:NJQ721077 NTM721076:NTM721077 ODI721076:ODI721077 ONE721076:ONE721077 OXA721076:OXA721077 PGW721076:PGW721077 PQS721076:PQS721077 QAO721076:QAO721077 QKK721076:QKK721077 QUG721076:QUG721077 REC721076:REC721077 RNY721076:RNY721077 RXU721076:RXU721077 SHQ721076:SHQ721077 SRM721076:SRM721077 TBI721076:TBI721077 TLE721076:TLE721077 TVA721076:TVA721077 UEW721076:UEW721077 UOS721076:UOS721077 UYO721076:UYO721077 VIK721076:VIK721077 VSG721076:VSG721077 WCC721076:WCC721077 WLY721076:WLY721077 WVU721076:WVU721077 M786612:M786613 JI786612:JI786613 TE786612:TE786613 ADA786612:ADA786613 AMW786612:AMW786613 AWS786612:AWS786613 BGO786612:BGO786613 BQK786612:BQK786613 CAG786612:CAG786613 CKC786612:CKC786613 CTY786612:CTY786613 DDU786612:DDU786613 DNQ786612:DNQ786613 DXM786612:DXM786613 EHI786612:EHI786613 ERE786612:ERE786613 FBA786612:FBA786613 FKW786612:FKW786613 FUS786612:FUS786613 GEO786612:GEO786613 GOK786612:GOK786613 GYG786612:GYG786613 HIC786612:HIC786613 HRY786612:HRY786613 IBU786612:IBU786613 ILQ786612:ILQ786613 IVM786612:IVM786613 JFI786612:JFI786613 JPE786612:JPE786613 JZA786612:JZA786613 KIW786612:KIW786613 KSS786612:KSS786613 LCO786612:LCO786613 LMK786612:LMK786613 LWG786612:LWG786613 MGC786612:MGC786613 MPY786612:MPY786613 MZU786612:MZU786613 NJQ786612:NJQ786613 NTM786612:NTM786613 ODI786612:ODI786613 ONE786612:ONE786613 OXA786612:OXA786613 PGW786612:PGW786613 PQS786612:PQS786613 QAO786612:QAO786613 QKK786612:QKK786613 QUG786612:QUG786613 REC786612:REC786613 RNY786612:RNY786613 RXU786612:RXU786613 SHQ786612:SHQ786613 SRM786612:SRM786613 TBI786612:TBI786613 TLE786612:TLE786613 TVA786612:TVA786613 UEW786612:UEW786613 UOS786612:UOS786613 UYO786612:UYO786613 VIK786612:VIK786613 VSG786612:VSG786613 WCC786612:WCC786613 WLY786612:WLY786613 WVU786612:WVU786613 M852148:M852149 JI852148:JI852149 TE852148:TE852149 ADA852148:ADA852149 AMW852148:AMW852149 AWS852148:AWS852149 BGO852148:BGO852149 BQK852148:BQK852149 CAG852148:CAG852149 CKC852148:CKC852149 CTY852148:CTY852149 DDU852148:DDU852149 DNQ852148:DNQ852149 DXM852148:DXM852149 EHI852148:EHI852149 ERE852148:ERE852149 FBA852148:FBA852149 FKW852148:FKW852149 FUS852148:FUS852149 GEO852148:GEO852149 GOK852148:GOK852149 GYG852148:GYG852149 HIC852148:HIC852149 HRY852148:HRY852149 IBU852148:IBU852149 ILQ852148:ILQ852149 IVM852148:IVM852149 JFI852148:JFI852149 JPE852148:JPE852149 JZA852148:JZA852149 KIW852148:KIW852149 KSS852148:KSS852149 LCO852148:LCO852149 LMK852148:LMK852149 LWG852148:LWG852149 MGC852148:MGC852149 MPY852148:MPY852149 MZU852148:MZU852149 NJQ852148:NJQ852149 NTM852148:NTM852149 ODI852148:ODI852149 ONE852148:ONE852149 OXA852148:OXA852149 PGW852148:PGW852149 PQS852148:PQS852149 QAO852148:QAO852149 QKK852148:QKK852149 QUG852148:QUG852149 REC852148:REC852149 RNY852148:RNY852149 RXU852148:RXU852149 SHQ852148:SHQ852149 SRM852148:SRM852149 TBI852148:TBI852149 TLE852148:TLE852149 TVA852148:TVA852149 UEW852148:UEW852149 UOS852148:UOS852149 UYO852148:UYO852149 VIK852148:VIK852149 VSG852148:VSG852149 WCC852148:WCC852149 WLY852148:WLY852149 WVU852148:WVU852149 M917684:M917685 JI917684:JI917685 TE917684:TE917685 ADA917684:ADA917685 AMW917684:AMW917685 AWS917684:AWS917685 BGO917684:BGO917685 BQK917684:BQK917685 CAG917684:CAG917685 CKC917684:CKC917685 CTY917684:CTY917685 DDU917684:DDU917685 DNQ917684:DNQ917685 DXM917684:DXM917685 EHI917684:EHI917685 ERE917684:ERE917685 FBA917684:FBA917685 FKW917684:FKW917685 FUS917684:FUS917685 GEO917684:GEO917685 GOK917684:GOK917685 GYG917684:GYG917685 HIC917684:HIC917685 HRY917684:HRY917685 IBU917684:IBU917685 ILQ917684:ILQ917685 IVM917684:IVM917685 JFI917684:JFI917685 JPE917684:JPE917685 JZA917684:JZA917685 KIW917684:KIW917685 KSS917684:KSS917685 LCO917684:LCO917685 LMK917684:LMK917685 LWG917684:LWG917685 MGC917684:MGC917685 MPY917684:MPY917685 MZU917684:MZU917685 NJQ917684:NJQ917685 NTM917684:NTM917685 ODI917684:ODI917685 ONE917684:ONE917685 OXA917684:OXA917685 PGW917684:PGW917685 PQS917684:PQS917685 QAO917684:QAO917685 QKK917684:QKK917685 QUG917684:QUG917685 REC917684:REC917685 RNY917684:RNY917685 RXU917684:RXU917685 SHQ917684:SHQ917685 SRM917684:SRM917685 TBI917684:TBI917685 TLE917684:TLE917685 TVA917684:TVA917685 UEW917684:UEW917685 UOS917684:UOS917685 UYO917684:UYO917685 VIK917684:VIK917685 VSG917684:VSG917685 WCC917684:WCC917685 WLY917684:WLY917685 WVU917684:WVU917685 M983220:M983221 JI983220:JI983221 TE983220:TE983221 ADA983220:ADA983221 AMW983220:AMW983221 AWS983220:AWS983221 BGO983220:BGO983221 BQK983220:BQK983221 CAG983220:CAG983221 CKC983220:CKC983221 CTY983220:CTY983221 DDU983220:DDU983221 DNQ983220:DNQ983221 DXM983220:DXM983221 EHI983220:EHI983221 ERE983220:ERE983221 FBA983220:FBA983221 FKW983220:FKW983221 FUS983220:FUS983221 GEO983220:GEO983221 GOK983220:GOK983221 GYG983220:GYG983221 HIC983220:HIC983221 HRY983220:HRY983221 IBU983220:IBU983221 ILQ983220:ILQ983221 IVM983220:IVM983221 JFI983220:JFI983221 JPE983220:JPE983221 JZA983220:JZA983221 KIW983220:KIW983221 KSS983220:KSS983221 LCO983220:LCO983221 LMK983220:LMK983221 LWG983220:LWG983221 MGC983220:MGC983221 MPY983220:MPY983221 MZU983220:MZU983221 NJQ983220:NJQ983221 NTM983220:NTM983221 ODI983220:ODI983221 ONE983220:ONE983221 OXA983220:OXA983221 PGW983220:PGW983221 PQS983220:PQS983221 QAO983220:QAO983221 QKK983220:QKK983221 QUG983220:QUG983221 REC983220:REC983221 RNY983220:RNY983221 RXU983220:RXU983221 SHQ983220:SHQ983221 SRM983220:SRM983221 TBI983220:TBI983221 TLE983220:TLE983221 TVA983220:TVA983221 UEW983220:UEW983221 UOS983220:UOS983221 UYO983220:UYO983221 VIK983220:VIK983221 VSG983220:VSG983221 WCC983220:WCC983221 WLY983220:WLY983221 WVU983220:WVU983221 H108:I108 JD108:JE108 SZ108:TA108 ACV108:ACW108 AMR108:AMS108 AWN108:AWO108 BGJ108:BGK108 BQF108:BQG108 CAB108:CAC108 CJX108:CJY108 CTT108:CTU108 DDP108:DDQ108 DNL108:DNM108 DXH108:DXI108 EHD108:EHE108 EQZ108:ERA108 FAV108:FAW108 FKR108:FKS108 FUN108:FUO108 GEJ108:GEK108 GOF108:GOG108 GYB108:GYC108 HHX108:HHY108 HRT108:HRU108 IBP108:IBQ108 ILL108:ILM108 IVH108:IVI108 JFD108:JFE108 JOZ108:JPA108 JYV108:JYW108 KIR108:KIS108 KSN108:KSO108 LCJ108:LCK108 LMF108:LMG108 LWB108:LWC108 MFX108:MFY108 MPT108:MPU108 MZP108:MZQ108 NJL108:NJM108 NTH108:NTI108 ODD108:ODE108 OMZ108:ONA108 OWV108:OWW108 PGR108:PGS108 PQN108:PQO108 QAJ108:QAK108 QKF108:QKG108 QUB108:QUC108 RDX108:RDY108 RNT108:RNU108 RXP108:RXQ108 SHL108:SHM108 SRH108:SRI108 TBD108:TBE108 TKZ108:TLA108 TUV108:TUW108 UER108:UES108 UON108:UOO108 UYJ108:UYK108 VIF108:VIG108 VSB108:VSC108 WBX108:WBY108 WLT108:WLU108 WVP108:WVQ108 H65644:I65644 JD65644:JE65644 SZ65644:TA65644 ACV65644:ACW65644 AMR65644:AMS65644 AWN65644:AWO65644 BGJ65644:BGK65644 BQF65644:BQG65644 CAB65644:CAC65644 CJX65644:CJY65644 CTT65644:CTU65644 DDP65644:DDQ65644 DNL65644:DNM65644 DXH65644:DXI65644 EHD65644:EHE65644 EQZ65644:ERA65644 FAV65644:FAW65644 FKR65644:FKS65644 FUN65644:FUO65644 GEJ65644:GEK65644 GOF65644:GOG65644 GYB65644:GYC65644 HHX65644:HHY65644 HRT65644:HRU65644 IBP65644:IBQ65644 ILL65644:ILM65644 IVH65644:IVI65644 JFD65644:JFE65644 JOZ65644:JPA65644 JYV65644:JYW65644 KIR65644:KIS65644 KSN65644:KSO65644 LCJ65644:LCK65644 LMF65644:LMG65644 LWB65644:LWC65644 MFX65644:MFY65644 MPT65644:MPU65644 MZP65644:MZQ65644 NJL65644:NJM65644 NTH65644:NTI65644 ODD65644:ODE65644 OMZ65644:ONA65644 OWV65644:OWW65644 PGR65644:PGS65644 PQN65644:PQO65644 QAJ65644:QAK65644 QKF65644:QKG65644 QUB65644:QUC65644 RDX65644:RDY65644 RNT65644:RNU65644 RXP65644:RXQ65644 SHL65644:SHM65644 SRH65644:SRI65644 TBD65644:TBE65644 TKZ65644:TLA65644 TUV65644:TUW65644 UER65644:UES65644 UON65644:UOO65644 UYJ65644:UYK65644 VIF65644:VIG65644 VSB65644:VSC65644 WBX65644:WBY65644 WLT65644:WLU65644 WVP65644:WVQ65644 H131180:I131180 JD131180:JE131180 SZ131180:TA131180 ACV131180:ACW131180 AMR131180:AMS131180 AWN131180:AWO131180 BGJ131180:BGK131180 BQF131180:BQG131180 CAB131180:CAC131180 CJX131180:CJY131180 CTT131180:CTU131180 DDP131180:DDQ131180 DNL131180:DNM131180 DXH131180:DXI131180 EHD131180:EHE131180 EQZ131180:ERA131180 FAV131180:FAW131180 FKR131180:FKS131180 FUN131180:FUO131180 GEJ131180:GEK131180 GOF131180:GOG131180 GYB131180:GYC131180 HHX131180:HHY131180 HRT131180:HRU131180 IBP131180:IBQ131180 ILL131180:ILM131180 IVH131180:IVI131180 JFD131180:JFE131180 JOZ131180:JPA131180 JYV131180:JYW131180 KIR131180:KIS131180 KSN131180:KSO131180 LCJ131180:LCK131180 LMF131180:LMG131180 LWB131180:LWC131180 MFX131180:MFY131180 MPT131180:MPU131180 MZP131180:MZQ131180 NJL131180:NJM131180 NTH131180:NTI131180 ODD131180:ODE131180 OMZ131180:ONA131180 OWV131180:OWW131180 PGR131180:PGS131180 PQN131180:PQO131180 QAJ131180:QAK131180 QKF131180:QKG131180 QUB131180:QUC131180 RDX131180:RDY131180 RNT131180:RNU131180 RXP131180:RXQ131180 SHL131180:SHM131180 SRH131180:SRI131180 TBD131180:TBE131180 TKZ131180:TLA131180 TUV131180:TUW131180 UER131180:UES131180 UON131180:UOO131180 UYJ131180:UYK131180 VIF131180:VIG131180 VSB131180:VSC131180 WBX131180:WBY131180 WLT131180:WLU131180 WVP131180:WVQ131180 H196716:I196716 JD196716:JE196716 SZ196716:TA196716 ACV196716:ACW196716 AMR196716:AMS196716 AWN196716:AWO196716 BGJ196716:BGK196716 BQF196716:BQG196716 CAB196716:CAC196716 CJX196716:CJY196716 CTT196716:CTU196716 DDP196716:DDQ196716 DNL196716:DNM196716 DXH196716:DXI196716 EHD196716:EHE196716 EQZ196716:ERA196716 FAV196716:FAW196716 FKR196716:FKS196716 FUN196716:FUO196716 GEJ196716:GEK196716 GOF196716:GOG196716 GYB196716:GYC196716 HHX196716:HHY196716 HRT196716:HRU196716 IBP196716:IBQ196716 ILL196716:ILM196716 IVH196716:IVI196716 JFD196716:JFE196716 JOZ196716:JPA196716 JYV196716:JYW196716 KIR196716:KIS196716 KSN196716:KSO196716 LCJ196716:LCK196716 LMF196716:LMG196716 LWB196716:LWC196716 MFX196716:MFY196716 MPT196716:MPU196716 MZP196716:MZQ196716 NJL196716:NJM196716 NTH196716:NTI196716 ODD196716:ODE196716 OMZ196716:ONA196716 OWV196716:OWW196716 PGR196716:PGS196716 PQN196716:PQO196716 QAJ196716:QAK196716 QKF196716:QKG196716 QUB196716:QUC196716 RDX196716:RDY196716 RNT196716:RNU196716 RXP196716:RXQ196716 SHL196716:SHM196716 SRH196716:SRI196716 TBD196716:TBE196716 TKZ196716:TLA196716 TUV196716:TUW196716 UER196716:UES196716 UON196716:UOO196716 UYJ196716:UYK196716 VIF196716:VIG196716 VSB196716:VSC196716 WBX196716:WBY196716 WLT196716:WLU196716 WVP196716:WVQ196716 H262252:I262252 JD262252:JE262252 SZ262252:TA262252 ACV262252:ACW262252 AMR262252:AMS262252 AWN262252:AWO262252 BGJ262252:BGK262252 BQF262252:BQG262252 CAB262252:CAC262252 CJX262252:CJY262252 CTT262252:CTU262252 DDP262252:DDQ262252 DNL262252:DNM262252 DXH262252:DXI262252 EHD262252:EHE262252 EQZ262252:ERA262252 FAV262252:FAW262252 FKR262252:FKS262252 FUN262252:FUO262252 GEJ262252:GEK262252 GOF262252:GOG262252 GYB262252:GYC262252 HHX262252:HHY262252 HRT262252:HRU262252 IBP262252:IBQ262252 ILL262252:ILM262252 IVH262252:IVI262252 JFD262252:JFE262252 JOZ262252:JPA262252 JYV262252:JYW262252 KIR262252:KIS262252 KSN262252:KSO262252 LCJ262252:LCK262252 LMF262252:LMG262252 LWB262252:LWC262252 MFX262252:MFY262252 MPT262252:MPU262252 MZP262252:MZQ262252 NJL262252:NJM262252 NTH262252:NTI262252 ODD262252:ODE262252 OMZ262252:ONA262252 OWV262252:OWW262252 PGR262252:PGS262252 PQN262252:PQO262252 QAJ262252:QAK262252 QKF262252:QKG262252 QUB262252:QUC262252 RDX262252:RDY262252 RNT262252:RNU262252 RXP262252:RXQ262252 SHL262252:SHM262252 SRH262252:SRI262252 TBD262252:TBE262252 TKZ262252:TLA262252 TUV262252:TUW262252 UER262252:UES262252 UON262252:UOO262252 UYJ262252:UYK262252 VIF262252:VIG262252 VSB262252:VSC262252 WBX262252:WBY262252 WLT262252:WLU262252 WVP262252:WVQ262252 H327788:I327788 JD327788:JE327788 SZ327788:TA327788 ACV327788:ACW327788 AMR327788:AMS327788 AWN327788:AWO327788 BGJ327788:BGK327788 BQF327788:BQG327788 CAB327788:CAC327788 CJX327788:CJY327788 CTT327788:CTU327788 DDP327788:DDQ327788 DNL327788:DNM327788 DXH327788:DXI327788 EHD327788:EHE327788 EQZ327788:ERA327788 FAV327788:FAW327788 FKR327788:FKS327788 FUN327788:FUO327788 GEJ327788:GEK327788 GOF327788:GOG327788 GYB327788:GYC327788 HHX327788:HHY327788 HRT327788:HRU327788 IBP327788:IBQ327788 ILL327788:ILM327788 IVH327788:IVI327788 JFD327788:JFE327788 JOZ327788:JPA327788 JYV327788:JYW327788 KIR327788:KIS327788 KSN327788:KSO327788 LCJ327788:LCK327788 LMF327788:LMG327788 LWB327788:LWC327788 MFX327788:MFY327788 MPT327788:MPU327788 MZP327788:MZQ327788 NJL327788:NJM327788 NTH327788:NTI327788 ODD327788:ODE327788 OMZ327788:ONA327788 OWV327788:OWW327788 PGR327788:PGS327788 PQN327788:PQO327788 QAJ327788:QAK327788 QKF327788:QKG327788 QUB327788:QUC327788 RDX327788:RDY327788 RNT327788:RNU327788 RXP327788:RXQ327788 SHL327788:SHM327788 SRH327788:SRI327788 TBD327788:TBE327788 TKZ327788:TLA327788 TUV327788:TUW327788 UER327788:UES327788 UON327788:UOO327788 UYJ327788:UYK327788 VIF327788:VIG327788 VSB327788:VSC327788 WBX327788:WBY327788 WLT327788:WLU327788 WVP327788:WVQ327788 H393324:I393324 JD393324:JE393324 SZ393324:TA393324 ACV393324:ACW393324 AMR393324:AMS393324 AWN393324:AWO393324 BGJ393324:BGK393324 BQF393324:BQG393324 CAB393324:CAC393324 CJX393324:CJY393324 CTT393324:CTU393324 DDP393324:DDQ393324 DNL393324:DNM393324 DXH393324:DXI393324 EHD393324:EHE393324 EQZ393324:ERA393324 FAV393324:FAW393324 FKR393324:FKS393324 FUN393324:FUO393324 GEJ393324:GEK393324 GOF393324:GOG393324 GYB393324:GYC393324 HHX393324:HHY393324 HRT393324:HRU393324 IBP393324:IBQ393324 ILL393324:ILM393324 IVH393324:IVI393324 JFD393324:JFE393324 JOZ393324:JPA393324 JYV393324:JYW393324 KIR393324:KIS393324 KSN393324:KSO393324 LCJ393324:LCK393324 LMF393324:LMG393324 LWB393324:LWC393324 MFX393324:MFY393324 MPT393324:MPU393324 MZP393324:MZQ393324 NJL393324:NJM393324 NTH393324:NTI393324 ODD393324:ODE393324 OMZ393324:ONA393324 OWV393324:OWW393324 PGR393324:PGS393324 PQN393324:PQO393324 QAJ393324:QAK393324 QKF393324:QKG393324 QUB393324:QUC393324 RDX393324:RDY393324 RNT393324:RNU393324 RXP393324:RXQ393324 SHL393324:SHM393324 SRH393324:SRI393324 TBD393324:TBE393324 TKZ393324:TLA393324 TUV393324:TUW393324 UER393324:UES393324 UON393324:UOO393324 UYJ393324:UYK393324 VIF393324:VIG393324 VSB393324:VSC393324 WBX393324:WBY393324 WLT393324:WLU393324 WVP393324:WVQ393324 H458860:I458860 JD458860:JE458860 SZ458860:TA458860 ACV458860:ACW458860 AMR458860:AMS458860 AWN458860:AWO458860 BGJ458860:BGK458860 BQF458860:BQG458860 CAB458860:CAC458860 CJX458860:CJY458860 CTT458860:CTU458860 DDP458860:DDQ458860 DNL458860:DNM458860 DXH458860:DXI458860 EHD458860:EHE458860 EQZ458860:ERA458860 FAV458860:FAW458860 FKR458860:FKS458860 FUN458860:FUO458860 GEJ458860:GEK458860 GOF458860:GOG458860 GYB458860:GYC458860 HHX458860:HHY458860 HRT458860:HRU458860 IBP458860:IBQ458860 ILL458860:ILM458860 IVH458860:IVI458860 JFD458860:JFE458860 JOZ458860:JPA458860 JYV458860:JYW458860 KIR458860:KIS458860 KSN458860:KSO458860 LCJ458860:LCK458860 LMF458860:LMG458860 LWB458860:LWC458860 MFX458860:MFY458860 MPT458860:MPU458860 MZP458860:MZQ458860 NJL458860:NJM458860 NTH458860:NTI458860 ODD458860:ODE458860 OMZ458860:ONA458860 OWV458860:OWW458860 PGR458860:PGS458860 PQN458860:PQO458860 QAJ458860:QAK458860 QKF458860:QKG458860 QUB458860:QUC458860 RDX458860:RDY458860 RNT458860:RNU458860 RXP458860:RXQ458860 SHL458860:SHM458860 SRH458860:SRI458860 TBD458860:TBE458860 TKZ458860:TLA458860 TUV458860:TUW458860 UER458860:UES458860 UON458860:UOO458860 UYJ458860:UYK458860 VIF458860:VIG458860 VSB458860:VSC458860 WBX458860:WBY458860 WLT458860:WLU458860 WVP458860:WVQ458860 H524396:I524396 JD524396:JE524396 SZ524396:TA524396 ACV524396:ACW524396 AMR524396:AMS524396 AWN524396:AWO524396 BGJ524396:BGK524396 BQF524396:BQG524396 CAB524396:CAC524396 CJX524396:CJY524396 CTT524396:CTU524396 DDP524396:DDQ524396 DNL524396:DNM524396 DXH524396:DXI524396 EHD524396:EHE524396 EQZ524396:ERA524396 FAV524396:FAW524396 FKR524396:FKS524396 FUN524396:FUO524396 GEJ524396:GEK524396 GOF524396:GOG524396 GYB524396:GYC524396 HHX524396:HHY524396 HRT524396:HRU524396 IBP524396:IBQ524396 ILL524396:ILM524396 IVH524396:IVI524396 JFD524396:JFE524396 JOZ524396:JPA524396 JYV524396:JYW524396 KIR524396:KIS524396 KSN524396:KSO524396 LCJ524396:LCK524396 LMF524396:LMG524396 LWB524396:LWC524396 MFX524396:MFY524396 MPT524396:MPU524396 MZP524396:MZQ524396 NJL524396:NJM524396 NTH524396:NTI524396 ODD524396:ODE524396 OMZ524396:ONA524396 OWV524396:OWW524396 PGR524396:PGS524396 PQN524396:PQO524396 QAJ524396:QAK524396 QKF524396:QKG524396 QUB524396:QUC524396 RDX524396:RDY524396 RNT524396:RNU524396 RXP524396:RXQ524396 SHL524396:SHM524396 SRH524396:SRI524396 TBD524396:TBE524396 TKZ524396:TLA524396 TUV524396:TUW524396 UER524396:UES524396 UON524396:UOO524396 UYJ524396:UYK524396 VIF524396:VIG524396 VSB524396:VSC524396 WBX524396:WBY524396 WLT524396:WLU524396 WVP524396:WVQ524396 H589932:I589932 JD589932:JE589932 SZ589932:TA589932 ACV589932:ACW589932 AMR589932:AMS589932 AWN589932:AWO589932 BGJ589932:BGK589932 BQF589932:BQG589932 CAB589932:CAC589932 CJX589932:CJY589932 CTT589932:CTU589932 DDP589932:DDQ589932 DNL589932:DNM589932 DXH589932:DXI589932 EHD589932:EHE589932 EQZ589932:ERA589932 FAV589932:FAW589932 FKR589932:FKS589932 FUN589932:FUO589932 GEJ589932:GEK589932 GOF589932:GOG589932 GYB589932:GYC589932 HHX589932:HHY589932 HRT589932:HRU589932 IBP589932:IBQ589932 ILL589932:ILM589932 IVH589932:IVI589932 JFD589932:JFE589932 JOZ589932:JPA589932 JYV589932:JYW589932 KIR589932:KIS589932 KSN589932:KSO589932 LCJ589932:LCK589932 LMF589932:LMG589932 LWB589932:LWC589932 MFX589932:MFY589932 MPT589932:MPU589932 MZP589932:MZQ589932 NJL589932:NJM589932 NTH589932:NTI589932 ODD589932:ODE589932 OMZ589932:ONA589932 OWV589932:OWW589932 PGR589932:PGS589932 PQN589932:PQO589932 QAJ589932:QAK589932 QKF589932:QKG589932 QUB589932:QUC589932 RDX589932:RDY589932 RNT589932:RNU589932 RXP589932:RXQ589932 SHL589932:SHM589932 SRH589932:SRI589932 TBD589932:TBE589932 TKZ589932:TLA589932 TUV589932:TUW589932 UER589932:UES589932 UON589932:UOO589932 UYJ589932:UYK589932 VIF589932:VIG589932 VSB589932:VSC589932 WBX589932:WBY589932 WLT589932:WLU589932 WVP589932:WVQ589932 H655468:I655468 JD655468:JE655468 SZ655468:TA655468 ACV655468:ACW655468 AMR655468:AMS655468 AWN655468:AWO655468 BGJ655468:BGK655468 BQF655468:BQG655468 CAB655468:CAC655468 CJX655468:CJY655468 CTT655468:CTU655468 DDP655468:DDQ655468 DNL655468:DNM655468 DXH655468:DXI655468 EHD655468:EHE655468 EQZ655468:ERA655468 FAV655468:FAW655468 FKR655468:FKS655468 FUN655468:FUO655468 GEJ655468:GEK655468 GOF655468:GOG655468 GYB655468:GYC655468 HHX655468:HHY655468 HRT655468:HRU655468 IBP655468:IBQ655468 ILL655468:ILM655468 IVH655468:IVI655468 JFD655468:JFE655468 JOZ655468:JPA655468 JYV655468:JYW655468 KIR655468:KIS655468 KSN655468:KSO655468 LCJ655468:LCK655468 LMF655468:LMG655468 LWB655468:LWC655468 MFX655468:MFY655468 MPT655468:MPU655468 MZP655468:MZQ655468 NJL655468:NJM655468 NTH655468:NTI655468 ODD655468:ODE655468 OMZ655468:ONA655468 OWV655468:OWW655468 PGR655468:PGS655468 PQN655468:PQO655468 QAJ655468:QAK655468 QKF655468:QKG655468 QUB655468:QUC655468 RDX655468:RDY655468 RNT655468:RNU655468 RXP655468:RXQ655468 SHL655468:SHM655468 SRH655468:SRI655468 TBD655468:TBE655468 TKZ655468:TLA655468 TUV655468:TUW655468 UER655468:UES655468 UON655468:UOO655468 UYJ655468:UYK655468 VIF655468:VIG655468 VSB655468:VSC655468 WBX655468:WBY655468 WLT655468:WLU655468 WVP655468:WVQ655468 H721004:I721004 JD721004:JE721004 SZ721004:TA721004 ACV721004:ACW721004 AMR721004:AMS721004 AWN721004:AWO721004 BGJ721004:BGK721004 BQF721004:BQG721004 CAB721004:CAC721004 CJX721004:CJY721004 CTT721004:CTU721004 DDP721004:DDQ721004 DNL721004:DNM721004 DXH721004:DXI721004 EHD721004:EHE721004 EQZ721004:ERA721004 FAV721004:FAW721004 FKR721004:FKS721004 FUN721004:FUO721004 GEJ721004:GEK721004 GOF721004:GOG721004 GYB721004:GYC721004 HHX721004:HHY721004 HRT721004:HRU721004 IBP721004:IBQ721004 ILL721004:ILM721004 IVH721004:IVI721004 JFD721004:JFE721004 JOZ721004:JPA721004 JYV721004:JYW721004 KIR721004:KIS721004 KSN721004:KSO721004 LCJ721004:LCK721004 LMF721004:LMG721004 LWB721004:LWC721004 MFX721004:MFY721004 MPT721004:MPU721004 MZP721004:MZQ721004 NJL721004:NJM721004 NTH721004:NTI721004 ODD721004:ODE721004 OMZ721004:ONA721004 OWV721004:OWW721004 PGR721004:PGS721004 PQN721004:PQO721004 QAJ721004:QAK721004 QKF721004:QKG721004 QUB721004:QUC721004 RDX721004:RDY721004 RNT721004:RNU721004 RXP721004:RXQ721004 SHL721004:SHM721004 SRH721004:SRI721004 TBD721004:TBE721004 TKZ721004:TLA721004 TUV721004:TUW721004 UER721004:UES721004 UON721004:UOO721004 UYJ721004:UYK721004 VIF721004:VIG721004 VSB721004:VSC721004 WBX721004:WBY721004 WLT721004:WLU721004 WVP721004:WVQ721004 H786540:I786540 JD786540:JE786540 SZ786540:TA786540 ACV786540:ACW786540 AMR786540:AMS786540 AWN786540:AWO786540 BGJ786540:BGK786540 BQF786540:BQG786540 CAB786540:CAC786540 CJX786540:CJY786540 CTT786540:CTU786540 DDP786540:DDQ786540 DNL786540:DNM786540 DXH786540:DXI786540 EHD786540:EHE786540 EQZ786540:ERA786540 FAV786540:FAW786540 FKR786540:FKS786540 FUN786540:FUO786540 GEJ786540:GEK786540 GOF786540:GOG786540 GYB786540:GYC786540 HHX786540:HHY786540 HRT786540:HRU786540 IBP786540:IBQ786540 ILL786540:ILM786540 IVH786540:IVI786540 JFD786540:JFE786540 JOZ786540:JPA786540 JYV786540:JYW786540 KIR786540:KIS786540 KSN786540:KSO786540 LCJ786540:LCK786540 LMF786540:LMG786540 LWB786540:LWC786540 MFX786540:MFY786540 MPT786540:MPU786540 MZP786540:MZQ786540 NJL786540:NJM786540 NTH786540:NTI786540 ODD786540:ODE786540 OMZ786540:ONA786540 OWV786540:OWW786540 PGR786540:PGS786540 PQN786540:PQO786540 QAJ786540:QAK786540 QKF786540:QKG786540 QUB786540:QUC786540 RDX786540:RDY786540 RNT786540:RNU786540 RXP786540:RXQ786540 SHL786540:SHM786540 SRH786540:SRI786540 TBD786540:TBE786540 TKZ786540:TLA786540 TUV786540:TUW786540 UER786540:UES786540 UON786540:UOO786540 UYJ786540:UYK786540 VIF786540:VIG786540 VSB786540:VSC786540 WBX786540:WBY786540 WLT786540:WLU786540 WVP786540:WVQ786540 H852076:I852076 JD852076:JE852076 SZ852076:TA852076 ACV852076:ACW852076 AMR852076:AMS852076 AWN852076:AWO852076 BGJ852076:BGK852076 BQF852076:BQG852076 CAB852076:CAC852076 CJX852076:CJY852076 CTT852076:CTU852076 DDP852076:DDQ852076 DNL852076:DNM852076 DXH852076:DXI852076 EHD852076:EHE852076 EQZ852076:ERA852076 FAV852076:FAW852076 FKR852076:FKS852076 FUN852076:FUO852076 GEJ852076:GEK852076 GOF852076:GOG852076 GYB852076:GYC852076 HHX852076:HHY852076 HRT852076:HRU852076 IBP852076:IBQ852076 ILL852076:ILM852076 IVH852076:IVI852076 JFD852076:JFE852076 JOZ852076:JPA852076 JYV852076:JYW852076 KIR852076:KIS852076 KSN852076:KSO852076 LCJ852076:LCK852076 LMF852076:LMG852076 LWB852076:LWC852076 MFX852076:MFY852076 MPT852076:MPU852076 MZP852076:MZQ852076 NJL852076:NJM852076 NTH852076:NTI852076 ODD852076:ODE852076 OMZ852076:ONA852076 OWV852076:OWW852076 PGR852076:PGS852076 PQN852076:PQO852076 QAJ852076:QAK852076 QKF852076:QKG852076 QUB852076:QUC852076 RDX852076:RDY852076 RNT852076:RNU852076 RXP852076:RXQ852076 SHL852076:SHM852076 SRH852076:SRI852076 TBD852076:TBE852076 TKZ852076:TLA852076 TUV852076:TUW852076 UER852076:UES852076 UON852076:UOO852076 UYJ852076:UYK852076 VIF852076:VIG852076 VSB852076:VSC852076 WBX852076:WBY852076 WLT852076:WLU852076 WVP852076:WVQ852076 H917612:I917612 JD917612:JE917612 SZ917612:TA917612 ACV917612:ACW917612 AMR917612:AMS917612 AWN917612:AWO917612 BGJ917612:BGK917612 BQF917612:BQG917612 CAB917612:CAC917612 CJX917612:CJY917612 CTT917612:CTU917612 DDP917612:DDQ917612 DNL917612:DNM917612 DXH917612:DXI917612 EHD917612:EHE917612 EQZ917612:ERA917612 FAV917612:FAW917612 FKR917612:FKS917612 FUN917612:FUO917612 GEJ917612:GEK917612 GOF917612:GOG917612 GYB917612:GYC917612 HHX917612:HHY917612 HRT917612:HRU917612 IBP917612:IBQ917612 ILL917612:ILM917612 IVH917612:IVI917612 JFD917612:JFE917612 JOZ917612:JPA917612 JYV917612:JYW917612 KIR917612:KIS917612 KSN917612:KSO917612 LCJ917612:LCK917612 LMF917612:LMG917612 LWB917612:LWC917612 MFX917612:MFY917612 MPT917612:MPU917612 MZP917612:MZQ917612 NJL917612:NJM917612 NTH917612:NTI917612 ODD917612:ODE917612 OMZ917612:ONA917612 OWV917612:OWW917612 PGR917612:PGS917612 PQN917612:PQO917612 QAJ917612:QAK917612 QKF917612:QKG917612 QUB917612:QUC917612 RDX917612:RDY917612 RNT917612:RNU917612 RXP917612:RXQ917612 SHL917612:SHM917612 SRH917612:SRI917612 TBD917612:TBE917612 TKZ917612:TLA917612 TUV917612:TUW917612 UER917612:UES917612 UON917612:UOO917612 UYJ917612:UYK917612 VIF917612:VIG917612 VSB917612:VSC917612 WBX917612:WBY917612 WLT917612:WLU917612 WVP917612:WVQ917612 H983148:I983148 JD983148:JE983148 SZ983148:TA983148 ACV983148:ACW983148 AMR983148:AMS983148 AWN983148:AWO983148 BGJ983148:BGK983148 BQF983148:BQG983148 CAB983148:CAC983148 CJX983148:CJY983148 CTT983148:CTU983148 DDP983148:DDQ983148 DNL983148:DNM983148 DXH983148:DXI983148 EHD983148:EHE983148 EQZ983148:ERA983148 FAV983148:FAW983148 FKR983148:FKS983148 FUN983148:FUO983148 GEJ983148:GEK983148 GOF983148:GOG983148 GYB983148:GYC983148 HHX983148:HHY983148 HRT983148:HRU983148 IBP983148:IBQ983148 ILL983148:ILM983148 IVH983148:IVI983148 JFD983148:JFE983148 JOZ983148:JPA983148 JYV983148:JYW983148 KIR983148:KIS983148 KSN983148:KSO983148 LCJ983148:LCK983148 LMF983148:LMG983148 LWB983148:LWC983148 MFX983148:MFY983148 MPT983148:MPU983148 MZP983148:MZQ983148 NJL983148:NJM983148 NTH983148:NTI983148 ODD983148:ODE983148 OMZ983148:ONA983148 OWV983148:OWW983148 PGR983148:PGS983148 PQN983148:PQO983148 QAJ983148:QAK983148 QKF983148:QKG983148 QUB983148:QUC983148 RDX983148:RDY983148 RNT983148:RNU983148 RXP983148:RXQ983148 SHL983148:SHM983148 SRH983148:SRI983148 TBD983148:TBE983148 TKZ983148:TLA983148 TUV983148:TUW983148 UER983148:UES983148 UON983148:UOO983148 UYJ983148:UYK983148 VIF983148:VIG983148 VSB983148:VSC983148 WBX983148:WBY983148 WLT983148:WLU983148 WVP983148:WVQ983148 Q97:R98 JM97:JN98 TI97:TJ98 ADE97:ADF98 ANA97:ANB98 AWW97:AWX98 BGS97:BGT98 BQO97:BQP98 CAK97:CAL98 CKG97:CKH98 CUC97:CUD98 DDY97:DDZ98 DNU97:DNV98 DXQ97:DXR98 EHM97:EHN98 ERI97:ERJ98 FBE97:FBF98 FLA97:FLB98 FUW97:FUX98 GES97:GET98 GOO97:GOP98 GYK97:GYL98 HIG97:HIH98 HSC97:HSD98 IBY97:IBZ98 ILU97:ILV98 IVQ97:IVR98 JFM97:JFN98 JPI97:JPJ98 JZE97:JZF98 KJA97:KJB98 KSW97:KSX98 LCS97:LCT98 LMO97:LMP98 LWK97:LWL98 MGG97:MGH98 MQC97:MQD98 MZY97:MZZ98 NJU97:NJV98 NTQ97:NTR98 ODM97:ODN98 ONI97:ONJ98 OXE97:OXF98 PHA97:PHB98 PQW97:PQX98 QAS97:QAT98 QKO97:QKP98 QUK97:QUL98 REG97:REH98 ROC97:ROD98 RXY97:RXZ98 SHU97:SHV98 SRQ97:SRR98 TBM97:TBN98 TLI97:TLJ98 TVE97:TVF98 UFA97:UFB98 UOW97:UOX98 UYS97:UYT98 VIO97:VIP98 VSK97:VSL98 WCG97:WCH98 WMC97:WMD98 WVY97:WVZ98 Q65633:R65634 JM65633:JN65634 TI65633:TJ65634 ADE65633:ADF65634 ANA65633:ANB65634 AWW65633:AWX65634 BGS65633:BGT65634 BQO65633:BQP65634 CAK65633:CAL65634 CKG65633:CKH65634 CUC65633:CUD65634 DDY65633:DDZ65634 DNU65633:DNV65634 DXQ65633:DXR65634 EHM65633:EHN65634 ERI65633:ERJ65634 FBE65633:FBF65634 FLA65633:FLB65634 FUW65633:FUX65634 GES65633:GET65634 GOO65633:GOP65634 GYK65633:GYL65634 HIG65633:HIH65634 HSC65633:HSD65634 IBY65633:IBZ65634 ILU65633:ILV65634 IVQ65633:IVR65634 JFM65633:JFN65634 JPI65633:JPJ65634 JZE65633:JZF65634 KJA65633:KJB65634 KSW65633:KSX65634 LCS65633:LCT65634 LMO65633:LMP65634 LWK65633:LWL65634 MGG65633:MGH65634 MQC65633:MQD65634 MZY65633:MZZ65634 NJU65633:NJV65634 NTQ65633:NTR65634 ODM65633:ODN65634 ONI65633:ONJ65634 OXE65633:OXF65634 PHA65633:PHB65634 PQW65633:PQX65634 QAS65633:QAT65634 QKO65633:QKP65634 QUK65633:QUL65634 REG65633:REH65634 ROC65633:ROD65634 RXY65633:RXZ65634 SHU65633:SHV65634 SRQ65633:SRR65634 TBM65633:TBN65634 TLI65633:TLJ65634 TVE65633:TVF65634 UFA65633:UFB65634 UOW65633:UOX65634 UYS65633:UYT65634 VIO65633:VIP65634 VSK65633:VSL65634 WCG65633:WCH65634 WMC65633:WMD65634 WVY65633:WVZ65634 Q131169:R131170 JM131169:JN131170 TI131169:TJ131170 ADE131169:ADF131170 ANA131169:ANB131170 AWW131169:AWX131170 BGS131169:BGT131170 BQO131169:BQP131170 CAK131169:CAL131170 CKG131169:CKH131170 CUC131169:CUD131170 DDY131169:DDZ131170 DNU131169:DNV131170 DXQ131169:DXR131170 EHM131169:EHN131170 ERI131169:ERJ131170 FBE131169:FBF131170 FLA131169:FLB131170 FUW131169:FUX131170 GES131169:GET131170 GOO131169:GOP131170 GYK131169:GYL131170 HIG131169:HIH131170 HSC131169:HSD131170 IBY131169:IBZ131170 ILU131169:ILV131170 IVQ131169:IVR131170 JFM131169:JFN131170 JPI131169:JPJ131170 JZE131169:JZF131170 KJA131169:KJB131170 KSW131169:KSX131170 LCS131169:LCT131170 LMO131169:LMP131170 LWK131169:LWL131170 MGG131169:MGH131170 MQC131169:MQD131170 MZY131169:MZZ131170 NJU131169:NJV131170 NTQ131169:NTR131170 ODM131169:ODN131170 ONI131169:ONJ131170 OXE131169:OXF131170 PHA131169:PHB131170 PQW131169:PQX131170 QAS131169:QAT131170 QKO131169:QKP131170 QUK131169:QUL131170 REG131169:REH131170 ROC131169:ROD131170 RXY131169:RXZ131170 SHU131169:SHV131170 SRQ131169:SRR131170 TBM131169:TBN131170 TLI131169:TLJ131170 TVE131169:TVF131170 UFA131169:UFB131170 UOW131169:UOX131170 UYS131169:UYT131170 VIO131169:VIP131170 VSK131169:VSL131170 WCG131169:WCH131170 WMC131169:WMD131170 WVY131169:WVZ131170 Q196705:R196706 JM196705:JN196706 TI196705:TJ196706 ADE196705:ADF196706 ANA196705:ANB196706 AWW196705:AWX196706 BGS196705:BGT196706 BQO196705:BQP196706 CAK196705:CAL196706 CKG196705:CKH196706 CUC196705:CUD196706 DDY196705:DDZ196706 DNU196705:DNV196706 DXQ196705:DXR196706 EHM196705:EHN196706 ERI196705:ERJ196706 FBE196705:FBF196706 FLA196705:FLB196706 FUW196705:FUX196706 GES196705:GET196706 GOO196705:GOP196706 GYK196705:GYL196706 HIG196705:HIH196706 HSC196705:HSD196706 IBY196705:IBZ196706 ILU196705:ILV196706 IVQ196705:IVR196706 JFM196705:JFN196706 JPI196705:JPJ196706 JZE196705:JZF196706 KJA196705:KJB196706 KSW196705:KSX196706 LCS196705:LCT196706 LMO196705:LMP196706 LWK196705:LWL196706 MGG196705:MGH196706 MQC196705:MQD196706 MZY196705:MZZ196706 NJU196705:NJV196706 NTQ196705:NTR196706 ODM196705:ODN196706 ONI196705:ONJ196706 OXE196705:OXF196706 PHA196705:PHB196706 PQW196705:PQX196706 QAS196705:QAT196706 QKO196705:QKP196706 QUK196705:QUL196706 REG196705:REH196706 ROC196705:ROD196706 RXY196705:RXZ196706 SHU196705:SHV196706 SRQ196705:SRR196706 TBM196705:TBN196706 TLI196705:TLJ196706 TVE196705:TVF196706 UFA196705:UFB196706 UOW196705:UOX196706 UYS196705:UYT196706 VIO196705:VIP196706 VSK196705:VSL196706 WCG196705:WCH196706 WMC196705:WMD196706 WVY196705:WVZ196706 Q262241:R262242 JM262241:JN262242 TI262241:TJ262242 ADE262241:ADF262242 ANA262241:ANB262242 AWW262241:AWX262242 BGS262241:BGT262242 BQO262241:BQP262242 CAK262241:CAL262242 CKG262241:CKH262242 CUC262241:CUD262242 DDY262241:DDZ262242 DNU262241:DNV262242 DXQ262241:DXR262242 EHM262241:EHN262242 ERI262241:ERJ262242 FBE262241:FBF262242 FLA262241:FLB262242 FUW262241:FUX262242 GES262241:GET262242 GOO262241:GOP262242 GYK262241:GYL262242 HIG262241:HIH262242 HSC262241:HSD262242 IBY262241:IBZ262242 ILU262241:ILV262242 IVQ262241:IVR262242 JFM262241:JFN262242 JPI262241:JPJ262242 JZE262241:JZF262242 KJA262241:KJB262242 KSW262241:KSX262242 LCS262241:LCT262242 LMO262241:LMP262242 LWK262241:LWL262242 MGG262241:MGH262242 MQC262241:MQD262242 MZY262241:MZZ262242 NJU262241:NJV262242 NTQ262241:NTR262242 ODM262241:ODN262242 ONI262241:ONJ262242 OXE262241:OXF262242 PHA262241:PHB262242 PQW262241:PQX262242 QAS262241:QAT262242 QKO262241:QKP262242 QUK262241:QUL262242 REG262241:REH262242 ROC262241:ROD262242 RXY262241:RXZ262242 SHU262241:SHV262242 SRQ262241:SRR262242 TBM262241:TBN262242 TLI262241:TLJ262242 TVE262241:TVF262242 UFA262241:UFB262242 UOW262241:UOX262242 UYS262241:UYT262242 VIO262241:VIP262242 VSK262241:VSL262242 WCG262241:WCH262242 WMC262241:WMD262242 WVY262241:WVZ262242 Q327777:R327778 JM327777:JN327778 TI327777:TJ327778 ADE327777:ADF327778 ANA327777:ANB327778 AWW327777:AWX327778 BGS327777:BGT327778 BQO327777:BQP327778 CAK327777:CAL327778 CKG327777:CKH327778 CUC327777:CUD327778 DDY327777:DDZ327778 DNU327777:DNV327778 DXQ327777:DXR327778 EHM327777:EHN327778 ERI327777:ERJ327778 FBE327777:FBF327778 FLA327777:FLB327778 FUW327777:FUX327778 GES327777:GET327778 GOO327777:GOP327778 GYK327777:GYL327778 HIG327777:HIH327778 HSC327777:HSD327778 IBY327777:IBZ327778 ILU327777:ILV327778 IVQ327777:IVR327778 JFM327777:JFN327778 JPI327777:JPJ327778 JZE327777:JZF327778 KJA327777:KJB327778 KSW327777:KSX327778 LCS327777:LCT327778 LMO327777:LMP327778 LWK327777:LWL327778 MGG327777:MGH327778 MQC327777:MQD327778 MZY327777:MZZ327778 NJU327777:NJV327778 NTQ327777:NTR327778 ODM327777:ODN327778 ONI327777:ONJ327778 OXE327777:OXF327778 PHA327777:PHB327778 PQW327777:PQX327778 QAS327777:QAT327778 QKO327777:QKP327778 QUK327777:QUL327778 REG327777:REH327778 ROC327777:ROD327778 RXY327777:RXZ327778 SHU327777:SHV327778 SRQ327777:SRR327778 TBM327777:TBN327778 TLI327777:TLJ327778 TVE327777:TVF327778 UFA327777:UFB327778 UOW327777:UOX327778 UYS327777:UYT327778 VIO327777:VIP327778 VSK327777:VSL327778 WCG327777:WCH327778 WMC327777:WMD327778 WVY327777:WVZ327778 Q393313:R393314 JM393313:JN393314 TI393313:TJ393314 ADE393313:ADF393314 ANA393313:ANB393314 AWW393313:AWX393314 BGS393313:BGT393314 BQO393313:BQP393314 CAK393313:CAL393314 CKG393313:CKH393314 CUC393313:CUD393314 DDY393313:DDZ393314 DNU393313:DNV393314 DXQ393313:DXR393314 EHM393313:EHN393314 ERI393313:ERJ393314 FBE393313:FBF393314 FLA393313:FLB393314 FUW393313:FUX393314 GES393313:GET393314 GOO393313:GOP393314 GYK393313:GYL393314 HIG393313:HIH393314 HSC393313:HSD393314 IBY393313:IBZ393314 ILU393313:ILV393314 IVQ393313:IVR393314 JFM393313:JFN393314 JPI393313:JPJ393314 JZE393313:JZF393314 KJA393313:KJB393314 KSW393313:KSX393314 LCS393313:LCT393314 LMO393313:LMP393314 LWK393313:LWL393314 MGG393313:MGH393314 MQC393313:MQD393314 MZY393313:MZZ393314 NJU393313:NJV393314 NTQ393313:NTR393314 ODM393313:ODN393314 ONI393313:ONJ393314 OXE393313:OXF393314 PHA393313:PHB393314 PQW393313:PQX393314 QAS393313:QAT393314 QKO393313:QKP393314 QUK393313:QUL393314 REG393313:REH393314 ROC393313:ROD393314 RXY393313:RXZ393314 SHU393313:SHV393314 SRQ393313:SRR393314 TBM393313:TBN393314 TLI393313:TLJ393314 TVE393313:TVF393314 UFA393313:UFB393314 UOW393313:UOX393314 UYS393313:UYT393314 VIO393313:VIP393314 VSK393313:VSL393314 WCG393313:WCH393314 WMC393313:WMD393314 WVY393313:WVZ393314 Q458849:R458850 JM458849:JN458850 TI458849:TJ458850 ADE458849:ADF458850 ANA458849:ANB458850 AWW458849:AWX458850 BGS458849:BGT458850 BQO458849:BQP458850 CAK458849:CAL458850 CKG458849:CKH458850 CUC458849:CUD458850 DDY458849:DDZ458850 DNU458849:DNV458850 DXQ458849:DXR458850 EHM458849:EHN458850 ERI458849:ERJ458850 FBE458849:FBF458850 FLA458849:FLB458850 FUW458849:FUX458850 GES458849:GET458850 GOO458849:GOP458850 GYK458849:GYL458850 HIG458849:HIH458850 HSC458849:HSD458850 IBY458849:IBZ458850 ILU458849:ILV458850 IVQ458849:IVR458850 JFM458849:JFN458850 JPI458849:JPJ458850 JZE458849:JZF458850 KJA458849:KJB458850 KSW458849:KSX458850 LCS458849:LCT458850 LMO458849:LMP458850 LWK458849:LWL458850 MGG458849:MGH458850 MQC458849:MQD458850 MZY458849:MZZ458850 NJU458849:NJV458850 NTQ458849:NTR458850 ODM458849:ODN458850 ONI458849:ONJ458850 OXE458849:OXF458850 PHA458849:PHB458850 PQW458849:PQX458850 QAS458849:QAT458850 QKO458849:QKP458850 QUK458849:QUL458850 REG458849:REH458850 ROC458849:ROD458850 RXY458849:RXZ458850 SHU458849:SHV458850 SRQ458849:SRR458850 TBM458849:TBN458850 TLI458849:TLJ458850 TVE458849:TVF458850 UFA458849:UFB458850 UOW458849:UOX458850 UYS458849:UYT458850 VIO458849:VIP458850 VSK458849:VSL458850 WCG458849:WCH458850 WMC458849:WMD458850 WVY458849:WVZ458850 Q524385:R524386 JM524385:JN524386 TI524385:TJ524386 ADE524385:ADF524386 ANA524385:ANB524386 AWW524385:AWX524386 BGS524385:BGT524386 BQO524385:BQP524386 CAK524385:CAL524386 CKG524385:CKH524386 CUC524385:CUD524386 DDY524385:DDZ524386 DNU524385:DNV524386 DXQ524385:DXR524386 EHM524385:EHN524386 ERI524385:ERJ524386 FBE524385:FBF524386 FLA524385:FLB524386 FUW524385:FUX524386 GES524385:GET524386 GOO524385:GOP524386 GYK524385:GYL524386 HIG524385:HIH524386 HSC524385:HSD524386 IBY524385:IBZ524386 ILU524385:ILV524386 IVQ524385:IVR524386 JFM524385:JFN524386 JPI524385:JPJ524386 JZE524385:JZF524386 KJA524385:KJB524386 KSW524385:KSX524386 LCS524385:LCT524386 LMO524385:LMP524386 LWK524385:LWL524386 MGG524385:MGH524386 MQC524385:MQD524386 MZY524385:MZZ524386 NJU524385:NJV524386 NTQ524385:NTR524386 ODM524385:ODN524386 ONI524385:ONJ524386 OXE524385:OXF524386 PHA524385:PHB524386 PQW524385:PQX524386 QAS524385:QAT524386 QKO524385:QKP524386 QUK524385:QUL524386 REG524385:REH524386 ROC524385:ROD524386 RXY524385:RXZ524386 SHU524385:SHV524386 SRQ524385:SRR524386 TBM524385:TBN524386 TLI524385:TLJ524386 TVE524385:TVF524386 UFA524385:UFB524386 UOW524385:UOX524386 UYS524385:UYT524386 VIO524385:VIP524386 VSK524385:VSL524386 WCG524385:WCH524386 WMC524385:WMD524386 WVY524385:WVZ524386 Q589921:R589922 JM589921:JN589922 TI589921:TJ589922 ADE589921:ADF589922 ANA589921:ANB589922 AWW589921:AWX589922 BGS589921:BGT589922 BQO589921:BQP589922 CAK589921:CAL589922 CKG589921:CKH589922 CUC589921:CUD589922 DDY589921:DDZ589922 DNU589921:DNV589922 DXQ589921:DXR589922 EHM589921:EHN589922 ERI589921:ERJ589922 FBE589921:FBF589922 FLA589921:FLB589922 FUW589921:FUX589922 GES589921:GET589922 GOO589921:GOP589922 GYK589921:GYL589922 HIG589921:HIH589922 HSC589921:HSD589922 IBY589921:IBZ589922 ILU589921:ILV589922 IVQ589921:IVR589922 JFM589921:JFN589922 JPI589921:JPJ589922 JZE589921:JZF589922 KJA589921:KJB589922 KSW589921:KSX589922 LCS589921:LCT589922 LMO589921:LMP589922 LWK589921:LWL589922 MGG589921:MGH589922 MQC589921:MQD589922 MZY589921:MZZ589922 NJU589921:NJV589922 NTQ589921:NTR589922 ODM589921:ODN589922 ONI589921:ONJ589922 OXE589921:OXF589922 PHA589921:PHB589922 PQW589921:PQX589922 QAS589921:QAT589922 QKO589921:QKP589922 QUK589921:QUL589922 REG589921:REH589922 ROC589921:ROD589922 RXY589921:RXZ589922 SHU589921:SHV589922 SRQ589921:SRR589922 TBM589921:TBN589922 TLI589921:TLJ589922 TVE589921:TVF589922 UFA589921:UFB589922 UOW589921:UOX589922 UYS589921:UYT589922 VIO589921:VIP589922 VSK589921:VSL589922 WCG589921:WCH589922 WMC589921:WMD589922 WVY589921:WVZ589922 Q655457:R655458 JM655457:JN655458 TI655457:TJ655458 ADE655457:ADF655458 ANA655457:ANB655458 AWW655457:AWX655458 BGS655457:BGT655458 BQO655457:BQP655458 CAK655457:CAL655458 CKG655457:CKH655458 CUC655457:CUD655458 DDY655457:DDZ655458 DNU655457:DNV655458 DXQ655457:DXR655458 EHM655457:EHN655458 ERI655457:ERJ655458 FBE655457:FBF655458 FLA655457:FLB655458 FUW655457:FUX655458 GES655457:GET655458 GOO655457:GOP655458 GYK655457:GYL655458 HIG655457:HIH655458 HSC655457:HSD655458 IBY655457:IBZ655458 ILU655457:ILV655458 IVQ655457:IVR655458 JFM655457:JFN655458 JPI655457:JPJ655458 JZE655457:JZF655458 KJA655457:KJB655458 KSW655457:KSX655458 LCS655457:LCT655458 LMO655457:LMP655458 LWK655457:LWL655458 MGG655457:MGH655458 MQC655457:MQD655458 MZY655457:MZZ655458 NJU655457:NJV655458 NTQ655457:NTR655458 ODM655457:ODN655458 ONI655457:ONJ655458 OXE655457:OXF655458 PHA655457:PHB655458 PQW655457:PQX655458 QAS655457:QAT655458 QKO655457:QKP655458 QUK655457:QUL655458 REG655457:REH655458 ROC655457:ROD655458 RXY655457:RXZ655458 SHU655457:SHV655458 SRQ655457:SRR655458 TBM655457:TBN655458 TLI655457:TLJ655458 TVE655457:TVF655458 UFA655457:UFB655458 UOW655457:UOX655458 UYS655457:UYT655458 VIO655457:VIP655458 VSK655457:VSL655458 WCG655457:WCH655458 WMC655457:WMD655458 WVY655457:WVZ655458 Q720993:R720994 JM720993:JN720994 TI720993:TJ720994 ADE720993:ADF720994 ANA720993:ANB720994 AWW720993:AWX720994 BGS720993:BGT720994 BQO720993:BQP720994 CAK720993:CAL720994 CKG720993:CKH720994 CUC720993:CUD720994 DDY720993:DDZ720994 DNU720993:DNV720994 DXQ720993:DXR720994 EHM720993:EHN720994 ERI720993:ERJ720994 FBE720993:FBF720994 FLA720993:FLB720994 FUW720993:FUX720994 GES720993:GET720994 GOO720993:GOP720994 GYK720993:GYL720994 HIG720993:HIH720994 HSC720993:HSD720994 IBY720993:IBZ720994 ILU720993:ILV720994 IVQ720993:IVR720994 JFM720993:JFN720994 JPI720993:JPJ720994 JZE720993:JZF720994 KJA720993:KJB720994 KSW720993:KSX720994 LCS720993:LCT720994 LMO720993:LMP720994 LWK720993:LWL720994 MGG720993:MGH720994 MQC720993:MQD720994 MZY720993:MZZ720994 NJU720993:NJV720994 NTQ720993:NTR720994 ODM720993:ODN720994 ONI720993:ONJ720994 OXE720993:OXF720994 PHA720993:PHB720994 PQW720993:PQX720994 QAS720993:QAT720994 QKO720993:QKP720994 QUK720993:QUL720994 REG720993:REH720994 ROC720993:ROD720994 RXY720993:RXZ720994 SHU720993:SHV720994 SRQ720993:SRR720994 TBM720993:TBN720994 TLI720993:TLJ720994 TVE720993:TVF720994 UFA720993:UFB720994 UOW720993:UOX720994 UYS720993:UYT720994 VIO720993:VIP720994 VSK720993:VSL720994 WCG720993:WCH720994 WMC720993:WMD720994 WVY720993:WVZ720994 Q786529:R786530 JM786529:JN786530 TI786529:TJ786530 ADE786529:ADF786530 ANA786529:ANB786530 AWW786529:AWX786530 BGS786529:BGT786530 BQO786529:BQP786530 CAK786529:CAL786530 CKG786529:CKH786530 CUC786529:CUD786530 DDY786529:DDZ786530 DNU786529:DNV786530 DXQ786529:DXR786530 EHM786529:EHN786530 ERI786529:ERJ786530 FBE786529:FBF786530 FLA786529:FLB786530 FUW786529:FUX786530 GES786529:GET786530 GOO786529:GOP786530 GYK786529:GYL786530 HIG786529:HIH786530 HSC786529:HSD786530 IBY786529:IBZ786530 ILU786529:ILV786530 IVQ786529:IVR786530 JFM786529:JFN786530 JPI786529:JPJ786530 JZE786529:JZF786530 KJA786529:KJB786530 KSW786529:KSX786530 LCS786529:LCT786530 LMO786529:LMP786530 LWK786529:LWL786530 MGG786529:MGH786530 MQC786529:MQD786530 MZY786529:MZZ786530 NJU786529:NJV786530 NTQ786529:NTR786530 ODM786529:ODN786530 ONI786529:ONJ786530 OXE786529:OXF786530 PHA786529:PHB786530 PQW786529:PQX786530 QAS786529:QAT786530 QKO786529:QKP786530 QUK786529:QUL786530 REG786529:REH786530 ROC786529:ROD786530 RXY786529:RXZ786530 SHU786529:SHV786530 SRQ786529:SRR786530 TBM786529:TBN786530 TLI786529:TLJ786530 TVE786529:TVF786530 UFA786529:UFB786530 UOW786529:UOX786530 UYS786529:UYT786530 VIO786529:VIP786530 VSK786529:VSL786530 WCG786529:WCH786530 WMC786529:WMD786530 WVY786529:WVZ786530 Q852065:R852066 JM852065:JN852066 TI852065:TJ852066 ADE852065:ADF852066 ANA852065:ANB852066 AWW852065:AWX852066 BGS852065:BGT852066 BQO852065:BQP852066 CAK852065:CAL852066 CKG852065:CKH852066 CUC852065:CUD852066 DDY852065:DDZ852066 DNU852065:DNV852066 DXQ852065:DXR852066 EHM852065:EHN852066 ERI852065:ERJ852066 FBE852065:FBF852066 FLA852065:FLB852066 FUW852065:FUX852066 GES852065:GET852066 GOO852065:GOP852066 GYK852065:GYL852066 HIG852065:HIH852066 HSC852065:HSD852066 IBY852065:IBZ852066 ILU852065:ILV852066 IVQ852065:IVR852066 JFM852065:JFN852066 JPI852065:JPJ852066 JZE852065:JZF852066 KJA852065:KJB852066 KSW852065:KSX852066 LCS852065:LCT852066 LMO852065:LMP852066 LWK852065:LWL852066 MGG852065:MGH852066 MQC852065:MQD852066 MZY852065:MZZ852066 NJU852065:NJV852066 NTQ852065:NTR852066 ODM852065:ODN852066 ONI852065:ONJ852066 OXE852065:OXF852066 PHA852065:PHB852066 PQW852065:PQX852066 QAS852065:QAT852066 QKO852065:QKP852066 QUK852065:QUL852066 REG852065:REH852066 ROC852065:ROD852066 RXY852065:RXZ852066 SHU852065:SHV852066 SRQ852065:SRR852066 TBM852065:TBN852066 TLI852065:TLJ852066 TVE852065:TVF852066 UFA852065:UFB852066 UOW852065:UOX852066 UYS852065:UYT852066 VIO852065:VIP852066 VSK852065:VSL852066 WCG852065:WCH852066 WMC852065:WMD852066 WVY852065:WVZ852066 Q917601:R917602 JM917601:JN917602 TI917601:TJ917602 ADE917601:ADF917602 ANA917601:ANB917602 AWW917601:AWX917602 BGS917601:BGT917602 BQO917601:BQP917602 CAK917601:CAL917602 CKG917601:CKH917602 CUC917601:CUD917602 DDY917601:DDZ917602 DNU917601:DNV917602 DXQ917601:DXR917602 EHM917601:EHN917602 ERI917601:ERJ917602 FBE917601:FBF917602 FLA917601:FLB917602 FUW917601:FUX917602 GES917601:GET917602 GOO917601:GOP917602 GYK917601:GYL917602 HIG917601:HIH917602 HSC917601:HSD917602 IBY917601:IBZ917602 ILU917601:ILV917602 IVQ917601:IVR917602 JFM917601:JFN917602 JPI917601:JPJ917602 JZE917601:JZF917602 KJA917601:KJB917602 KSW917601:KSX917602 LCS917601:LCT917602 LMO917601:LMP917602 LWK917601:LWL917602 MGG917601:MGH917602 MQC917601:MQD917602 MZY917601:MZZ917602 NJU917601:NJV917602 NTQ917601:NTR917602 ODM917601:ODN917602 ONI917601:ONJ917602 OXE917601:OXF917602 PHA917601:PHB917602 PQW917601:PQX917602 QAS917601:QAT917602 QKO917601:QKP917602 QUK917601:QUL917602 REG917601:REH917602 ROC917601:ROD917602 RXY917601:RXZ917602 SHU917601:SHV917602 SRQ917601:SRR917602 TBM917601:TBN917602 TLI917601:TLJ917602 TVE917601:TVF917602 UFA917601:UFB917602 UOW917601:UOX917602 UYS917601:UYT917602 VIO917601:VIP917602 VSK917601:VSL917602 WCG917601:WCH917602 WMC917601:WMD917602 WVY917601:WVZ917602 Q983137:R983138 JM983137:JN983138 TI983137:TJ983138 ADE983137:ADF983138 ANA983137:ANB983138 AWW983137:AWX983138 BGS983137:BGT983138 BQO983137:BQP983138 CAK983137:CAL983138 CKG983137:CKH983138 CUC983137:CUD983138 DDY983137:DDZ983138 DNU983137:DNV983138 DXQ983137:DXR983138 EHM983137:EHN983138 ERI983137:ERJ983138 FBE983137:FBF983138 FLA983137:FLB983138 FUW983137:FUX983138 GES983137:GET983138 GOO983137:GOP983138 GYK983137:GYL983138 HIG983137:HIH983138 HSC983137:HSD983138 IBY983137:IBZ983138 ILU983137:ILV983138 IVQ983137:IVR983138 JFM983137:JFN983138 JPI983137:JPJ983138 JZE983137:JZF983138 KJA983137:KJB983138 KSW983137:KSX983138 LCS983137:LCT983138 LMO983137:LMP983138 LWK983137:LWL983138 MGG983137:MGH983138 MQC983137:MQD983138 MZY983137:MZZ983138 NJU983137:NJV983138 NTQ983137:NTR983138 ODM983137:ODN983138 ONI983137:ONJ983138 OXE983137:OXF983138 PHA983137:PHB983138 PQW983137:PQX983138 QAS983137:QAT983138 QKO983137:QKP983138 QUK983137:QUL983138 REG983137:REH983138 ROC983137:ROD983138 RXY983137:RXZ983138 SHU983137:SHV983138 SRQ983137:SRR983138 TBM983137:TBN983138 TLI983137:TLJ983138 TVE983137:TVF983138 UFA983137:UFB983138 UOW983137:UOX983138 UYS983137:UYT983138 VIO983137:VIP983138 VSK983137:VSL983138 WCG983137:WCH983138 WMC983137:WMD983138 WVY983137:WVZ983138 K108:L108 JG108:JH108 TC108:TD108 ACY108:ACZ108 AMU108:AMV108 AWQ108:AWR108 BGM108:BGN108 BQI108:BQJ108 CAE108:CAF108 CKA108:CKB108 CTW108:CTX108 DDS108:DDT108 DNO108:DNP108 DXK108:DXL108 EHG108:EHH108 ERC108:ERD108 FAY108:FAZ108 FKU108:FKV108 FUQ108:FUR108 GEM108:GEN108 GOI108:GOJ108 GYE108:GYF108 HIA108:HIB108 HRW108:HRX108 IBS108:IBT108 ILO108:ILP108 IVK108:IVL108 JFG108:JFH108 JPC108:JPD108 JYY108:JYZ108 KIU108:KIV108 KSQ108:KSR108 LCM108:LCN108 LMI108:LMJ108 LWE108:LWF108 MGA108:MGB108 MPW108:MPX108 MZS108:MZT108 NJO108:NJP108 NTK108:NTL108 ODG108:ODH108 ONC108:OND108 OWY108:OWZ108 PGU108:PGV108 PQQ108:PQR108 QAM108:QAN108 QKI108:QKJ108 QUE108:QUF108 REA108:REB108 RNW108:RNX108 RXS108:RXT108 SHO108:SHP108 SRK108:SRL108 TBG108:TBH108 TLC108:TLD108 TUY108:TUZ108 UEU108:UEV108 UOQ108:UOR108 UYM108:UYN108 VII108:VIJ108 VSE108:VSF108 WCA108:WCB108 WLW108:WLX108 WVS108:WVT108 K65644:L65644 JG65644:JH65644 TC65644:TD65644 ACY65644:ACZ65644 AMU65644:AMV65644 AWQ65644:AWR65644 BGM65644:BGN65644 BQI65644:BQJ65644 CAE65644:CAF65644 CKA65644:CKB65644 CTW65644:CTX65644 DDS65644:DDT65644 DNO65644:DNP65644 DXK65644:DXL65644 EHG65644:EHH65644 ERC65644:ERD65644 FAY65644:FAZ65644 FKU65644:FKV65644 FUQ65644:FUR65644 GEM65644:GEN65644 GOI65644:GOJ65644 GYE65644:GYF65644 HIA65644:HIB65644 HRW65644:HRX65644 IBS65644:IBT65644 ILO65644:ILP65644 IVK65644:IVL65644 JFG65644:JFH65644 JPC65644:JPD65644 JYY65644:JYZ65644 KIU65644:KIV65644 KSQ65644:KSR65644 LCM65644:LCN65644 LMI65644:LMJ65644 LWE65644:LWF65644 MGA65644:MGB65644 MPW65644:MPX65644 MZS65644:MZT65644 NJO65644:NJP65644 NTK65644:NTL65644 ODG65644:ODH65644 ONC65644:OND65644 OWY65644:OWZ65644 PGU65644:PGV65644 PQQ65644:PQR65644 QAM65644:QAN65644 QKI65644:QKJ65644 QUE65644:QUF65644 REA65644:REB65644 RNW65644:RNX65644 RXS65644:RXT65644 SHO65644:SHP65644 SRK65644:SRL65644 TBG65644:TBH65644 TLC65644:TLD65644 TUY65644:TUZ65644 UEU65644:UEV65644 UOQ65644:UOR65644 UYM65644:UYN65644 VII65644:VIJ65644 VSE65644:VSF65644 WCA65644:WCB65644 WLW65644:WLX65644 WVS65644:WVT65644 K131180:L131180 JG131180:JH131180 TC131180:TD131180 ACY131180:ACZ131180 AMU131180:AMV131180 AWQ131180:AWR131180 BGM131180:BGN131180 BQI131180:BQJ131180 CAE131180:CAF131180 CKA131180:CKB131180 CTW131180:CTX131180 DDS131180:DDT131180 DNO131180:DNP131180 DXK131180:DXL131180 EHG131180:EHH131180 ERC131180:ERD131180 FAY131180:FAZ131180 FKU131180:FKV131180 FUQ131180:FUR131180 GEM131180:GEN131180 GOI131180:GOJ131180 GYE131180:GYF131180 HIA131180:HIB131180 HRW131180:HRX131180 IBS131180:IBT131180 ILO131180:ILP131180 IVK131180:IVL131180 JFG131180:JFH131180 JPC131180:JPD131180 JYY131180:JYZ131180 KIU131180:KIV131180 KSQ131180:KSR131180 LCM131180:LCN131180 LMI131180:LMJ131180 LWE131180:LWF131180 MGA131180:MGB131180 MPW131180:MPX131180 MZS131180:MZT131180 NJO131180:NJP131180 NTK131180:NTL131180 ODG131180:ODH131180 ONC131180:OND131180 OWY131180:OWZ131180 PGU131180:PGV131180 PQQ131180:PQR131180 QAM131180:QAN131180 QKI131180:QKJ131180 QUE131180:QUF131180 REA131180:REB131180 RNW131180:RNX131180 RXS131180:RXT131180 SHO131180:SHP131180 SRK131180:SRL131180 TBG131180:TBH131180 TLC131180:TLD131180 TUY131180:TUZ131180 UEU131180:UEV131180 UOQ131180:UOR131180 UYM131180:UYN131180 VII131180:VIJ131180 VSE131180:VSF131180 WCA131180:WCB131180 WLW131180:WLX131180 WVS131180:WVT131180 K196716:L196716 JG196716:JH196716 TC196716:TD196716 ACY196716:ACZ196716 AMU196716:AMV196716 AWQ196716:AWR196716 BGM196716:BGN196716 BQI196716:BQJ196716 CAE196716:CAF196716 CKA196716:CKB196716 CTW196716:CTX196716 DDS196716:DDT196716 DNO196716:DNP196716 DXK196716:DXL196716 EHG196716:EHH196716 ERC196716:ERD196716 FAY196716:FAZ196716 FKU196716:FKV196716 FUQ196716:FUR196716 GEM196716:GEN196716 GOI196716:GOJ196716 GYE196716:GYF196716 HIA196716:HIB196716 HRW196716:HRX196716 IBS196716:IBT196716 ILO196716:ILP196716 IVK196716:IVL196716 JFG196716:JFH196716 JPC196716:JPD196716 JYY196716:JYZ196716 KIU196716:KIV196716 KSQ196716:KSR196716 LCM196716:LCN196716 LMI196716:LMJ196716 LWE196716:LWF196716 MGA196716:MGB196716 MPW196716:MPX196716 MZS196716:MZT196716 NJO196716:NJP196716 NTK196716:NTL196716 ODG196716:ODH196716 ONC196716:OND196716 OWY196716:OWZ196716 PGU196716:PGV196716 PQQ196716:PQR196716 QAM196716:QAN196716 QKI196716:QKJ196716 QUE196716:QUF196716 REA196716:REB196716 RNW196716:RNX196716 RXS196716:RXT196716 SHO196716:SHP196716 SRK196716:SRL196716 TBG196716:TBH196716 TLC196716:TLD196716 TUY196716:TUZ196716 UEU196716:UEV196716 UOQ196716:UOR196716 UYM196716:UYN196716 VII196716:VIJ196716 VSE196716:VSF196716 WCA196716:WCB196716 WLW196716:WLX196716 WVS196716:WVT196716 K262252:L262252 JG262252:JH262252 TC262252:TD262252 ACY262252:ACZ262252 AMU262252:AMV262252 AWQ262252:AWR262252 BGM262252:BGN262252 BQI262252:BQJ262252 CAE262252:CAF262252 CKA262252:CKB262252 CTW262252:CTX262252 DDS262252:DDT262252 DNO262252:DNP262252 DXK262252:DXL262252 EHG262252:EHH262252 ERC262252:ERD262252 FAY262252:FAZ262252 FKU262252:FKV262252 FUQ262252:FUR262252 GEM262252:GEN262252 GOI262252:GOJ262252 GYE262252:GYF262252 HIA262252:HIB262252 HRW262252:HRX262252 IBS262252:IBT262252 ILO262252:ILP262252 IVK262252:IVL262252 JFG262252:JFH262252 JPC262252:JPD262252 JYY262252:JYZ262252 KIU262252:KIV262252 KSQ262252:KSR262252 LCM262252:LCN262252 LMI262252:LMJ262252 LWE262252:LWF262252 MGA262252:MGB262252 MPW262252:MPX262252 MZS262252:MZT262252 NJO262252:NJP262252 NTK262252:NTL262252 ODG262252:ODH262252 ONC262252:OND262252 OWY262252:OWZ262252 PGU262252:PGV262252 PQQ262252:PQR262252 QAM262252:QAN262252 QKI262252:QKJ262252 QUE262252:QUF262252 REA262252:REB262252 RNW262252:RNX262252 RXS262252:RXT262252 SHO262252:SHP262252 SRK262252:SRL262252 TBG262252:TBH262252 TLC262252:TLD262252 TUY262252:TUZ262252 UEU262252:UEV262252 UOQ262252:UOR262252 UYM262252:UYN262252 VII262252:VIJ262252 VSE262252:VSF262252 WCA262252:WCB262252 WLW262252:WLX262252 WVS262252:WVT262252 K327788:L327788 JG327788:JH327788 TC327788:TD327788 ACY327788:ACZ327788 AMU327788:AMV327788 AWQ327788:AWR327788 BGM327788:BGN327788 BQI327788:BQJ327788 CAE327788:CAF327788 CKA327788:CKB327788 CTW327788:CTX327788 DDS327788:DDT327788 DNO327788:DNP327788 DXK327788:DXL327788 EHG327788:EHH327788 ERC327788:ERD327788 FAY327788:FAZ327788 FKU327788:FKV327788 FUQ327788:FUR327788 GEM327788:GEN327788 GOI327788:GOJ327788 GYE327788:GYF327788 HIA327788:HIB327788 HRW327788:HRX327788 IBS327788:IBT327788 ILO327788:ILP327788 IVK327788:IVL327788 JFG327788:JFH327788 JPC327788:JPD327788 JYY327788:JYZ327788 KIU327788:KIV327788 KSQ327788:KSR327788 LCM327788:LCN327788 LMI327788:LMJ327788 LWE327788:LWF327788 MGA327788:MGB327788 MPW327788:MPX327788 MZS327788:MZT327788 NJO327788:NJP327788 NTK327788:NTL327788 ODG327788:ODH327788 ONC327788:OND327788 OWY327788:OWZ327788 PGU327788:PGV327788 PQQ327788:PQR327788 QAM327788:QAN327788 QKI327788:QKJ327788 QUE327788:QUF327788 REA327788:REB327788 RNW327788:RNX327788 RXS327788:RXT327788 SHO327788:SHP327788 SRK327788:SRL327788 TBG327788:TBH327788 TLC327788:TLD327788 TUY327788:TUZ327788 UEU327788:UEV327788 UOQ327788:UOR327788 UYM327788:UYN327788 VII327788:VIJ327788 VSE327788:VSF327788 WCA327788:WCB327788 WLW327788:WLX327788 WVS327788:WVT327788 K393324:L393324 JG393324:JH393324 TC393324:TD393324 ACY393324:ACZ393324 AMU393324:AMV393324 AWQ393324:AWR393324 BGM393324:BGN393324 BQI393324:BQJ393324 CAE393324:CAF393324 CKA393324:CKB393324 CTW393324:CTX393324 DDS393324:DDT393324 DNO393324:DNP393324 DXK393324:DXL393324 EHG393324:EHH393324 ERC393324:ERD393324 FAY393324:FAZ393324 FKU393324:FKV393324 FUQ393324:FUR393324 GEM393324:GEN393324 GOI393324:GOJ393324 GYE393324:GYF393324 HIA393324:HIB393324 HRW393324:HRX393324 IBS393324:IBT393324 ILO393324:ILP393324 IVK393324:IVL393324 JFG393324:JFH393324 JPC393324:JPD393324 JYY393324:JYZ393324 KIU393324:KIV393324 KSQ393324:KSR393324 LCM393324:LCN393324 LMI393324:LMJ393324 LWE393324:LWF393324 MGA393324:MGB393324 MPW393324:MPX393324 MZS393324:MZT393324 NJO393324:NJP393324 NTK393324:NTL393324 ODG393324:ODH393324 ONC393324:OND393324 OWY393324:OWZ393324 PGU393324:PGV393324 PQQ393324:PQR393324 QAM393324:QAN393324 QKI393324:QKJ393324 QUE393324:QUF393324 REA393324:REB393324 RNW393324:RNX393324 RXS393324:RXT393324 SHO393324:SHP393324 SRK393324:SRL393324 TBG393324:TBH393324 TLC393324:TLD393324 TUY393324:TUZ393324 UEU393324:UEV393324 UOQ393324:UOR393324 UYM393324:UYN393324 VII393324:VIJ393324 VSE393324:VSF393324 WCA393324:WCB393324 WLW393324:WLX393324 WVS393324:WVT393324 K458860:L458860 JG458860:JH458860 TC458860:TD458860 ACY458860:ACZ458860 AMU458860:AMV458860 AWQ458860:AWR458860 BGM458860:BGN458860 BQI458860:BQJ458860 CAE458860:CAF458860 CKA458860:CKB458860 CTW458860:CTX458860 DDS458860:DDT458860 DNO458860:DNP458860 DXK458860:DXL458860 EHG458860:EHH458860 ERC458860:ERD458860 FAY458860:FAZ458860 FKU458860:FKV458860 FUQ458860:FUR458860 GEM458860:GEN458860 GOI458860:GOJ458860 GYE458860:GYF458860 HIA458860:HIB458860 HRW458860:HRX458860 IBS458860:IBT458860 ILO458860:ILP458860 IVK458860:IVL458860 JFG458860:JFH458860 JPC458860:JPD458860 JYY458860:JYZ458860 KIU458860:KIV458860 KSQ458860:KSR458860 LCM458860:LCN458860 LMI458860:LMJ458860 LWE458860:LWF458860 MGA458860:MGB458860 MPW458860:MPX458860 MZS458860:MZT458860 NJO458860:NJP458860 NTK458860:NTL458860 ODG458860:ODH458860 ONC458860:OND458860 OWY458860:OWZ458860 PGU458860:PGV458860 PQQ458860:PQR458860 QAM458860:QAN458860 QKI458860:QKJ458860 QUE458860:QUF458860 REA458860:REB458860 RNW458860:RNX458860 RXS458860:RXT458860 SHO458860:SHP458860 SRK458860:SRL458860 TBG458860:TBH458860 TLC458860:TLD458860 TUY458860:TUZ458860 UEU458860:UEV458860 UOQ458860:UOR458860 UYM458860:UYN458860 VII458860:VIJ458860 VSE458860:VSF458860 WCA458860:WCB458860 WLW458860:WLX458860 WVS458860:WVT458860 K524396:L524396 JG524396:JH524396 TC524396:TD524396 ACY524396:ACZ524396 AMU524396:AMV524396 AWQ524396:AWR524396 BGM524396:BGN524396 BQI524396:BQJ524396 CAE524396:CAF524396 CKA524396:CKB524396 CTW524396:CTX524396 DDS524396:DDT524396 DNO524396:DNP524396 DXK524396:DXL524396 EHG524396:EHH524396 ERC524396:ERD524396 FAY524396:FAZ524396 FKU524396:FKV524396 FUQ524396:FUR524396 GEM524396:GEN524396 GOI524396:GOJ524396 GYE524396:GYF524396 HIA524396:HIB524396 HRW524396:HRX524396 IBS524396:IBT524396 ILO524396:ILP524396 IVK524396:IVL524396 JFG524396:JFH524396 JPC524396:JPD524396 JYY524396:JYZ524396 KIU524396:KIV524396 KSQ524396:KSR524396 LCM524396:LCN524396 LMI524396:LMJ524396 LWE524396:LWF524396 MGA524396:MGB524396 MPW524396:MPX524396 MZS524396:MZT524396 NJO524396:NJP524396 NTK524396:NTL524396 ODG524396:ODH524396 ONC524396:OND524396 OWY524396:OWZ524396 PGU524396:PGV524396 PQQ524396:PQR524396 QAM524396:QAN524396 QKI524396:QKJ524396 QUE524396:QUF524396 REA524396:REB524396 RNW524396:RNX524396 RXS524396:RXT524396 SHO524396:SHP524396 SRK524396:SRL524396 TBG524396:TBH524396 TLC524396:TLD524396 TUY524396:TUZ524396 UEU524396:UEV524396 UOQ524396:UOR524396 UYM524396:UYN524396 VII524396:VIJ524396 VSE524396:VSF524396 WCA524396:WCB524396 WLW524396:WLX524396 WVS524396:WVT524396 K589932:L589932 JG589932:JH589932 TC589932:TD589932 ACY589932:ACZ589932 AMU589932:AMV589932 AWQ589932:AWR589932 BGM589932:BGN589932 BQI589932:BQJ589932 CAE589932:CAF589932 CKA589932:CKB589932 CTW589932:CTX589932 DDS589932:DDT589932 DNO589932:DNP589932 DXK589932:DXL589932 EHG589932:EHH589932 ERC589932:ERD589932 FAY589932:FAZ589932 FKU589932:FKV589932 FUQ589932:FUR589932 GEM589932:GEN589932 GOI589932:GOJ589932 GYE589932:GYF589932 HIA589932:HIB589932 HRW589932:HRX589932 IBS589932:IBT589932 ILO589932:ILP589932 IVK589932:IVL589932 JFG589932:JFH589932 JPC589932:JPD589932 JYY589932:JYZ589932 KIU589932:KIV589932 KSQ589932:KSR589932 LCM589932:LCN589932 LMI589932:LMJ589932 LWE589932:LWF589932 MGA589932:MGB589932 MPW589932:MPX589932 MZS589932:MZT589932 NJO589932:NJP589932 NTK589932:NTL589932 ODG589932:ODH589932 ONC589932:OND589932 OWY589932:OWZ589932 PGU589932:PGV589932 PQQ589932:PQR589932 QAM589932:QAN589932 QKI589932:QKJ589932 QUE589932:QUF589932 REA589932:REB589932 RNW589932:RNX589932 RXS589932:RXT589932 SHO589932:SHP589932 SRK589932:SRL589932 TBG589932:TBH589932 TLC589932:TLD589932 TUY589932:TUZ589932 UEU589932:UEV589932 UOQ589932:UOR589932 UYM589932:UYN589932 VII589932:VIJ589932 VSE589932:VSF589932 WCA589932:WCB589932 WLW589932:WLX589932 WVS589932:WVT589932 K655468:L655468 JG655468:JH655468 TC655468:TD655468 ACY655468:ACZ655468 AMU655468:AMV655468 AWQ655468:AWR655468 BGM655468:BGN655468 BQI655468:BQJ655468 CAE655468:CAF655468 CKA655468:CKB655468 CTW655468:CTX655468 DDS655468:DDT655468 DNO655468:DNP655468 DXK655468:DXL655468 EHG655468:EHH655468 ERC655468:ERD655468 FAY655468:FAZ655468 FKU655468:FKV655468 FUQ655468:FUR655468 GEM655468:GEN655468 GOI655468:GOJ655468 GYE655468:GYF655468 HIA655468:HIB655468 HRW655468:HRX655468 IBS655468:IBT655468 ILO655468:ILP655468 IVK655468:IVL655468 JFG655468:JFH655468 JPC655468:JPD655468 JYY655468:JYZ655468 KIU655468:KIV655468 KSQ655468:KSR655468 LCM655468:LCN655468 LMI655468:LMJ655468 LWE655468:LWF655468 MGA655468:MGB655468 MPW655468:MPX655468 MZS655468:MZT655468 NJO655468:NJP655468 NTK655468:NTL655468 ODG655468:ODH655468 ONC655468:OND655468 OWY655468:OWZ655468 PGU655468:PGV655468 PQQ655468:PQR655468 QAM655468:QAN655468 QKI655468:QKJ655468 QUE655468:QUF655468 REA655468:REB655468 RNW655468:RNX655468 RXS655468:RXT655468 SHO655468:SHP655468 SRK655468:SRL655468 TBG655468:TBH655468 TLC655468:TLD655468 TUY655468:TUZ655468 UEU655468:UEV655468 UOQ655468:UOR655468 UYM655468:UYN655468 VII655468:VIJ655468 VSE655468:VSF655468 WCA655468:WCB655468 WLW655468:WLX655468 WVS655468:WVT655468 K721004:L721004 JG721004:JH721004 TC721004:TD721004 ACY721004:ACZ721004 AMU721004:AMV721004 AWQ721004:AWR721004 BGM721004:BGN721004 BQI721004:BQJ721004 CAE721004:CAF721004 CKA721004:CKB721004 CTW721004:CTX721004 DDS721004:DDT721004 DNO721004:DNP721004 DXK721004:DXL721004 EHG721004:EHH721004 ERC721004:ERD721004 FAY721004:FAZ721004 FKU721004:FKV721004 FUQ721004:FUR721004 GEM721004:GEN721004 GOI721004:GOJ721004 GYE721004:GYF721004 HIA721004:HIB721004 HRW721004:HRX721004 IBS721004:IBT721004 ILO721004:ILP721004 IVK721004:IVL721004 JFG721004:JFH721004 JPC721004:JPD721004 JYY721004:JYZ721004 KIU721004:KIV721004 KSQ721004:KSR721004 LCM721004:LCN721004 LMI721004:LMJ721004 LWE721004:LWF721004 MGA721004:MGB721004 MPW721004:MPX721004 MZS721004:MZT721004 NJO721004:NJP721004 NTK721004:NTL721004 ODG721004:ODH721004 ONC721004:OND721004 OWY721004:OWZ721004 PGU721004:PGV721004 PQQ721004:PQR721004 QAM721004:QAN721004 QKI721004:QKJ721004 QUE721004:QUF721004 REA721004:REB721004 RNW721004:RNX721004 RXS721004:RXT721004 SHO721004:SHP721004 SRK721004:SRL721004 TBG721004:TBH721004 TLC721004:TLD721004 TUY721004:TUZ721004 UEU721004:UEV721004 UOQ721004:UOR721004 UYM721004:UYN721004 VII721004:VIJ721004 VSE721004:VSF721004 WCA721004:WCB721004 WLW721004:WLX721004 WVS721004:WVT721004 K786540:L786540 JG786540:JH786540 TC786540:TD786540 ACY786540:ACZ786540 AMU786540:AMV786540 AWQ786540:AWR786540 BGM786540:BGN786540 BQI786540:BQJ786540 CAE786540:CAF786540 CKA786540:CKB786540 CTW786540:CTX786540 DDS786540:DDT786540 DNO786540:DNP786540 DXK786540:DXL786540 EHG786540:EHH786540 ERC786540:ERD786540 FAY786540:FAZ786540 FKU786540:FKV786540 FUQ786540:FUR786540 GEM786540:GEN786540 GOI786540:GOJ786540 GYE786540:GYF786540 HIA786540:HIB786540 HRW786540:HRX786540 IBS786540:IBT786540 ILO786540:ILP786540 IVK786540:IVL786540 JFG786540:JFH786540 JPC786540:JPD786540 JYY786540:JYZ786540 KIU786540:KIV786540 KSQ786540:KSR786540 LCM786540:LCN786540 LMI786540:LMJ786540 LWE786540:LWF786540 MGA786540:MGB786540 MPW786540:MPX786540 MZS786540:MZT786540 NJO786540:NJP786540 NTK786540:NTL786540 ODG786540:ODH786540 ONC786540:OND786540 OWY786540:OWZ786540 PGU786540:PGV786540 PQQ786540:PQR786540 QAM786540:QAN786540 QKI786540:QKJ786540 QUE786540:QUF786540 REA786540:REB786540 RNW786540:RNX786540 RXS786540:RXT786540 SHO786540:SHP786540 SRK786540:SRL786540 TBG786540:TBH786540 TLC786540:TLD786540 TUY786540:TUZ786540 UEU786540:UEV786540 UOQ786540:UOR786540 UYM786540:UYN786540 VII786540:VIJ786540 VSE786540:VSF786540 WCA786540:WCB786540 WLW786540:WLX786540 WVS786540:WVT786540 K852076:L852076 JG852076:JH852076 TC852076:TD852076 ACY852076:ACZ852076 AMU852076:AMV852076 AWQ852076:AWR852076 BGM852076:BGN852076 BQI852076:BQJ852076 CAE852076:CAF852076 CKA852076:CKB852076 CTW852076:CTX852076 DDS852076:DDT852076 DNO852076:DNP852076 DXK852076:DXL852076 EHG852076:EHH852076 ERC852076:ERD852076 FAY852076:FAZ852076 FKU852076:FKV852076 FUQ852076:FUR852076 GEM852076:GEN852076 GOI852076:GOJ852076 GYE852076:GYF852076 HIA852076:HIB852076 HRW852076:HRX852076 IBS852076:IBT852076 ILO852076:ILP852076 IVK852076:IVL852076 JFG852076:JFH852076 JPC852076:JPD852076 JYY852076:JYZ852076 KIU852076:KIV852076 KSQ852076:KSR852076 LCM852076:LCN852076 LMI852076:LMJ852076 LWE852076:LWF852076 MGA852076:MGB852076 MPW852076:MPX852076 MZS852076:MZT852076 NJO852076:NJP852076 NTK852076:NTL852076 ODG852076:ODH852076 ONC852076:OND852076 OWY852076:OWZ852076 PGU852076:PGV852076 PQQ852076:PQR852076 QAM852076:QAN852076 QKI852076:QKJ852076 QUE852076:QUF852076 REA852076:REB852076 RNW852076:RNX852076 RXS852076:RXT852076 SHO852076:SHP852076 SRK852076:SRL852076 TBG852076:TBH852076 TLC852076:TLD852076 TUY852076:TUZ852076 UEU852076:UEV852076 UOQ852076:UOR852076 UYM852076:UYN852076 VII852076:VIJ852076 VSE852076:VSF852076 WCA852076:WCB852076 WLW852076:WLX852076 WVS852076:WVT852076 K917612:L917612 JG917612:JH917612 TC917612:TD917612 ACY917612:ACZ917612 AMU917612:AMV917612 AWQ917612:AWR917612 BGM917612:BGN917612 BQI917612:BQJ917612 CAE917612:CAF917612 CKA917612:CKB917612 CTW917612:CTX917612 DDS917612:DDT917612 DNO917612:DNP917612 DXK917612:DXL917612 EHG917612:EHH917612 ERC917612:ERD917612 FAY917612:FAZ917612 FKU917612:FKV917612 FUQ917612:FUR917612 GEM917612:GEN917612 GOI917612:GOJ917612 GYE917612:GYF917612 HIA917612:HIB917612 HRW917612:HRX917612 IBS917612:IBT917612 ILO917612:ILP917612 IVK917612:IVL917612 JFG917612:JFH917612 JPC917612:JPD917612 JYY917612:JYZ917612 KIU917612:KIV917612 KSQ917612:KSR917612 LCM917612:LCN917612 LMI917612:LMJ917612 LWE917612:LWF917612 MGA917612:MGB917612 MPW917612:MPX917612 MZS917612:MZT917612 NJO917612:NJP917612 NTK917612:NTL917612 ODG917612:ODH917612 ONC917612:OND917612 OWY917612:OWZ917612 PGU917612:PGV917612 PQQ917612:PQR917612 QAM917612:QAN917612 QKI917612:QKJ917612 QUE917612:QUF917612 REA917612:REB917612 RNW917612:RNX917612 RXS917612:RXT917612 SHO917612:SHP917612 SRK917612:SRL917612 TBG917612:TBH917612 TLC917612:TLD917612 TUY917612:TUZ917612 UEU917612:UEV917612 UOQ917612:UOR917612 UYM917612:UYN917612 VII917612:VIJ917612 VSE917612:VSF917612 WCA917612:WCB917612 WLW917612:WLX917612 WVS917612:WVT917612 K983148:L983148 JG983148:JH983148 TC983148:TD983148 ACY983148:ACZ983148 AMU983148:AMV983148 AWQ983148:AWR983148 BGM983148:BGN983148 BQI983148:BQJ983148 CAE983148:CAF983148 CKA983148:CKB983148 CTW983148:CTX983148 DDS983148:DDT983148 DNO983148:DNP983148 DXK983148:DXL983148 EHG983148:EHH983148 ERC983148:ERD983148 FAY983148:FAZ983148 FKU983148:FKV983148 FUQ983148:FUR983148 GEM983148:GEN983148 GOI983148:GOJ983148 GYE983148:GYF983148 HIA983148:HIB983148 HRW983148:HRX983148 IBS983148:IBT983148 ILO983148:ILP983148 IVK983148:IVL983148 JFG983148:JFH983148 JPC983148:JPD983148 JYY983148:JYZ983148 KIU983148:KIV983148 KSQ983148:KSR983148 LCM983148:LCN983148 LMI983148:LMJ983148 LWE983148:LWF983148 MGA983148:MGB983148 MPW983148:MPX983148 MZS983148:MZT983148 NJO983148:NJP983148 NTK983148:NTL983148 ODG983148:ODH983148 ONC983148:OND983148 OWY983148:OWZ983148 PGU983148:PGV983148 PQQ983148:PQR983148 QAM983148:QAN983148 QKI983148:QKJ983148 QUE983148:QUF983148 REA983148:REB983148 RNW983148:RNX983148 RXS983148:RXT983148 SHO983148:SHP983148 SRK983148:SRL983148 TBG983148:TBH983148 TLC983148:TLD983148 TUY983148:TUZ983148 UEU983148:UEV983148 UOQ983148:UOR983148 UYM983148:UYN983148 VII983148:VIJ983148 VSE983148:VSF983148 WCA983148:WCB983148 WLW983148:WLX983148 WVS983148:WVT983148 O180:O181 JK180:JK181 TG180:TG181 ADC180:ADC181 AMY180:AMY181 AWU180:AWU181 BGQ180:BGQ181 BQM180:BQM181 CAI180:CAI181 CKE180:CKE181 CUA180:CUA181 DDW180:DDW181 DNS180:DNS181 DXO180:DXO181 EHK180:EHK181 ERG180:ERG181 FBC180:FBC181 FKY180:FKY181 FUU180:FUU181 GEQ180:GEQ181 GOM180:GOM181 GYI180:GYI181 HIE180:HIE181 HSA180:HSA181 IBW180:IBW181 ILS180:ILS181 IVO180:IVO181 JFK180:JFK181 JPG180:JPG181 JZC180:JZC181 KIY180:KIY181 KSU180:KSU181 LCQ180:LCQ181 LMM180:LMM181 LWI180:LWI181 MGE180:MGE181 MQA180:MQA181 MZW180:MZW181 NJS180:NJS181 NTO180:NTO181 ODK180:ODK181 ONG180:ONG181 OXC180:OXC181 PGY180:PGY181 PQU180:PQU181 QAQ180:QAQ181 QKM180:QKM181 QUI180:QUI181 REE180:REE181 ROA180:ROA181 RXW180:RXW181 SHS180:SHS181 SRO180:SRO181 TBK180:TBK181 TLG180:TLG181 TVC180:TVC181 UEY180:UEY181 UOU180:UOU181 UYQ180:UYQ181 VIM180:VIM181 VSI180:VSI181 WCE180:WCE181 WMA180:WMA181 WVW180:WVW181 O65716:O65717 JK65716:JK65717 TG65716:TG65717 ADC65716:ADC65717 AMY65716:AMY65717 AWU65716:AWU65717 BGQ65716:BGQ65717 BQM65716:BQM65717 CAI65716:CAI65717 CKE65716:CKE65717 CUA65716:CUA65717 DDW65716:DDW65717 DNS65716:DNS65717 DXO65716:DXO65717 EHK65716:EHK65717 ERG65716:ERG65717 FBC65716:FBC65717 FKY65716:FKY65717 FUU65716:FUU65717 GEQ65716:GEQ65717 GOM65716:GOM65717 GYI65716:GYI65717 HIE65716:HIE65717 HSA65716:HSA65717 IBW65716:IBW65717 ILS65716:ILS65717 IVO65716:IVO65717 JFK65716:JFK65717 JPG65716:JPG65717 JZC65716:JZC65717 KIY65716:KIY65717 KSU65716:KSU65717 LCQ65716:LCQ65717 LMM65716:LMM65717 LWI65716:LWI65717 MGE65716:MGE65717 MQA65716:MQA65717 MZW65716:MZW65717 NJS65716:NJS65717 NTO65716:NTO65717 ODK65716:ODK65717 ONG65716:ONG65717 OXC65716:OXC65717 PGY65716:PGY65717 PQU65716:PQU65717 QAQ65716:QAQ65717 QKM65716:QKM65717 QUI65716:QUI65717 REE65716:REE65717 ROA65716:ROA65717 RXW65716:RXW65717 SHS65716:SHS65717 SRO65716:SRO65717 TBK65716:TBK65717 TLG65716:TLG65717 TVC65716:TVC65717 UEY65716:UEY65717 UOU65716:UOU65717 UYQ65716:UYQ65717 VIM65716:VIM65717 VSI65716:VSI65717 WCE65716:WCE65717 WMA65716:WMA65717 WVW65716:WVW65717 O131252:O131253 JK131252:JK131253 TG131252:TG131253 ADC131252:ADC131253 AMY131252:AMY131253 AWU131252:AWU131253 BGQ131252:BGQ131253 BQM131252:BQM131253 CAI131252:CAI131253 CKE131252:CKE131253 CUA131252:CUA131253 DDW131252:DDW131253 DNS131252:DNS131253 DXO131252:DXO131253 EHK131252:EHK131253 ERG131252:ERG131253 FBC131252:FBC131253 FKY131252:FKY131253 FUU131252:FUU131253 GEQ131252:GEQ131253 GOM131252:GOM131253 GYI131252:GYI131253 HIE131252:HIE131253 HSA131252:HSA131253 IBW131252:IBW131253 ILS131252:ILS131253 IVO131252:IVO131253 JFK131252:JFK131253 JPG131252:JPG131253 JZC131252:JZC131253 KIY131252:KIY131253 KSU131252:KSU131253 LCQ131252:LCQ131253 LMM131252:LMM131253 LWI131252:LWI131253 MGE131252:MGE131253 MQA131252:MQA131253 MZW131252:MZW131253 NJS131252:NJS131253 NTO131252:NTO131253 ODK131252:ODK131253 ONG131252:ONG131253 OXC131252:OXC131253 PGY131252:PGY131253 PQU131252:PQU131253 QAQ131252:QAQ131253 QKM131252:QKM131253 QUI131252:QUI131253 REE131252:REE131253 ROA131252:ROA131253 RXW131252:RXW131253 SHS131252:SHS131253 SRO131252:SRO131253 TBK131252:TBK131253 TLG131252:TLG131253 TVC131252:TVC131253 UEY131252:UEY131253 UOU131252:UOU131253 UYQ131252:UYQ131253 VIM131252:VIM131253 VSI131252:VSI131253 WCE131252:WCE131253 WMA131252:WMA131253 WVW131252:WVW131253 O196788:O196789 JK196788:JK196789 TG196788:TG196789 ADC196788:ADC196789 AMY196788:AMY196789 AWU196788:AWU196789 BGQ196788:BGQ196789 BQM196788:BQM196789 CAI196788:CAI196789 CKE196788:CKE196789 CUA196788:CUA196789 DDW196788:DDW196789 DNS196788:DNS196789 DXO196788:DXO196789 EHK196788:EHK196789 ERG196788:ERG196789 FBC196788:FBC196789 FKY196788:FKY196789 FUU196788:FUU196789 GEQ196788:GEQ196789 GOM196788:GOM196789 GYI196788:GYI196789 HIE196788:HIE196789 HSA196788:HSA196789 IBW196788:IBW196789 ILS196788:ILS196789 IVO196788:IVO196789 JFK196788:JFK196789 JPG196788:JPG196789 JZC196788:JZC196789 KIY196788:KIY196789 KSU196788:KSU196789 LCQ196788:LCQ196789 LMM196788:LMM196789 LWI196788:LWI196789 MGE196788:MGE196789 MQA196788:MQA196789 MZW196788:MZW196789 NJS196788:NJS196789 NTO196788:NTO196789 ODK196788:ODK196789 ONG196788:ONG196789 OXC196788:OXC196789 PGY196788:PGY196789 PQU196788:PQU196789 QAQ196788:QAQ196789 QKM196788:QKM196789 QUI196788:QUI196789 REE196788:REE196789 ROA196788:ROA196789 RXW196788:RXW196789 SHS196788:SHS196789 SRO196788:SRO196789 TBK196788:TBK196789 TLG196788:TLG196789 TVC196788:TVC196789 UEY196788:UEY196789 UOU196788:UOU196789 UYQ196788:UYQ196789 VIM196788:VIM196789 VSI196788:VSI196789 WCE196788:WCE196789 WMA196788:WMA196789 WVW196788:WVW196789 O262324:O262325 JK262324:JK262325 TG262324:TG262325 ADC262324:ADC262325 AMY262324:AMY262325 AWU262324:AWU262325 BGQ262324:BGQ262325 BQM262324:BQM262325 CAI262324:CAI262325 CKE262324:CKE262325 CUA262324:CUA262325 DDW262324:DDW262325 DNS262324:DNS262325 DXO262324:DXO262325 EHK262324:EHK262325 ERG262324:ERG262325 FBC262324:FBC262325 FKY262324:FKY262325 FUU262324:FUU262325 GEQ262324:GEQ262325 GOM262324:GOM262325 GYI262324:GYI262325 HIE262324:HIE262325 HSA262324:HSA262325 IBW262324:IBW262325 ILS262324:ILS262325 IVO262324:IVO262325 JFK262324:JFK262325 JPG262324:JPG262325 JZC262324:JZC262325 KIY262324:KIY262325 KSU262324:KSU262325 LCQ262324:LCQ262325 LMM262324:LMM262325 LWI262324:LWI262325 MGE262324:MGE262325 MQA262324:MQA262325 MZW262324:MZW262325 NJS262324:NJS262325 NTO262324:NTO262325 ODK262324:ODK262325 ONG262324:ONG262325 OXC262324:OXC262325 PGY262324:PGY262325 PQU262324:PQU262325 QAQ262324:QAQ262325 QKM262324:QKM262325 QUI262324:QUI262325 REE262324:REE262325 ROA262324:ROA262325 RXW262324:RXW262325 SHS262324:SHS262325 SRO262324:SRO262325 TBK262324:TBK262325 TLG262324:TLG262325 TVC262324:TVC262325 UEY262324:UEY262325 UOU262324:UOU262325 UYQ262324:UYQ262325 VIM262324:VIM262325 VSI262324:VSI262325 WCE262324:WCE262325 WMA262324:WMA262325 WVW262324:WVW262325 O327860:O327861 JK327860:JK327861 TG327860:TG327861 ADC327860:ADC327861 AMY327860:AMY327861 AWU327860:AWU327861 BGQ327860:BGQ327861 BQM327860:BQM327861 CAI327860:CAI327861 CKE327860:CKE327861 CUA327860:CUA327861 DDW327860:DDW327861 DNS327860:DNS327861 DXO327860:DXO327861 EHK327860:EHK327861 ERG327860:ERG327861 FBC327860:FBC327861 FKY327860:FKY327861 FUU327860:FUU327861 GEQ327860:GEQ327861 GOM327860:GOM327861 GYI327860:GYI327861 HIE327860:HIE327861 HSA327860:HSA327861 IBW327860:IBW327861 ILS327860:ILS327861 IVO327860:IVO327861 JFK327860:JFK327861 JPG327860:JPG327861 JZC327860:JZC327861 KIY327860:KIY327861 KSU327860:KSU327861 LCQ327860:LCQ327861 LMM327860:LMM327861 LWI327860:LWI327861 MGE327860:MGE327861 MQA327860:MQA327861 MZW327860:MZW327861 NJS327860:NJS327861 NTO327860:NTO327861 ODK327860:ODK327861 ONG327860:ONG327861 OXC327860:OXC327861 PGY327860:PGY327861 PQU327860:PQU327861 QAQ327860:QAQ327861 QKM327860:QKM327861 QUI327860:QUI327861 REE327860:REE327861 ROA327860:ROA327861 RXW327860:RXW327861 SHS327860:SHS327861 SRO327860:SRO327861 TBK327860:TBK327861 TLG327860:TLG327861 TVC327860:TVC327861 UEY327860:UEY327861 UOU327860:UOU327861 UYQ327860:UYQ327861 VIM327860:VIM327861 VSI327860:VSI327861 WCE327860:WCE327861 WMA327860:WMA327861 WVW327860:WVW327861 O393396:O393397 JK393396:JK393397 TG393396:TG393397 ADC393396:ADC393397 AMY393396:AMY393397 AWU393396:AWU393397 BGQ393396:BGQ393397 BQM393396:BQM393397 CAI393396:CAI393397 CKE393396:CKE393397 CUA393396:CUA393397 DDW393396:DDW393397 DNS393396:DNS393397 DXO393396:DXO393397 EHK393396:EHK393397 ERG393396:ERG393397 FBC393396:FBC393397 FKY393396:FKY393397 FUU393396:FUU393397 GEQ393396:GEQ393397 GOM393396:GOM393397 GYI393396:GYI393397 HIE393396:HIE393397 HSA393396:HSA393397 IBW393396:IBW393397 ILS393396:ILS393397 IVO393396:IVO393397 JFK393396:JFK393397 JPG393396:JPG393397 JZC393396:JZC393397 KIY393396:KIY393397 KSU393396:KSU393397 LCQ393396:LCQ393397 LMM393396:LMM393397 LWI393396:LWI393397 MGE393396:MGE393397 MQA393396:MQA393397 MZW393396:MZW393397 NJS393396:NJS393397 NTO393396:NTO393397 ODK393396:ODK393397 ONG393396:ONG393397 OXC393396:OXC393397 PGY393396:PGY393397 PQU393396:PQU393397 QAQ393396:QAQ393397 QKM393396:QKM393397 QUI393396:QUI393397 REE393396:REE393397 ROA393396:ROA393397 RXW393396:RXW393397 SHS393396:SHS393397 SRO393396:SRO393397 TBK393396:TBK393397 TLG393396:TLG393397 TVC393396:TVC393397 UEY393396:UEY393397 UOU393396:UOU393397 UYQ393396:UYQ393397 VIM393396:VIM393397 VSI393396:VSI393397 WCE393396:WCE393397 WMA393396:WMA393397 WVW393396:WVW393397 O458932:O458933 JK458932:JK458933 TG458932:TG458933 ADC458932:ADC458933 AMY458932:AMY458933 AWU458932:AWU458933 BGQ458932:BGQ458933 BQM458932:BQM458933 CAI458932:CAI458933 CKE458932:CKE458933 CUA458932:CUA458933 DDW458932:DDW458933 DNS458932:DNS458933 DXO458932:DXO458933 EHK458932:EHK458933 ERG458932:ERG458933 FBC458932:FBC458933 FKY458932:FKY458933 FUU458932:FUU458933 GEQ458932:GEQ458933 GOM458932:GOM458933 GYI458932:GYI458933 HIE458932:HIE458933 HSA458932:HSA458933 IBW458932:IBW458933 ILS458932:ILS458933 IVO458932:IVO458933 JFK458932:JFK458933 JPG458932:JPG458933 JZC458932:JZC458933 KIY458932:KIY458933 KSU458932:KSU458933 LCQ458932:LCQ458933 LMM458932:LMM458933 LWI458932:LWI458933 MGE458932:MGE458933 MQA458932:MQA458933 MZW458932:MZW458933 NJS458932:NJS458933 NTO458932:NTO458933 ODK458932:ODK458933 ONG458932:ONG458933 OXC458932:OXC458933 PGY458932:PGY458933 PQU458932:PQU458933 QAQ458932:QAQ458933 QKM458932:QKM458933 QUI458932:QUI458933 REE458932:REE458933 ROA458932:ROA458933 RXW458932:RXW458933 SHS458932:SHS458933 SRO458932:SRO458933 TBK458932:TBK458933 TLG458932:TLG458933 TVC458932:TVC458933 UEY458932:UEY458933 UOU458932:UOU458933 UYQ458932:UYQ458933 VIM458932:VIM458933 VSI458932:VSI458933 WCE458932:WCE458933 WMA458932:WMA458933 WVW458932:WVW458933 O524468:O524469 JK524468:JK524469 TG524468:TG524469 ADC524468:ADC524469 AMY524468:AMY524469 AWU524468:AWU524469 BGQ524468:BGQ524469 BQM524468:BQM524469 CAI524468:CAI524469 CKE524468:CKE524469 CUA524468:CUA524469 DDW524468:DDW524469 DNS524468:DNS524469 DXO524468:DXO524469 EHK524468:EHK524469 ERG524468:ERG524469 FBC524468:FBC524469 FKY524468:FKY524469 FUU524468:FUU524469 GEQ524468:GEQ524469 GOM524468:GOM524469 GYI524468:GYI524469 HIE524468:HIE524469 HSA524468:HSA524469 IBW524468:IBW524469 ILS524468:ILS524469 IVO524468:IVO524469 JFK524468:JFK524469 JPG524468:JPG524469 JZC524468:JZC524469 KIY524468:KIY524469 KSU524468:KSU524469 LCQ524468:LCQ524469 LMM524468:LMM524469 LWI524468:LWI524469 MGE524468:MGE524469 MQA524468:MQA524469 MZW524468:MZW524469 NJS524468:NJS524469 NTO524468:NTO524469 ODK524468:ODK524469 ONG524468:ONG524469 OXC524468:OXC524469 PGY524468:PGY524469 PQU524468:PQU524469 QAQ524468:QAQ524469 QKM524468:QKM524469 QUI524468:QUI524469 REE524468:REE524469 ROA524468:ROA524469 RXW524468:RXW524469 SHS524468:SHS524469 SRO524468:SRO524469 TBK524468:TBK524469 TLG524468:TLG524469 TVC524468:TVC524469 UEY524468:UEY524469 UOU524468:UOU524469 UYQ524468:UYQ524469 VIM524468:VIM524469 VSI524468:VSI524469 WCE524468:WCE524469 WMA524468:WMA524469 WVW524468:WVW524469 O590004:O590005 JK590004:JK590005 TG590004:TG590005 ADC590004:ADC590005 AMY590004:AMY590005 AWU590004:AWU590005 BGQ590004:BGQ590005 BQM590004:BQM590005 CAI590004:CAI590005 CKE590004:CKE590005 CUA590004:CUA590005 DDW590004:DDW590005 DNS590004:DNS590005 DXO590004:DXO590005 EHK590004:EHK590005 ERG590004:ERG590005 FBC590004:FBC590005 FKY590004:FKY590005 FUU590004:FUU590005 GEQ590004:GEQ590005 GOM590004:GOM590005 GYI590004:GYI590005 HIE590004:HIE590005 HSA590004:HSA590005 IBW590004:IBW590005 ILS590004:ILS590005 IVO590004:IVO590005 JFK590004:JFK590005 JPG590004:JPG590005 JZC590004:JZC590005 KIY590004:KIY590005 KSU590004:KSU590005 LCQ590004:LCQ590005 LMM590004:LMM590005 LWI590004:LWI590005 MGE590004:MGE590005 MQA590004:MQA590005 MZW590004:MZW590005 NJS590004:NJS590005 NTO590004:NTO590005 ODK590004:ODK590005 ONG590004:ONG590005 OXC590004:OXC590005 PGY590004:PGY590005 PQU590004:PQU590005 QAQ590004:QAQ590005 QKM590004:QKM590005 QUI590004:QUI590005 REE590004:REE590005 ROA590004:ROA590005 RXW590004:RXW590005 SHS590004:SHS590005 SRO590004:SRO590005 TBK590004:TBK590005 TLG590004:TLG590005 TVC590004:TVC590005 UEY590004:UEY590005 UOU590004:UOU590005 UYQ590004:UYQ590005 VIM590004:VIM590005 VSI590004:VSI590005 WCE590004:WCE590005 WMA590004:WMA590005 WVW590004:WVW590005 O655540:O655541 JK655540:JK655541 TG655540:TG655541 ADC655540:ADC655541 AMY655540:AMY655541 AWU655540:AWU655541 BGQ655540:BGQ655541 BQM655540:BQM655541 CAI655540:CAI655541 CKE655540:CKE655541 CUA655540:CUA655541 DDW655540:DDW655541 DNS655540:DNS655541 DXO655540:DXO655541 EHK655540:EHK655541 ERG655540:ERG655541 FBC655540:FBC655541 FKY655540:FKY655541 FUU655540:FUU655541 GEQ655540:GEQ655541 GOM655540:GOM655541 GYI655540:GYI655541 HIE655540:HIE655541 HSA655540:HSA655541 IBW655540:IBW655541 ILS655540:ILS655541 IVO655540:IVO655541 JFK655540:JFK655541 JPG655540:JPG655541 JZC655540:JZC655541 KIY655540:KIY655541 KSU655540:KSU655541 LCQ655540:LCQ655541 LMM655540:LMM655541 LWI655540:LWI655541 MGE655540:MGE655541 MQA655540:MQA655541 MZW655540:MZW655541 NJS655540:NJS655541 NTO655540:NTO655541 ODK655540:ODK655541 ONG655540:ONG655541 OXC655540:OXC655541 PGY655540:PGY655541 PQU655540:PQU655541 QAQ655540:QAQ655541 QKM655540:QKM655541 QUI655540:QUI655541 REE655540:REE655541 ROA655540:ROA655541 RXW655540:RXW655541 SHS655540:SHS655541 SRO655540:SRO655541 TBK655540:TBK655541 TLG655540:TLG655541 TVC655540:TVC655541 UEY655540:UEY655541 UOU655540:UOU655541 UYQ655540:UYQ655541 VIM655540:VIM655541 VSI655540:VSI655541 WCE655540:WCE655541 WMA655540:WMA655541 WVW655540:WVW655541 O721076:O721077 JK721076:JK721077 TG721076:TG721077 ADC721076:ADC721077 AMY721076:AMY721077 AWU721076:AWU721077 BGQ721076:BGQ721077 BQM721076:BQM721077 CAI721076:CAI721077 CKE721076:CKE721077 CUA721076:CUA721077 DDW721076:DDW721077 DNS721076:DNS721077 DXO721076:DXO721077 EHK721076:EHK721077 ERG721076:ERG721077 FBC721076:FBC721077 FKY721076:FKY721077 FUU721076:FUU721077 GEQ721076:GEQ721077 GOM721076:GOM721077 GYI721076:GYI721077 HIE721076:HIE721077 HSA721076:HSA721077 IBW721076:IBW721077 ILS721076:ILS721077 IVO721076:IVO721077 JFK721076:JFK721077 JPG721076:JPG721077 JZC721076:JZC721077 KIY721076:KIY721077 KSU721076:KSU721077 LCQ721076:LCQ721077 LMM721076:LMM721077 LWI721076:LWI721077 MGE721076:MGE721077 MQA721076:MQA721077 MZW721076:MZW721077 NJS721076:NJS721077 NTO721076:NTO721077 ODK721076:ODK721077 ONG721076:ONG721077 OXC721076:OXC721077 PGY721076:PGY721077 PQU721076:PQU721077 QAQ721076:QAQ721077 QKM721076:QKM721077 QUI721076:QUI721077 REE721076:REE721077 ROA721076:ROA721077 RXW721076:RXW721077 SHS721076:SHS721077 SRO721076:SRO721077 TBK721076:TBK721077 TLG721076:TLG721077 TVC721076:TVC721077 UEY721076:UEY721077 UOU721076:UOU721077 UYQ721076:UYQ721077 VIM721076:VIM721077 VSI721076:VSI721077 WCE721076:WCE721077 WMA721076:WMA721077 WVW721076:WVW721077 O786612:O786613 JK786612:JK786613 TG786612:TG786613 ADC786612:ADC786613 AMY786612:AMY786613 AWU786612:AWU786613 BGQ786612:BGQ786613 BQM786612:BQM786613 CAI786612:CAI786613 CKE786612:CKE786613 CUA786612:CUA786613 DDW786612:DDW786613 DNS786612:DNS786613 DXO786612:DXO786613 EHK786612:EHK786613 ERG786612:ERG786613 FBC786612:FBC786613 FKY786612:FKY786613 FUU786612:FUU786613 GEQ786612:GEQ786613 GOM786612:GOM786613 GYI786612:GYI786613 HIE786612:HIE786613 HSA786612:HSA786613 IBW786612:IBW786613 ILS786612:ILS786613 IVO786612:IVO786613 JFK786612:JFK786613 JPG786612:JPG786613 JZC786612:JZC786613 KIY786612:KIY786613 KSU786612:KSU786613 LCQ786612:LCQ786613 LMM786612:LMM786613 LWI786612:LWI786613 MGE786612:MGE786613 MQA786612:MQA786613 MZW786612:MZW786613 NJS786612:NJS786613 NTO786612:NTO786613 ODK786612:ODK786613 ONG786612:ONG786613 OXC786612:OXC786613 PGY786612:PGY786613 PQU786612:PQU786613 QAQ786612:QAQ786613 QKM786612:QKM786613 QUI786612:QUI786613 REE786612:REE786613 ROA786612:ROA786613 RXW786612:RXW786613 SHS786612:SHS786613 SRO786612:SRO786613 TBK786612:TBK786613 TLG786612:TLG786613 TVC786612:TVC786613 UEY786612:UEY786613 UOU786612:UOU786613 UYQ786612:UYQ786613 VIM786612:VIM786613 VSI786612:VSI786613 WCE786612:WCE786613 WMA786612:WMA786613 WVW786612:WVW786613 O852148:O852149 JK852148:JK852149 TG852148:TG852149 ADC852148:ADC852149 AMY852148:AMY852149 AWU852148:AWU852149 BGQ852148:BGQ852149 BQM852148:BQM852149 CAI852148:CAI852149 CKE852148:CKE852149 CUA852148:CUA852149 DDW852148:DDW852149 DNS852148:DNS852149 DXO852148:DXO852149 EHK852148:EHK852149 ERG852148:ERG852149 FBC852148:FBC852149 FKY852148:FKY852149 FUU852148:FUU852149 GEQ852148:GEQ852149 GOM852148:GOM852149 GYI852148:GYI852149 HIE852148:HIE852149 HSA852148:HSA852149 IBW852148:IBW852149 ILS852148:ILS852149 IVO852148:IVO852149 JFK852148:JFK852149 JPG852148:JPG852149 JZC852148:JZC852149 KIY852148:KIY852149 KSU852148:KSU852149 LCQ852148:LCQ852149 LMM852148:LMM852149 LWI852148:LWI852149 MGE852148:MGE852149 MQA852148:MQA852149 MZW852148:MZW852149 NJS852148:NJS852149 NTO852148:NTO852149 ODK852148:ODK852149 ONG852148:ONG852149 OXC852148:OXC852149 PGY852148:PGY852149 PQU852148:PQU852149 QAQ852148:QAQ852149 QKM852148:QKM852149 QUI852148:QUI852149 REE852148:REE852149 ROA852148:ROA852149 RXW852148:RXW852149 SHS852148:SHS852149 SRO852148:SRO852149 TBK852148:TBK852149 TLG852148:TLG852149 TVC852148:TVC852149 UEY852148:UEY852149 UOU852148:UOU852149 UYQ852148:UYQ852149 VIM852148:VIM852149 VSI852148:VSI852149 WCE852148:WCE852149 WMA852148:WMA852149 WVW852148:WVW852149 O917684:O917685 JK917684:JK917685 TG917684:TG917685 ADC917684:ADC917685 AMY917684:AMY917685 AWU917684:AWU917685 BGQ917684:BGQ917685 BQM917684:BQM917685 CAI917684:CAI917685 CKE917684:CKE917685 CUA917684:CUA917685 DDW917684:DDW917685 DNS917684:DNS917685 DXO917684:DXO917685 EHK917684:EHK917685 ERG917684:ERG917685 FBC917684:FBC917685 FKY917684:FKY917685 FUU917684:FUU917685 GEQ917684:GEQ917685 GOM917684:GOM917685 GYI917684:GYI917685 HIE917684:HIE917685 HSA917684:HSA917685 IBW917684:IBW917685 ILS917684:ILS917685 IVO917684:IVO917685 JFK917684:JFK917685 JPG917684:JPG917685 JZC917684:JZC917685 KIY917684:KIY917685 KSU917684:KSU917685 LCQ917684:LCQ917685 LMM917684:LMM917685 LWI917684:LWI917685 MGE917684:MGE917685 MQA917684:MQA917685 MZW917684:MZW917685 NJS917684:NJS917685 NTO917684:NTO917685 ODK917684:ODK917685 ONG917684:ONG917685 OXC917684:OXC917685 PGY917684:PGY917685 PQU917684:PQU917685 QAQ917684:QAQ917685 QKM917684:QKM917685 QUI917684:QUI917685 REE917684:REE917685 ROA917684:ROA917685 RXW917684:RXW917685 SHS917684:SHS917685 SRO917684:SRO917685 TBK917684:TBK917685 TLG917684:TLG917685 TVC917684:TVC917685 UEY917684:UEY917685 UOU917684:UOU917685 UYQ917684:UYQ917685 VIM917684:VIM917685 VSI917684:VSI917685 WCE917684:WCE917685 WMA917684:WMA917685 WVW917684:WVW917685 O983220:O983221 JK983220:JK983221 TG983220:TG983221 ADC983220:ADC983221 AMY983220:AMY983221 AWU983220:AWU983221 BGQ983220:BGQ983221 BQM983220:BQM983221 CAI983220:CAI983221 CKE983220:CKE983221 CUA983220:CUA983221 DDW983220:DDW983221 DNS983220:DNS983221 DXO983220:DXO983221 EHK983220:EHK983221 ERG983220:ERG983221 FBC983220:FBC983221 FKY983220:FKY983221 FUU983220:FUU983221 GEQ983220:GEQ983221 GOM983220:GOM983221 GYI983220:GYI983221 HIE983220:HIE983221 HSA983220:HSA983221 IBW983220:IBW983221 ILS983220:ILS983221 IVO983220:IVO983221 JFK983220:JFK983221 JPG983220:JPG983221 JZC983220:JZC983221 KIY983220:KIY983221 KSU983220:KSU983221 LCQ983220:LCQ983221 LMM983220:LMM983221 LWI983220:LWI983221 MGE983220:MGE983221 MQA983220:MQA983221 MZW983220:MZW983221 NJS983220:NJS983221 NTO983220:NTO983221 ODK983220:ODK983221 ONG983220:ONG983221 OXC983220:OXC983221 PGY983220:PGY983221 PQU983220:PQU983221 QAQ983220:QAQ983221 QKM983220:QKM983221 QUI983220:QUI983221 REE983220:REE983221 ROA983220:ROA983221 RXW983220:RXW983221 SHS983220:SHS983221 SRO983220:SRO983221 TBK983220:TBK983221 TLG983220:TLG983221 TVC983220:TVC983221 UEY983220:UEY983221 UOU983220:UOU983221 UYQ983220:UYQ983221 VIM983220:VIM983221 VSI983220:VSI983221 WCE983220:WCE983221 WMA983220:WMA983221 WVW983220:WVW983221 WVT983205:WVT983217 IX83:JO90 ST83:TK90 ACP83:ADG90 AML83:ANC90 AWH83:AWY90 BGD83:BGU90 BPZ83:BQQ90 BZV83:CAM90 CJR83:CKI90 CTN83:CUE90 DDJ83:DEA90 DNF83:DNW90 DXB83:DXS90 EGX83:EHO90 EQT83:ERK90 FAP83:FBG90 FKL83:FLC90 FUH83:FUY90 GED83:GEU90 GNZ83:GOQ90 GXV83:GYM90 HHR83:HII90 HRN83:HSE90 IBJ83:ICA90 ILF83:ILW90 IVB83:IVS90 JEX83:JFO90 JOT83:JPK90 JYP83:JZG90 KIL83:KJC90 KSH83:KSY90 LCD83:LCU90 LLZ83:LMQ90 LVV83:LWM90 MFR83:MGI90 MPN83:MQE90 MZJ83:NAA90 NJF83:NJW90 NTB83:NTS90 OCX83:ODO90 OMT83:ONK90 OWP83:OXG90 PGL83:PHC90 PQH83:PQY90 QAD83:QAU90 QJZ83:QKQ90 QTV83:QUM90 RDR83:REI90 RNN83:ROE90 RXJ83:RYA90 SHF83:SHW90 SRB83:SRS90 TAX83:TBO90 TKT83:TLK90 TUP83:TVG90 UEL83:UFC90 UOH83:UOY90 UYD83:UYU90 VHZ83:VIQ90 VRV83:VSM90 WBR83:WCI90 WLN83:WME90 WVJ83:WWA90 B65619:S65626 IX65619:JO65626 ST65619:TK65626 ACP65619:ADG65626 AML65619:ANC65626 AWH65619:AWY65626 BGD65619:BGU65626 BPZ65619:BQQ65626 BZV65619:CAM65626 CJR65619:CKI65626 CTN65619:CUE65626 DDJ65619:DEA65626 DNF65619:DNW65626 DXB65619:DXS65626 EGX65619:EHO65626 EQT65619:ERK65626 FAP65619:FBG65626 FKL65619:FLC65626 FUH65619:FUY65626 GED65619:GEU65626 GNZ65619:GOQ65626 GXV65619:GYM65626 HHR65619:HII65626 HRN65619:HSE65626 IBJ65619:ICA65626 ILF65619:ILW65626 IVB65619:IVS65626 JEX65619:JFO65626 JOT65619:JPK65626 JYP65619:JZG65626 KIL65619:KJC65626 KSH65619:KSY65626 LCD65619:LCU65626 LLZ65619:LMQ65626 LVV65619:LWM65626 MFR65619:MGI65626 MPN65619:MQE65626 MZJ65619:NAA65626 NJF65619:NJW65626 NTB65619:NTS65626 OCX65619:ODO65626 OMT65619:ONK65626 OWP65619:OXG65626 PGL65619:PHC65626 PQH65619:PQY65626 QAD65619:QAU65626 QJZ65619:QKQ65626 QTV65619:QUM65626 RDR65619:REI65626 RNN65619:ROE65626 RXJ65619:RYA65626 SHF65619:SHW65626 SRB65619:SRS65626 TAX65619:TBO65626 TKT65619:TLK65626 TUP65619:TVG65626 UEL65619:UFC65626 UOH65619:UOY65626 UYD65619:UYU65626 VHZ65619:VIQ65626 VRV65619:VSM65626 WBR65619:WCI65626 WLN65619:WME65626 WVJ65619:WWA65626 B131155:S131162 IX131155:JO131162 ST131155:TK131162 ACP131155:ADG131162 AML131155:ANC131162 AWH131155:AWY131162 BGD131155:BGU131162 BPZ131155:BQQ131162 BZV131155:CAM131162 CJR131155:CKI131162 CTN131155:CUE131162 DDJ131155:DEA131162 DNF131155:DNW131162 DXB131155:DXS131162 EGX131155:EHO131162 EQT131155:ERK131162 FAP131155:FBG131162 FKL131155:FLC131162 FUH131155:FUY131162 GED131155:GEU131162 GNZ131155:GOQ131162 GXV131155:GYM131162 HHR131155:HII131162 HRN131155:HSE131162 IBJ131155:ICA131162 ILF131155:ILW131162 IVB131155:IVS131162 JEX131155:JFO131162 JOT131155:JPK131162 JYP131155:JZG131162 KIL131155:KJC131162 KSH131155:KSY131162 LCD131155:LCU131162 LLZ131155:LMQ131162 LVV131155:LWM131162 MFR131155:MGI131162 MPN131155:MQE131162 MZJ131155:NAA131162 NJF131155:NJW131162 NTB131155:NTS131162 OCX131155:ODO131162 OMT131155:ONK131162 OWP131155:OXG131162 PGL131155:PHC131162 PQH131155:PQY131162 QAD131155:QAU131162 QJZ131155:QKQ131162 QTV131155:QUM131162 RDR131155:REI131162 RNN131155:ROE131162 RXJ131155:RYA131162 SHF131155:SHW131162 SRB131155:SRS131162 TAX131155:TBO131162 TKT131155:TLK131162 TUP131155:TVG131162 UEL131155:UFC131162 UOH131155:UOY131162 UYD131155:UYU131162 VHZ131155:VIQ131162 VRV131155:VSM131162 WBR131155:WCI131162 WLN131155:WME131162 WVJ131155:WWA131162 B196691:S196698 IX196691:JO196698 ST196691:TK196698 ACP196691:ADG196698 AML196691:ANC196698 AWH196691:AWY196698 BGD196691:BGU196698 BPZ196691:BQQ196698 BZV196691:CAM196698 CJR196691:CKI196698 CTN196691:CUE196698 DDJ196691:DEA196698 DNF196691:DNW196698 DXB196691:DXS196698 EGX196691:EHO196698 EQT196691:ERK196698 FAP196691:FBG196698 FKL196691:FLC196698 FUH196691:FUY196698 GED196691:GEU196698 GNZ196691:GOQ196698 GXV196691:GYM196698 HHR196691:HII196698 HRN196691:HSE196698 IBJ196691:ICA196698 ILF196691:ILW196698 IVB196691:IVS196698 JEX196691:JFO196698 JOT196691:JPK196698 JYP196691:JZG196698 KIL196691:KJC196698 KSH196691:KSY196698 LCD196691:LCU196698 LLZ196691:LMQ196698 LVV196691:LWM196698 MFR196691:MGI196698 MPN196691:MQE196698 MZJ196691:NAA196698 NJF196691:NJW196698 NTB196691:NTS196698 OCX196691:ODO196698 OMT196691:ONK196698 OWP196691:OXG196698 PGL196691:PHC196698 PQH196691:PQY196698 QAD196691:QAU196698 QJZ196691:QKQ196698 QTV196691:QUM196698 RDR196691:REI196698 RNN196691:ROE196698 RXJ196691:RYA196698 SHF196691:SHW196698 SRB196691:SRS196698 TAX196691:TBO196698 TKT196691:TLK196698 TUP196691:TVG196698 UEL196691:UFC196698 UOH196691:UOY196698 UYD196691:UYU196698 VHZ196691:VIQ196698 VRV196691:VSM196698 WBR196691:WCI196698 WLN196691:WME196698 WVJ196691:WWA196698 B262227:S262234 IX262227:JO262234 ST262227:TK262234 ACP262227:ADG262234 AML262227:ANC262234 AWH262227:AWY262234 BGD262227:BGU262234 BPZ262227:BQQ262234 BZV262227:CAM262234 CJR262227:CKI262234 CTN262227:CUE262234 DDJ262227:DEA262234 DNF262227:DNW262234 DXB262227:DXS262234 EGX262227:EHO262234 EQT262227:ERK262234 FAP262227:FBG262234 FKL262227:FLC262234 FUH262227:FUY262234 GED262227:GEU262234 GNZ262227:GOQ262234 GXV262227:GYM262234 HHR262227:HII262234 HRN262227:HSE262234 IBJ262227:ICA262234 ILF262227:ILW262234 IVB262227:IVS262234 JEX262227:JFO262234 JOT262227:JPK262234 JYP262227:JZG262234 KIL262227:KJC262234 KSH262227:KSY262234 LCD262227:LCU262234 LLZ262227:LMQ262234 LVV262227:LWM262234 MFR262227:MGI262234 MPN262227:MQE262234 MZJ262227:NAA262234 NJF262227:NJW262234 NTB262227:NTS262234 OCX262227:ODO262234 OMT262227:ONK262234 OWP262227:OXG262234 PGL262227:PHC262234 PQH262227:PQY262234 QAD262227:QAU262234 QJZ262227:QKQ262234 QTV262227:QUM262234 RDR262227:REI262234 RNN262227:ROE262234 RXJ262227:RYA262234 SHF262227:SHW262234 SRB262227:SRS262234 TAX262227:TBO262234 TKT262227:TLK262234 TUP262227:TVG262234 UEL262227:UFC262234 UOH262227:UOY262234 UYD262227:UYU262234 VHZ262227:VIQ262234 VRV262227:VSM262234 WBR262227:WCI262234 WLN262227:WME262234 WVJ262227:WWA262234 B327763:S327770 IX327763:JO327770 ST327763:TK327770 ACP327763:ADG327770 AML327763:ANC327770 AWH327763:AWY327770 BGD327763:BGU327770 BPZ327763:BQQ327770 BZV327763:CAM327770 CJR327763:CKI327770 CTN327763:CUE327770 DDJ327763:DEA327770 DNF327763:DNW327770 DXB327763:DXS327770 EGX327763:EHO327770 EQT327763:ERK327770 FAP327763:FBG327770 FKL327763:FLC327770 FUH327763:FUY327770 GED327763:GEU327770 GNZ327763:GOQ327770 GXV327763:GYM327770 HHR327763:HII327770 HRN327763:HSE327770 IBJ327763:ICA327770 ILF327763:ILW327770 IVB327763:IVS327770 JEX327763:JFO327770 JOT327763:JPK327770 JYP327763:JZG327770 KIL327763:KJC327770 KSH327763:KSY327770 LCD327763:LCU327770 LLZ327763:LMQ327770 LVV327763:LWM327770 MFR327763:MGI327770 MPN327763:MQE327770 MZJ327763:NAA327770 NJF327763:NJW327770 NTB327763:NTS327770 OCX327763:ODO327770 OMT327763:ONK327770 OWP327763:OXG327770 PGL327763:PHC327770 PQH327763:PQY327770 QAD327763:QAU327770 QJZ327763:QKQ327770 QTV327763:QUM327770 RDR327763:REI327770 RNN327763:ROE327770 RXJ327763:RYA327770 SHF327763:SHW327770 SRB327763:SRS327770 TAX327763:TBO327770 TKT327763:TLK327770 TUP327763:TVG327770 UEL327763:UFC327770 UOH327763:UOY327770 UYD327763:UYU327770 VHZ327763:VIQ327770 VRV327763:VSM327770 WBR327763:WCI327770 WLN327763:WME327770 WVJ327763:WWA327770 B393299:S393306 IX393299:JO393306 ST393299:TK393306 ACP393299:ADG393306 AML393299:ANC393306 AWH393299:AWY393306 BGD393299:BGU393306 BPZ393299:BQQ393306 BZV393299:CAM393306 CJR393299:CKI393306 CTN393299:CUE393306 DDJ393299:DEA393306 DNF393299:DNW393306 DXB393299:DXS393306 EGX393299:EHO393306 EQT393299:ERK393306 FAP393299:FBG393306 FKL393299:FLC393306 FUH393299:FUY393306 GED393299:GEU393306 GNZ393299:GOQ393306 GXV393299:GYM393306 HHR393299:HII393306 HRN393299:HSE393306 IBJ393299:ICA393306 ILF393299:ILW393306 IVB393299:IVS393306 JEX393299:JFO393306 JOT393299:JPK393306 JYP393299:JZG393306 KIL393299:KJC393306 KSH393299:KSY393306 LCD393299:LCU393306 LLZ393299:LMQ393306 LVV393299:LWM393306 MFR393299:MGI393306 MPN393299:MQE393306 MZJ393299:NAA393306 NJF393299:NJW393306 NTB393299:NTS393306 OCX393299:ODO393306 OMT393299:ONK393306 OWP393299:OXG393306 PGL393299:PHC393306 PQH393299:PQY393306 QAD393299:QAU393306 QJZ393299:QKQ393306 QTV393299:QUM393306 RDR393299:REI393306 RNN393299:ROE393306 RXJ393299:RYA393306 SHF393299:SHW393306 SRB393299:SRS393306 TAX393299:TBO393306 TKT393299:TLK393306 TUP393299:TVG393306 UEL393299:UFC393306 UOH393299:UOY393306 UYD393299:UYU393306 VHZ393299:VIQ393306 VRV393299:VSM393306 WBR393299:WCI393306 WLN393299:WME393306 WVJ393299:WWA393306 B458835:S458842 IX458835:JO458842 ST458835:TK458842 ACP458835:ADG458842 AML458835:ANC458842 AWH458835:AWY458842 BGD458835:BGU458842 BPZ458835:BQQ458842 BZV458835:CAM458842 CJR458835:CKI458842 CTN458835:CUE458842 DDJ458835:DEA458842 DNF458835:DNW458842 DXB458835:DXS458842 EGX458835:EHO458842 EQT458835:ERK458842 FAP458835:FBG458842 FKL458835:FLC458842 FUH458835:FUY458842 GED458835:GEU458842 GNZ458835:GOQ458842 GXV458835:GYM458842 HHR458835:HII458842 HRN458835:HSE458842 IBJ458835:ICA458842 ILF458835:ILW458842 IVB458835:IVS458842 JEX458835:JFO458842 JOT458835:JPK458842 JYP458835:JZG458842 KIL458835:KJC458842 KSH458835:KSY458842 LCD458835:LCU458842 LLZ458835:LMQ458842 LVV458835:LWM458842 MFR458835:MGI458842 MPN458835:MQE458842 MZJ458835:NAA458842 NJF458835:NJW458842 NTB458835:NTS458842 OCX458835:ODO458842 OMT458835:ONK458842 OWP458835:OXG458842 PGL458835:PHC458842 PQH458835:PQY458842 QAD458835:QAU458842 QJZ458835:QKQ458842 QTV458835:QUM458842 RDR458835:REI458842 RNN458835:ROE458842 RXJ458835:RYA458842 SHF458835:SHW458842 SRB458835:SRS458842 TAX458835:TBO458842 TKT458835:TLK458842 TUP458835:TVG458842 UEL458835:UFC458842 UOH458835:UOY458842 UYD458835:UYU458842 VHZ458835:VIQ458842 VRV458835:VSM458842 WBR458835:WCI458842 WLN458835:WME458842 WVJ458835:WWA458842 B524371:S524378 IX524371:JO524378 ST524371:TK524378 ACP524371:ADG524378 AML524371:ANC524378 AWH524371:AWY524378 BGD524371:BGU524378 BPZ524371:BQQ524378 BZV524371:CAM524378 CJR524371:CKI524378 CTN524371:CUE524378 DDJ524371:DEA524378 DNF524371:DNW524378 DXB524371:DXS524378 EGX524371:EHO524378 EQT524371:ERK524378 FAP524371:FBG524378 FKL524371:FLC524378 FUH524371:FUY524378 GED524371:GEU524378 GNZ524371:GOQ524378 GXV524371:GYM524378 HHR524371:HII524378 HRN524371:HSE524378 IBJ524371:ICA524378 ILF524371:ILW524378 IVB524371:IVS524378 JEX524371:JFO524378 JOT524371:JPK524378 JYP524371:JZG524378 KIL524371:KJC524378 KSH524371:KSY524378 LCD524371:LCU524378 LLZ524371:LMQ524378 LVV524371:LWM524378 MFR524371:MGI524378 MPN524371:MQE524378 MZJ524371:NAA524378 NJF524371:NJW524378 NTB524371:NTS524378 OCX524371:ODO524378 OMT524371:ONK524378 OWP524371:OXG524378 PGL524371:PHC524378 PQH524371:PQY524378 QAD524371:QAU524378 QJZ524371:QKQ524378 QTV524371:QUM524378 RDR524371:REI524378 RNN524371:ROE524378 RXJ524371:RYA524378 SHF524371:SHW524378 SRB524371:SRS524378 TAX524371:TBO524378 TKT524371:TLK524378 TUP524371:TVG524378 UEL524371:UFC524378 UOH524371:UOY524378 UYD524371:UYU524378 VHZ524371:VIQ524378 VRV524371:VSM524378 WBR524371:WCI524378 WLN524371:WME524378 WVJ524371:WWA524378 B589907:S589914 IX589907:JO589914 ST589907:TK589914 ACP589907:ADG589914 AML589907:ANC589914 AWH589907:AWY589914 BGD589907:BGU589914 BPZ589907:BQQ589914 BZV589907:CAM589914 CJR589907:CKI589914 CTN589907:CUE589914 DDJ589907:DEA589914 DNF589907:DNW589914 DXB589907:DXS589914 EGX589907:EHO589914 EQT589907:ERK589914 FAP589907:FBG589914 FKL589907:FLC589914 FUH589907:FUY589914 GED589907:GEU589914 GNZ589907:GOQ589914 GXV589907:GYM589914 HHR589907:HII589914 HRN589907:HSE589914 IBJ589907:ICA589914 ILF589907:ILW589914 IVB589907:IVS589914 JEX589907:JFO589914 JOT589907:JPK589914 JYP589907:JZG589914 KIL589907:KJC589914 KSH589907:KSY589914 LCD589907:LCU589914 LLZ589907:LMQ589914 LVV589907:LWM589914 MFR589907:MGI589914 MPN589907:MQE589914 MZJ589907:NAA589914 NJF589907:NJW589914 NTB589907:NTS589914 OCX589907:ODO589914 OMT589907:ONK589914 OWP589907:OXG589914 PGL589907:PHC589914 PQH589907:PQY589914 QAD589907:QAU589914 QJZ589907:QKQ589914 QTV589907:QUM589914 RDR589907:REI589914 RNN589907:ROE589914 RXJ589907:RYA589914 SHF589907:SHW589914 SRB589907:SRS589914 TAX589907:TBO589914 TKT589907:TLK589914 TUP589907:TVG589914 UEL589907:UFC589914 UOH589907:UOY589914 UYD589907:UYU589914 VHZ589907:VIQ589914 VRV589907:VSM589914 WBR589907:WCI589914 WLN589907:WME589914 WVJ589907:WWA589914 B655443:S655450 IX655443:JO655450 ST655443:TK655450 ACP655443:ADG655450 AML655443:ANC655450 AWH655443:AWY655450 BGD655443:BGU655450 BPZ655443:BQQ655450 BZV655443:CAM655450 CJR655443:CKI655450 CTN655443:CUE655450 DDJ655443:DEA655450 DNF655443:DNW655450 DXB655443:DXS655450 EGX655443:EHO655450 EQT655443:ERK655450 FAP655443:FBG655450 FKL655443:FLC655450 FUH655443:FUY655450 GED655443:GEU655450 GNZ655443:GOQ655450 GXV655443:GYM655450 HHR655443:HII655450 HRN655443:HSE655450 IBJ655443:ICA655450 ILF655443:ILW655450 IVB655443:IVS655450 JEX655443:JFO655450 JOT655443:JPK655450 JYP655443:JZG655450 KIL655443:KJC655450 KSH655443:KSY655450 LCD655443:LCU655450 LLZ655443:LMQ655450 LVV655443:LWM655450 MFR655443:MGI655450 MPN655443:MQE655450 MZJ655443:NAA655450 NJF655443:NJW655450 NTB655443:NTS655450 OCX655443:ODO655450 OMT655443:ONK655450 OWP655443:OXG655450 PGL655443:PHC655450 PQH655443:PQY655450 QAD655443:QAU655450 QJZ655443:QKQ655450 QTV655443:QUM655450 RDR655443:REI655450 RNN655443:ROE655450 RXJ655443:RYA655450 SHF655443:SHW655450 SRB655443:SRS655450 TAX655443:TBO655450 TKT655443:TLK655450 TUP655443:TVG655450 UEL655443:UFC655450 UOH655443:UOY655450 UYD655443:UYU655450 VHZ655443:VIQ655450 VRV655443:VSM655450 WBR655443:WCI655450 WLN655443:WME655450 WVJ655443:WWA655450 B720979:S720986 IX720979:JO720986 ST720979:TK720986 ACP720979:ADG720986 AML720979:ANC720986 AWH720979:AWY720986 BGD720979:BGU720986 BPZ720979:BQQ720986 BZV720979:CAM720986 CJR720979:CKI720986 CTN720979:CUE720986 DDJ720979:DEA720986 DNF720979:DNW720986 DXB720979:DXS720986 EGX720979:EHO720986 EQT720979:ERK720986 FAP720979:FBG720986 FKL720979:FLC720986 FUH720979:FUY720986 GED720979:GEU720986 GNZ720979:GOQ720986 GXV720979:GYM720986 HHR720979:HII720986 HRN720979:HSE720986 IBJ720979:ICA720986 ILF720979:ILW720986 IVB720979:IVS720986 JEX720979:JFO720986 JOT720979:JPK720986 JYP720979:JZG720986 KIL720979:KJC720986 KSH720979:KSY720986 LCD720979:LCU720986 LLZ720979:LMQ720986 LVV720979:LWM720986 MFR720979:MGI720986 MPN720979:MQE720986 MZJ720979:NAA720986 NJF720979:NJW720986 NTB720979:NTS720986 OCX720979:ODO720986 OMT720979:ONK720986 OWP720979:OXG720986 PGL720979:PHC720986 PQH720979:PQY720986 QAD720979:QAU720986 QJZ720979:QKQ720986 QTV720979:QUM720986 RDR720979:REI720986 RNN720979:ROE720986 RXJ720979:RYA720986 SHF720979:SHW720986 SRB720979:SRS720986 TAX720979:TBO720986 TKT720979:TLK720986 TUP720979:TVG720986 UEL720979:UFC720986 UOH720979:UOY720986 UYD720979:UYU720986 VHZ720979:VIQ720986 VRV720979:VSM720986 WBR720979:WCI720986 WLN720979:WME720986 WVJ720979:WWA720986 B786515:S786522 IX786515:JO786522 ST786515:TK786522 ACP786515:ADG786522 AML786515:ANC786522 AWH786515:AWY786522 BGD786515:BGU786522 BPZ786515:BQQ786522 BZV786515:CAM786522 CJR786515:CKI786522 CTN786515:CUE786522 DDJ786515:DEA786522 DNF786515:DNW786522 DXB786515:DXS786522 EGX786515:EHO786522 EQT786515:ERK786522 FAP786515:FBG786522 FKL786515:FLC786522 FUH786515:FUY786522 GED786515:GEU786522 GNZ786515:GOQ786522 GXV786515:GYM786522 HHR786515:HII786522 HRN786515:HSE786522 IBJ786515:ICA786522 ILF786515:ILW786522 IVB786515:IVS786522 JEX786515:JFO786522 JOT786515:JPK786522 JYP786515:JZG786522 KIL786515:KJC786522 KSH786515:KSY786522 LCD786515:LCU786522 LLZ786515:LMQ786522 LVV786515:LWM786522 MFR786515:MGI786522 MPN786515:MQE786522 MZJ786515:NAA786522 NJF786515:NJW786522 NTB786515:NTS786522 OCX786515:ODO786522 OMT786515:ONK786522 OWP786515:OXG786522 PGL786515:PHC786522 PQH786515:PQY786522 QAD786515:QAU786522 QJZ786515:QKQ786522 QTV786515:QUM786522 RDR786515:REI786522 RNN786515:ROE786522 RXJ786515:RYA786522 SHF786515:SHW786522 SRB786515:SRS786522 TAX786515:TBO786522 TKT786515:TLK786522 TUP786515:TVG786522 UEL786515:UFC786522 UOH786515:UOY786522 UYD786515:UYU786522 VHZ786515:VIQ786522 VRV786515:VSM786522 WBR786515:WCI786522 WLN786515:WME786522 WVJ786515:WWA786522 B852051:S852058 IX852051:JO852058 ST852051:TK852058 ACP852051:ADG852058 AML852051:ANC852058 AWH852051:AWY852058 BGD852051:BGU852058 BPZ852051:BQQ852058 BZV852051:CAM852058 CJR852051:CKI852058 CTN852051:CUE852058 DDJ852051:DEA852058 DNF852051:DNW852058 DXB852051:DXS852058 EGX852051:EHO852058 EQT852051:ERK852058 FAP852051:FBG852058 FKL852051:FLC852058 FUH852051:FUY852058 GED852051:GEU852058 GNZ852051:GOQ852058 GXV852051:GYM852058 HHR852051:HII852058 HRN852051:HSE852058 IBJ852051:ICA852058 ILF852051:ILW852058 IVB852051:IVS852058 JEX852051:JFO852058 JOT852051:JPK852058 JYP852051:JZG852058 KIL852051:KJC852058 KSH852051:KSY852058 LCD852051:LCU852058 LLZ852051:LMQ852058 LVV852051:LWM852058 MFR852051:MGI852058 MPN852051:MQE852058 MZJ852051:NAA852058 NJF852051:NJW852058 NTB852051:NTS852058 OCX852051:ODO852058 OMT852051:ONK852058 OWP852051:OXG852058 PGL852051:PHC852058 PQH852051:PQY852058 QAD852051:QAU852058 QJZ852051:QKQ852058 QTV852051:QUM852058 RDR852051:REI852058 RNN852051:ROE852058 RXJ852051:RYA852058 SHF852051:SHW852058 SRB852051:SRS852058 TAX852051:TBO852058 TKT852051:TLK852058 TUP852051:TVG852058 UEL852051:UFC852058 UOH852051:UOY852058 UYD852051:UYU852058 VHZ852051:VIQ852058 VRV852051:VSM852058 WBR852051:WCI852058 WLN852051:WME852058 WVJ852051:WWA852058 B917587:S917594 IX917587:JO917594 ST917587:TK917594 ACP917587:ADG917594 AML917587:ANC917594 AWH917587:AWY917594 BGD917587:BGU917594 BPZ917587:BQQ917594 BZV917587:CAM917594 CJR917587:CKI917594 CTN917587:CUE917594 DDJ917587:DEA917594 DNF917587:DNW917594 DXB917587:DXS917594 EGX917587:EHO917594 EQT917587:ERK917594 FAP917587:FBG917594 FKL917587:FLC917594 FUH917587:FUY917594 GED917587:GEU917594 GNZ917587:GOQ917594 GXV917587:GYM917594 HHR917587:HII917594 HRN917587:HSE917594 IBJ917587:ICA917594 ILF917587:ILW917594 IVB917587:IVS917594 JEX917587:JFO917594 JOT917587:JPK917594 JYP917587:JZG917594 KIL917587:KJC917594 KSH917587:KSY917594 LCD917587:LCU917594 LLZ917587:LMQ917594 LVV917587:LWM917594 MFR917587:MGI917594 MPN917587:MQE917594 MZJ917587:NAA917594 NJF917587:NJW917594 NTB917587:NTS917594 OCX917587:ODO917594 OMT917587:ONK917594 OWP917587:OXG917594 PGL917587:PHC917594 PQH917587:PQY917594 QAD917587:QAU917594 QJZ917587:QKQ917594 QTV917587:QUM917594 RDR917587:REI917594 RNN917587:ROE917594 RXJ917587:RYA917594 SHF917587:SHW917594 SRB917587:SRS917594 TAX917587:TBO917594 TKT917587:TLK917594 TUP917587:TVG917594 UEL917587:UFC917594 UOH917587:UOY917594 UYD917587:UYU917594 VHZ917587:VIQ917594 VRV917587:VSM917594 WBR917587:WCI917594 WLN917587:WME917594 WVJ917587:WWA917594 B983123:S983130 IX983123:JO983130 ST983123:TK983130 ACP983123:ADG983130 AML983123:ANC983130 AWH983123:AWY983130 BGD983123:BGU983130 BPZ983123:BQQ983130 BZV983123:CAM983130 CJR983123:CKI983130 CTN983123:CUE983130 DDJ983123:DEA983130 DNF983123:DNW983130 DXB983123:DXS983130 EGX983123:EHO983130 EQT983123:ERK983130 FAP983123:FBG983130 FKL983123:FLC983130 FUH983123:FUY983130 GED983123:GEU983130 GNZ983123:GOQ983130 GXV983123:GYM983130 HHR983123:HII983130 HRN983123:HSE983130 IBJ983123:ICA983130 ILF983123:ILW983130 IVB983123:IVS983130 JEX983123:JFO983130 JOT983123:JPK983130 JYP983123:JZG983130 KIL983123:KJC983130 KSH983123:KSY983130 LCD983123:LCU983130 LLZ983123:LMQ983130 LVV983123:LWM983130 MFR983123:MGI983130 MPN983123:MQE983130 MZJ983123:NAA983130 NJF983123:NJW983130 NTB983123:NTS983130 OCX983123:ODO983130 OMT983123:ONK983130 OWP983123:OXG983130 PGL983123:PHC983130 PQH983123:PQY983130 QAD983123:QAU983130 QJZ983123:QKQ983130 QTV983123:QUM983130 RDR983123:REI983130 RNN983123:ROE983130 RXJ983123:RYA983130 SHF983123:SHW983130 SRB983123:SRS983130 TAX983123:TBO983130 TKT983123:TLK983130 TUP983123:TVG983130 UEL983123:UFC983130 UOH983123:UOY983130 UYD983123:UYU983130 VHZ983123:VIQ983130 VRV983123:VSM983130 WBR983123:WCI983130 WLN983123:WME983130 WVJ983123:WWA983130 E97:F98 JA97:JB98 SW97:SX98 ACS97:ACT98 AMO97:AMP98 AWK97:AWL98 BGG97:BGH98 BQC97:BQD98 BZY97:BZZ98 CJU97:CJV98 CTQ97:CTR98 DDM97:DDN98 DNI97:DNJ98 DXE97:DXF98 EHA97:EHB98 EQW97:EQX98 FAS97:FAT98 FKO97:FKP98 FUK97:FUL98 GEG97:GEH98 GOC97:GOD98 GXY97:GXZ98 HHU97:HHV98 HRQ97:HRR98 IBM97:IBN98 ILI97:ILJ98 IVE97:IVF98 JFA97:JFB98 JOW97:JOX98 JYS97:JYT98 KIO97:KIP98 KSK97:KSL98 LCG97:LCH98 LMC97:LMD98 LVY97:LVZ98 MFU97:MFV98 MPQ97:MPR98 MZM97:MZN98 NJI97:NJJ98 NTE97:NTF98 ODA97:ODB98 OMW97:OMX98 OWS97:OWT98 PGO97:PGP98 PQK97:PQL98 QAG97:QAH98 QKC97:QKD98 QTY97:QTZ98 RDU97:RDV98 RNQ97:RNR98 RXM97:RXN98 SHI97:SHJ98 SRE97:SRF98 TBA97:TBB98 TKW97:TKX98 TUS97:TUT98 UEO97:UEP98 UOK97:UOL98 UYG97:UYH98 VIC97:VID98 VRY97:VRZ98 WBU97:WBV98 WLQ97:WLR98 WVM97:WVN98 E65633:F65634 JA65633:JB65634 SW65633:SX65634 ACS65633:ACT65634 AMO65633:AMP65634 AWK65633:AWL65634 BGG65633:BGH65634 BQC65633:BQD65634 BZY65633:BZZ65634 CJU65633:CJV65634 CTQ65633:CTR65634 DDM65633:DDN65634 DNI65633:DNJ65634 DXE65633:DXF65634 EHA65633:EHB65634 EQW65633:EQX65634 FAS65633:FAT65634 FKO65633:FKP65634 FUK65633:FUL65634 GEG65633:GEH65634 GOC65633:GOD65634 GXY65633:GXZ65634 HHU65633:HHV65634 HRQ65633:HRR65634 IBM65633:IBN65634 ILI65633:ILJ65634 IVE65633:IVF65634 JFA65633:JFB65634 JOW65633:JOX65634 JYS65633:JYT65634 KIO65633:KIP65634 KSK65633:KSL65634 LCG65633:LCH65634 LMC65633:LMD65634 LVY65633:LVZ65634 MFU65633:MFV65634 MPQ65633:MPR65634 MZM65633:MZN65634 NJI65633:NJJ65634 NTE65633:NTF65634 ODA65633:ODB65634 OMW65633:OMX65634 OWS65633:OWT65634 PGO65633:PGP65634 PQK65633:PQL65634 QAG65633:QAH65634 QKC65633:QKD65634 QTY65633:QTZ65634 RDU65633:RDV65634 RNQ65633:RNR65634 RXM65633:RXN65634 SHI65633:SHJ65634 SRE65633:SRF65634 TBA65633:TBB65634 TKW65633:TKX65634 TUS65633:TUT65634 UEO65633:UEP65634 UOK65633:UOL65634 UYG65633:UYH65634 VIC65633:VID65634 VRY65633:VRZ65634 WBU65633:WBV65634 WLQ65633:WLR65634 WVM65633:WVN65634 E131169:F131170 JA131169:JB131170 SW131169:SX131170 ACS131169:ACT131170 AMO131169:AMP131170 AWK131169:AWL131170 BGG131169:BGH131170 BQC131169:BQD131170 BZY131169:BZZ131170 CJU131169:CJV131170 CTQ131169:CTR131170 DDM131169:DDN131170 DNI131169:DNJ131170 DXE131169:DXF131170 EHA131169:EHB131170 EQW131169:EQX131170 FAS131169:FAT131170 FKO131169:FKP131170 FUK131169:FUL131170 GEG131169:GEH131170 GOC131169:GOD131170 GXY131169:GXZ131170 HHU131169:HHV131170 HRQ131169:HRR131170 IBM131169:IBN131170 ILI131169:ILJ131170 IVE131169:IVF131170 JFA131169:JFB131170 JOW131169:JOX131170 JYS131169:JYT131170 KIO131169:KIP131170 KSK131169:KSL131170 LCG131169:LCH131170 LMC131169:LMD131170 LVY131169:LVZ131170 MFU131169:MFV131170 MPQ131169:MPR131170 MZM131169:MZN131170 NJI131169:NJJ131170 NTE131169:NTF131170 ODA131169:ODB131170 OMW131169:OMX131170 OWS131169:OWT131170 PGO131169:PGP131170 PQK131169:PQL131170 QAG131169:QAH131170 QKC131169:QKD131170 QTY131169:QTZ131170 RDU131169:RDV131170 RNQ131169:RNR131170 RXM131169:RXN131170 SHI131169:SHJ131170 SRE131169:SRF131170 TBA131169:TBB131170 TKW131169:TKX131170 TUS131169:TUT131170 UEO131169:UEP131170 UOK131169:UOL131170 UYG131169:UYH131170 VIC131169:VID131170 VRY131169:VRZ131170 WBU131169:WBV131170 WLQ131169:WLR131170 WVM131169:WVN131170 E196705:F196706 JA196705:JB196706 SW196705:SX196706 ACS196705:ACT196706 AMO196705:AMP196706 AWK196705:AWL196706 BGG196705:BGH196706 BQC196705:BQD196706 BZY196705:BZZ196706 CJU196705:CJV196706 CTQ196705:CTR196706 DDM196705:DDN196706 DNI196705:DNJ196706 DXE196705:DXF196706 EHA196705:EHB196706 EQW196705:EQX196706 FAS196705:FAT196706 FKO196705:FKP196706 FUK196705:FUL196706 GEG196705:GEH196706 GOC196705:GOD196706 GXY196705:GXZ196706 HHU196705:HHV196706 HRQ196705:HRR196706 IBM196705:IBN196706 ILI196705:ILJ196706 IVE196705:IVF196706 JFA196705:JFB196706 JOW196705:JOX196706 JYS196705:JYT196706 KIO196705:KIP196706 KSK196705:KSL196706 LCG196705:LCH196706 LMC196705:LMD196706 LVY196705:LVZ196706 MFU196705:MFV196706 MPQ196705:MPR196706 MZM196705:MZN196706 NJI196705:NJJ196706 NTE196705:NTF196706 ODA196705:ODB196706 OMW196705:OMX196706 OWS196705:OWT196706 PGO196705:PGP196706 PQK196705:PQL196706 QAG196705:QAH196706 QKC196705:QKD196706 QTY196705:QTZ196706 RDU196705:RDV196706 RNQ196705:RNR196706 RXM196705:RXN196706 SHI196705:SHJ196706 SRE196705:SRF196706 TBA196705:TBB196706 TKW196705:TKX196706 TUS196705:TUT196706 UEO196705:UEP196706 UOK196705:UOL196706 UYG196705:UYH196706 VIC196705:VID196706 VRY196705:VRZ196706 WBU196705:WBV196706 WLQ196705:WLR196706 WVM196705:WVN196706 E262241:F262242 JA262241:JB262242 SW262241:SX262242 ACS262241:ACT262242 AMO262241:AMP262242 AWK262241:AWL262242 BGG262241:BGH262242 BQC262241:BQD262242 BZY262241:BZZ262242 CJU262241:CJV262242 CTQ262241:CTR262242 DDM262241:DDN262242 DNI262241:DNJ262242 DXE262241:DXF262242 EHA262241:EHB262242 EQW262241:EQX262242 FAS262241:FAT262242 FKO262241:FKP262242 FUK262241:FUL262242 GEG262241:GEH262242 GOC262241:GOD262242 GXY262241:GXZ262242 HHU262241:HHV262242 HRQ262241:HRR262242 IBM262241:IBN262242 ILI262241:ILJ262242 IVE262241:IVF262242 JFA262241:JFB262242 JOW262241:JOX262242 JYS262241:JYT262242 KIO262241:KIP262242 KSK262241:KSL262242 LCG262241:LCH262242 LMC262241:LMD262242 LVY262241:LVZ262242 MFU262241:MFV262242 MPQ262241:MPR262242 MZM262241:MZN262242 NJI262241:NJJ262242 NTE262241:NTF262242 ODA262241:ODB262242 OMW262241:OMX262242 OWS262241:OWT262242 PGO262241:PGP262242 PQK262241:PQL262242 QAG262241:QAH262242 QKC262241:QKD262242 QTY262241:QTZ262242 RDU262241:RDV262242 RNQ262241:RNR262242 RXM262241:RXN262242 SHI262241:SHJ262242 SRE262241:SRF262242 TBA262241:TBB262242 TKW262241:TKX262242 TUS262241:TUT262242 UEO262241:UEP262242 UOK262241:UOL262242 UYG262241:UYH262242 VIC262241:VID262242 VRY262241:VRZ262242 WBU262241:WBV262242 WLQ262241:WLR262242 WVM262241:WVN262242 E327777:F327778 JA327777:JB327778 SW327777:SX327778 ACS327777:ACT327778 AMO327777:AMP327778 AWK327777:AWL327778 BGG327777:BGH327778 BQC327777:BQD327778 BZY327777:BZZ327778 CJU327777:CJV327778 CTQ327777:CTR327778 DDM327777:DDN327778 DNI327777:DNJ327778 DXE327777:DXF327778 EHA327777:EHB327778 EQW327777:EQX327778 FAS327777:FAT327778 FKO327777:FKP327778 FUK327777:FUL327778 GEG327777:GEH327778 GOC327777:GOD327778 GXY327777:GXZ327778 HHU327777:HHV327778 HRQ327777:HRR327778 IBM327777:IBN327778 ILI327777:ILJ327778 IVE327777:IVF327778 JFA327777:JFB327778 JOW327777:JOX327778 JYS327777:JYT327778 KIO327777:KIP327778 KSK327777:KSL327778 LCG327777:LCH327778 LMC327777:LMD327778 LVY327777:LVZ327778 MFU327777:MFV327778 MPQ327777:MPR327778 MZM327777:MZN327778 NJI327777:NJJ327778 NTE327777:NTF327778 ODA327777:ODB327778 OMW327777:OMX327778 OWS327777:OWT327778 PGO327777:PGP327778 PQK327777:PQL327778 QAG327777:QAH327778 QKC327777:QKD327778 QTY327777:QTZ327778 RDU327777:RDV327778 RNQ327777:RNR327778 RXM327777:RXN327778 SHI327777:SHJ327778 SRE327777:SRF327778 TBA327777:TBB327778 TKW327777:TKX327778 TUS327777:TUT327778 UEO327777:UEP327778 UOK327777:UOL327778 UYG327777:UYH327778 VIC327777:VID327778 VRY327777:VRZ327778 WBU327777:WBV327778 WLQ327777:WLR327778 WVM327777:WVN327778 E393313:F393314 JA393313:JB393314 SW393313:SX393314 ACS393313:ACT393314 AMO393313:AMP393314 AWK393313:AWL393314 BGG393313:BGH393314 BQC393313:BQD393314 BZY393313:BZZ393314 CJU393313:CJV393314 CTQ393313:CTR393314 DDM393313:DDN393314 DNI393313:DNJ393314 DXE393313:DXF393314 EHA393313:EHB393314 EQW393313:EQX393314 FAS393313:FAT393314 FKO393313:FKP393314 FUK393313:FUL393314 GEG393313:GEH393314 GOC393313:GOD393314 GXY393313:GXZ393314 HHU393313:HHV393314 HRQ393313:HRR393314 IBM393313:IBN393314 ILI393313:ILJ393314 IVE393313:IVF393314 JFA393313:JFB393314 JOW393313:JOX393314 JYS393313:JYT393314 KIO393313:KIP393314 KSK393313:KSL393314 LCG393313:LCH393314 LMC393313:LMD393314 LVY393313:LVZ393314 MFU393313:MFV393314 MPQ393313:MPR393314 MZM393313:MZN393314 NJI393313:NJJ393314 NTE393313:NTF393314 ODA393313:ODB393314 OMW393313:OMX393314 OWS393313:OWT393314 PGO393313:PGP393314 PQK393313:PQL393314 QAG393313:QAH393314 QKC393313:QKD393314 QTY393313:QTZ393314 RDU393313:RDV393314 RNQ393313:RNR393314 RXM393313:RXN393314 SHI393313:SHJ393314 SRE393313:SRF393314 TBA393313:TBB393314 TKW393313:TKX393314 TUS393313:TUT393314 UEO393313:UEP393314 UOK393313:UOL393314 UYG393313:UYH393314 VIC393313:VID393314 VRY393313:VRZ393314 WBU393313:WBV393314 WLQ393313:WLR393314 WVM393313:WVN393314 E458849:F458850 JA458849:JB458850 SW458849:SX458850 ACS458849:ACT458850 AMO458849:AMP458850 AWK458849:AWL458850 BGG458849:BGH458850 BQC458849:BQD458850 BZY458849:BZZ458850 CJU458849:CJV458850 CTQ458849:CTR458850 DDM458849:DDN458850 DNI458849:DNJ458850 DXE458849:DXF458850 EHA458849:EHB458850 EQW458849:EQX458850 FAS458849:FAT458850 FKO458849:FKP458850 FUK458849:FUL458850 GEG458849:GEH458850 GOC458849:GOD458850 GXY458849:GXZ458850 HHU458849:HHV458850 HRQ458849:HRR458850 IBM458849:IBN458850 ILI458849:ILJ458850 IVE458849:IVF458850 JFA458849:JFB458850 JOW458849:JOX458850 JYS458849:JYT458850 KIO458849:KIP458850 KSK458849:KSL458850 LCG458849:LCH458850 LMC458849:LMD458850 LVY458849:LVZ458850 MFU458849:MFV458850 MPQ458849:MPR458850 MZM458849:MZN458850 NJI458849:NJJ458850 NTE458849:NTF458850 ODA458849:ODB458850 OMW458849:OMX458850 OWS458849:OWT458850 PGO458849:PGP458850 PQK458849:PQL458850 QAG458849:QAH458850 QKC458849:QKD458850 QTY458849:QTZ458850 RDU458849:RDV458850 RNQ458849:RNR458850 RXM458849:RXN458850 SHI458849:SHJ458850 SRE458849:SRF458850 TBA458849:TBB458850 TKW458849:TKX458850 TUS458849:TUT458850 UEO458849:UEP458850 UOK458849:UOL458850 UYG458849:UYH458850 VIC458849:VID458850 VRY458849:VRZ458850 WBU458849:WBV458850 WLQ458849:WLR458850 WVM458849:WVN458850 E524385:F524386 JA524385:JB524386 SW524385:SX524386 ACS524385:ACT524386 AMO524385:AMP524386 AWK524385:AWL524386 BGG524385:BGH524386 BQC524385:BQD524386 BZY524385:BZZ524386 CJU524385:CJV524386 CTQ524385:CTR524386 DDM524385:DDN524386 DNI524385:DNJ524386 DXE524385:DXF524386 EHA524385:EHB524386 EQW524385:EQX524386 FAS524385:FAT524386 FKO524385:FKP524386 FUK524385:FUL524386 GEG524385:GEH524386 GOC524385:GOD524386 GXY524385:GXZ524386 HHU524385:HHV524386 HRQ524385:HRR524386 IBM524385:IBN524386 ILI524385:ILJ524386 IVE524385:IVF524386 JFA524385:JFB524386 JOW524385:JOX524386 JYS524385:JYT524386 KIO524385:KIP524386 KSK524385:KSL524386 LCG524385:LCH524386 LMC524385:LMD524386 LVY524385:LVZ524386 MFU524385:MFV524386 MPQ524385:MPR524386 MZM524385:MZN524386 NJI524385:NJJ524386 NTE524385:NTF524386 ODA524385:ODB524386 OMW524385:OMX524386 OWS524385:OWT524386 PGO524385:PGP524386 PQK524385:PQL524386 QAG524385:QAH524386 QKC524385:QKD524386 QTY524385:QTZ524386 RDU524385:RDV524386 RNQ524385:RNR524386 RXM524385:RXN524386 SHI524385:SHJ524386 SRE524385:SRF524386 TBA524385:TBB524386 TKW524385:TKX524386 TUS524385:TUT524386 UEO524385:UEP524386 UOK524385:UOL524386 UYG524385:UYH524386 VIC524385:VID524386 VRY524385:VRZ524386 WBU524385:WBV524386 WLQ524385:WLR524386 WVM524385:WVN524386 E589921:F589922 JA589921:JB589922 SW589921:SX589922 ACS589921:ACT589922 AMO589921:AMP589922 AWK589921:AWL589922 BGG589921:BGH589922 BQC589921:BQD589922 BZY589921:BZZ589922 CJU589921:CJV589922 CTQ589921:CTR589922 DDM589921:DDN589922 DNI589921:DNJ589922 DXE589921:DXF589922 EHA589921:EHB589922 EQW589921:EQX589922 FAS589921:FAT589922 FKO589921:FKP589922 FUK589921:FUL589922 GEG589921:GEH589922 GOC589921:GOD589922 GXY589921:GXZ589922 HHU589921:HHV589922 HRQ589921:HRR589922 IBM589921:IBN589922 ILI589921:ILJ589922 IVE589921:IVF589922 JFA589921:JFB589922 JOW589921:JOX589922 JYS589921:JYT589922 KIO589921:KIP589922 KSK589921:KSL589922 LCG589921:LCH589922 LMC589921:LMD589922 LVY589921:LVZ589922 MFU589921:MFV589922 MPQ589921:MPR589922 MZM589921:MZN589922 NJI589921:NJJ589922 NTE589921:NTF589922 ODA589921:ODB589922 OMW589921:OMX589922 OWS589921:OWT589922 PGO589921:PGP589922 PQK589921:PQL589922 QAG589921:QAH589922 QKC589921:QKD589922 QTY589921:QTZ589922 RDU589921:RDV589922 RNQ589921:RNR589922 RXM589921:RXN589922 SHI589921:SHJ589922 SRE589921:SRF589922 TBA589921:TBB589922 TKW589921:TKX589922 TUS589921:TUT589922 UEO589921:UEP589922 UOK589921:UOL589922 UYG589921:UYH589922 VIC589921:VID589922 VRY589921:VRZ589922 WBU589921:WBV589922 WLQ589921:WLR589922 WVM589921:WVN589922 E655457:F655458 JA655457:JB655458 SW655457:SX655458 ACS655457:ACT655458 AMO655457:AMP655458 AWK655457:AWL655458 BGG655457:BGH655458 BQC655457:BQD655458 BZY655457:BZZ655458 CJU655457:CJV655458 CTQ655457:CTR655458 DDM655457:DDN655458 DNI655457:DNJ655458 DXE655457:DXF655458 EHA655457:EHB655458 EQW655457:EQX655458 FAS655457:FAT655458 FKO655457:FKP655458 FUK655457:FUL655458 GEG655457:GEH655458 GOC655457:GOD655458 GXY655457:GXZ655458 HHU655457:HHV655458 HRQ655457:HRR655458 IBM655457:IBN655458 ILI655457:ILJ655458 IVE655457:IVF655458 JFA655457:JFB655458 JOW655457:JOX655458 JYS655457:JYT655458 KIO655457:KIP655458 KSK655457:KSL655458 LCG655457:LCH655458 LMC655457:LMD655458 LVY655457:LVZ655458 MFU655457:MFV655458 MPQ655457:MPR655458 MZM655457:MZN655458 NJI655457:NJJ655458 NTE655457:NTF655458 ODA655457:ODB655458 OMW655457:OMX655458 OWS655457:OWT655458 PGO655457:PGP655458 PQK655457:PQL655458 QAG655457:QAH655458 QKC655457:QKD655458 QTY655457:QTZ655458 RDU655457:RDV655458 RNQ655457:RNR655458 RXM655457:RXN655458 SHI655457:SHJ655458 SRE655457:SRF655458 TBA655457:TBB655458 TKW655457:TKX655458 TUS655457:TUT655458 UEO655457:UEP655458 UOK655457:UOL655458 UYG655457:UYH655458 VIC655457:VID655458 VRY655457:VRZ655458 WBU655457:WBV655458 WLQ655457:WLR655458 WVM655457:WVN655458 E720993:F720994 JA720993:JB720994 SW720993:SX720994 ACS720993:ACT720994 AMO720993:AMP720994 AWK720993:AWL720994 BGG720993:BGH720994 BQC720993:BQD720994 BZY720993:BZZ720994 CJU720993:CJV720994 CTQ720993:CTR720994 DDM720993:DDN720994 DNI720993:DNJ720994 DXE720993:DXF720994 EHA720993:EHB720994 EQW720993:EQX720994 FAS720993:FAT720994 FKO720993:FKP720994 FUK720993:FUL720994 GEG720993:GEH720994 GOC720993:GOD720994 GXY720993:GXZ720994 HHU720993:HHV720994 HRQ720993:HRR720994 IBM720993:IBN720994 ILI720993:ILJ720994 IVE720993:IVF720994 JFA720993:JFB720994 JOW720993:JOX720994 JYS720993:JYT720994 KIO720993:KIP720994 KSK720993:KSL720994 LCG720993:LCH720994 LMC720993:LMD720994 LVY720993:LVZ720994 MFU720993:MFV720994 MPQ720993:MPR720994 MZM720993:MZN720994 NJI720993:NJJ720994 NTE720993:NTF720994 ODA720993:ODB720994 OMW720993:OMX720994 OWS720993:OWT720994 PGO720993:PGP720994 PQK720993:PQL720994 QAG720993:QAH720994 QKC720993:QKD720994 QTY720993:QTZ720994 RDU720993:RDV720994 RNQ720993:RNR720994 RXM720993:RXN720994 SHI720993:SHJ720994 SRE720993:SRF720994 TBA720993:TBB720994 TKW720993:TKX720994 TUS720993:TUT720994 UEO720993:UEP720994 UOK720993:UOL720994 UYG720993:UYH720994 VIC720993:VID720994 VRY720993:VRZ720994 WBU720993:WBV720994 WLQ720993:WLR720994 WVM720993:WVN720994 E786529:F786530 JA786529:JB786530 SW786529:SX786530 ACS786529:ACT786530 AMO786529:AMP786530 AWK786529:AWL786530 BGG786529:BGH786530 BQC786529:BQD786530 BZY786529:BZZ786530 CJU786529:CJV786530 CTQ786529:CTR786530 DDM786529:DDN786530 DNI786529:DNJ786530 DXE786529:DXF786530 EHA786529:EHB786530 EQW786529:EQX786530 FAS786529:FAT786530 FKO786529:FKP786530 FUK786529:FUL786530 GEG786529:GEH786530 GOC786529:GOD786530 GXY786529:GXZ786530 HHU786529:HHV786530 HRQ786529:HRR786530 IBM786529:IBN786530 ILI786529:ILJ786530 IVE786529:IVF786530 JFA786529:JFB786530 JOW786529:JOX786530 JYS786529:JYT786530 KIO786529:KIP786530 KSK786529:KSL786530 LCG786529:LCH786530 LMC786529:LMD786530 LVY786529:LVZ786530 MFU786529:MFV786530 MPQ786529:MPR786530 MZM786529:MZN786530 NJI786529:NJJ786530 NTE786529:NTF786530 ODA786529:ODB786530 OMW786529:OMX786530 OWS786529:OWT786530 PGO786529:PGP786530 PQK786529:PQL786530 QAG786529:QAH786530 QKC786529:QKD786530 QTY786529:QTZ786530 RDU786529:RDV786530 RNQ786529:RNR786530 RXM786529:RXN786530 SHI786529:SHJ786530 SRE786529:SRF786530 TBA786529:TBB786530 TKW786529:TKX786530 TUS786529:TUT786530 UEO786529:UEP786530 UOK786529:UOL786530 UYG786529:UYH786530 VIC786529:VID786530 VRY786529:VRZ786530 WBU786529:WBV786530 WLQ786529:WLR786530 WVM786529:WVN786530 E852065:F852066 JA852065:JB852066 SW852065:SX852066 ACS852065:ACT852066 AMO852065:AMP852066 AWK852065:AWL852066 BGG852065:BGH852066 BQC852065:BQD852066 BZY852065:BZZ852066 CJU852065:CJV852066 CTQ852065:CTR852066 DDM852065:DDN852066 DNI852065:DNJ852066 DXE852065:DXF852066 EHA852065:EHB852066 EQW852065:EQX852066 FAS852065:FAT852066 FKO852065:FKP852066 FUK852065:FUL852066 GEG852065:GEH852066 GOC852065:GOD852066 GXY852065:GXZ852066 HHU852065:HHV852066 HRQ852065:HRR852066 IBM852065:IBN852066 ILI852065:ILJ852066 IVE852065:IVF852066 JFA852065:JFB852066 JOW852065:JOX852066 JYS852065:JYT852066 KIO852065:KIP852066 KSK852065:KSL852066 LCG852065:LCH852066 LMC852065:LMD852066 LVY852065:LVZ852066 MFU852065:MFV852066 MPQ852065:MPR852066 MZM852065:MZN852066 NJI852065:NJJ852066 NTE852065:NTF852066 ODA852065:ODB852066 OMW852065:OMX852066 OWS852065:OWT852066 PGO852065:PGP852066 PQK852065:PQL852066 QAG852065:QAH852066 QKC852065:QKD852066 QTY852065:QTZ852066 RDU852065:RDV852066 RNQ852065:RNR852066 RXM852065:RXN852066 SHI852065:SHJ852066 SRE852065:SRF852066 TBA852065:TBB852066 TKW852065:TKX852066 TUS852065:TUT852066 UEO852065:UEP852066 UOK852065:UOL852066 UYG852065:UYH852066 VIC852065:VID852066 VRY852065:VRZ852066 WBU852065:WBV852066 WLQ852065:WLR852066 WVM852065:WVN852066 E917601:F917602 JA917601:JB917602 SW917601:SX917602 ACS917601:ACT917602 AMO917601:AMP917602 AWK917601:AWL917602 BGG917601:BGH917602 BQC917601:BQD917602 BZY917601:BZZ917602 CJU917601:CJV917602 CTQ917601:CTR917602 DDM917601:DDN917602 DNI917601:DNJ917602 DXE917601:DXF917602 EHA917601:EHB917602 EQW917601:EQX917602 FAS917601:FAT917602 FKO917601:FKP917602 FUK917601:FUL917602 GEG917601:GEH917602 GOC917601:GOD917602 GXY917601:GXZ917602 HHU917601:HHV917602 HRQ917601:HRR917602 IBM917601:IBN917602 ILI917601:ILJ917602 IVE917601:IVF917602 JFA917601:JFB917602 JOW917601:JOX917602 JYS917601:JYT917602 KIO917601:KIP917602 KSK917601:KSL917602 LCG917601:LCH917602 LMC917601:LMD917602 LVY917601:LVZ917602 MFU917601:MFV917602 MPQ917601:MPR917602 MZM917601:MZN917602 NJI917601:NJJ917602 NTE917601:NTF917602 ODA917601:ODB917602 OMW917601:OMX917602 OWS917601:OWT917602 PGO917601:PGP917602 PQK917601:PQL917602 QAG917601:QAH917602 QKC917601:QKD917602 QTY917601:QTZ917602 RDU917601:RDV917602 RNQ917601:RNR917602 RXM917601:RXN917602 SHI917601:SHJ917602 SRE917601:SRF917602 TBA917601:TBB917602 TKW917601:TKX917602 TUS917601:TUT917602 UEO917601:UEP917602 UOK917601:UOL917602 UYG917601:UYH917602 VIC917601:VID917602 VRY917601:VRZ917602 WBU917601:WBV917602 WLQ917601:WLR917602 WVM917601:WVN917602 E983137:F983138 JA983137:JB983138 SW983137:SX983138 ACS983137:ACT983138 AMO983137:AMP983138 AWK983137:AWL983138 BGG983137:BGH983138 BQC983137:BQD983138 BZY983137:BZZ983138 CJU983137:CJV983138 CTQ983137:CTR983138 DDM983137:DDN983138 DNI983137:DNJ983138 DXE983137:DXF983138 EHA983137:EHB983138 EQW983137:EQX983138 FAS983137:FAT983138 FKO983137:FKP983138 FUK983137:FUL983138 GEG983137:GEH983138 GOC983137:GOD983138 GXY983137:GXZ983138 HHU983137:HHV983138 HRQ983137:HRR983138 IBM983137:IBN983138 ILI983137:ILJ983138 IVE983137:IVF983138 JFA983137:JFB983138 JOW983137:JOX983138 JYS983137:JYT983138 KIO983137:KIP983138 KSK983137:KSL983138 LCG983137:LCH983138 LMC983137:LMD983138 LVY983137:LVZ983138 MFU983137:MFV983138 MPQ983137:MPR983138 MZM983137:MZN983138 NJI983137:NJJ983138 NTE983137:NTF983138 ODA983137:ODB983138 OMW983137:OMX983138 OWS983137:OWT983138 PGO983137:PGP983138 PQK983137:PQL983138 QAG983137:QAH983138 QKC983137:QKD983138 QTY983137:QTZ983138 RDU983137:RDV983138 RNQ983137:RNR983138 RXM983137:RXN983138 SHI983137:SHJ983138 SRE983137:SRF983138 TBA983137:TBB983138 TKW983137:TKX983138 TUS983137:TUT983138 UEO983137:UEP983138 UOK983137:UOL983138 UYG983137:UYH983138 VIC983137:VID983138 VRY983137:VRZ983138 WBU983137:WBV983138 WLQ983137:WLR983138 WVM983137:WVN983138 N105:O108 JJ105:JK108 TF105:TG108 ADB105:ADC108 AMX105:AMY108 AWT105:AWU108 BGP105:BGQ108 BQL105:BQM108 CAH105:CAI108 CKD105:CKE108 CTZ105:CUA108 DDV105:DDW108 DNR105:DNS108 DXN105:DXO108 EHJ105:EHK108 ERF105:ERG108 FBB105:FBC108 FKX105:FKY108 FUT105:FUU108 GEP105:GEQ108 GOL105:GOM108 GYH105:GYI108 HID105:HIE108 HRZ105:HSA108 IBV105:IBW108 ILR105:ILS108 IVN105:IVO108 JFJ105:JFK108 JPF105:JPG108 JZB105:JZC108 KIX105:KIY108 KST105:KSU108 LCP105:LCQ108 LML105:LMM108 LWH105:LWI108 MGD105:MGE108 MPZ105:MQA108 MZV105:MZW108 NJR105:NJS108 NTN105:NTO108 ODJ105:ODK108 ONF105:ONG108 OXB105:OXC108 PGX105:PGY108 PQT105:PQU108 QAP105:QAQ108 QKL105:QKM108 QUH105:QUI108 RED105:REE108 RNZ105:ROA108 RXV105:RXW108 SHR105:SHS108 SRN105:SRO108 TBJ105:TBK108 TLF105:TLG108 TVB105:TVC108 UEX105:UEY108 UOT105:UOU108 UYP105:UYQ108 VIL105:VIM108 VSH105:VSI108 WCD105:WCE108 WLZ105:WMA108 WVV105:WVW108 N65641:O65644 JJ65641:JK65644 TF65641:TG65644 ADB65641:ADC65644 AMX65641:AMY65644 AWT65641:AWU65644 BGP65641:BGQ65644 BQL65641:BQM65644 CAH65641:CAI65644 CKD65641:CKE65644 CTZ65641:CUA65644 DDV65641:DDW65644 DNR65641:DNS65644 DXN65641:DXO65644 EHJ65641:EHK65644 ERF65641:ERG65644 FBB65641:FBC65644 FKX65641:FKY65644 FUT65641:FUU65644 GEP65641:GEQ65644 GOL65641:GOM65644 GYH65641:GYI65644 HID65641:HIE65644 HRZ65641:HSA65644 IBV65641:IBW65644 ILR65641:ILS65644 IVN65641:IVO65644 JFJ65641:JFK65644 JPF65641:JPG65644 JZB65641:JZC65644 KIX65641:KIY65644 KST65641:KSU65644 LCP65641:LCQ65644 LML65641:LMM65644 LWH65641:LWI65644 MGD65641:MGE65644 MPZ65641:MQA65644 MZV65641:MZW65644 NJR65641:NJS65644 NTN65641:NTO65644 ODJ65641:ODK65644 ONF65641:ONG65644 OXB65641:OXC65644 PGX65641:PGY65644 PQT65641:PQU65644 QAP65641:QAQ65644 QKL65641:QKM65644 QUH65641:QUI65644 RED65641:REE65644 RNZ65641:ROA65644 RXV65641:RXW65644 SHR65641:SHS65644 SRN65641:SRO65644 TBJ65641:TBK65644 TLF65641:TLG65644 TVB65641:TVC65644 UEX65641:UEY65644 UOT65641:UOU65644 UYP65641:UYQ65644 VIL65641:VIM65644 VSH65641:VSI65644 WCD65641:WCE65644 WLZ65641:WMA65644 WVV65641:WVW65644 N131177:O131180 JJ131177:JK131180 TF131177:TG131180 ADB131177:ADC131180 AMX131177:AMY131180 AWT131177:AWU131180 BGP131177:BGQ131180 BQL131177:BQM131180 CAH131177:CAI131180 CKD131177:CKE131180 CTZ131177:CUA131180 DDV131177:DDW131180 DNR131177:DNS131180 DXN131177:DXO131180 EHJ131177:EHK131180 ERF131177:ERG131180 FBB131177:FBC131180 FKX131177:FKY131180 FUT131177:FUU131180 GEP131177:GEQ131180 GOL131177:GOM131180 GYH131177:GYI131180 HID131177:HIE131180 HRZ131177:HSA131180 IBV131177:IBW131180 ILR131177:ILS131180 IVN131177:IVO131180 JFJ131177:JFK131180 JPF131177:JPG131180 JZB131177:JZC131180 KIX131177:KIY131180 KST131177:KSU131180 LCP131177:LCQ131180 LML131177:LMM131180 LWH131177:LWI131180 MGD131177:MGE131180 MPZ131177:MQA131180 MZV131177:MZW131180 NJR131177:NJS131180 NTN131177:NTO131180 ODJ131177:ODK131180 ONF131177:ONG131180 OXB131177:OXC131180 PGX131177:PGY131180 PQT131177:PQU131180 QAP131177:QAQ131180 QKL131177:QKM131180 QUH131177:QUI131180 RED131177:REE131180 RNZ131177:ROA131180 RXV131177:RXW131180 SHR131177:SHS131180 SRN131177:SRO131180 TBJ131177:TBK131180 TLF131177:TLG131180 TVB131177:TVC131180 UEX131177:UEY131180 UOT131177:UOU131180 UYP131177:UYQ131180 VIL131177:VIM131180 VSH131177:VSI131180 WCD131177:WCE131180 WLZ131177:WMA131180 WVV131177:WVW131180 N196713:O196716 JJ196713:JK196716 TF196713:TG196716 ADB196713:ADC196716 AMX196713:AMY196716 AWT196713:AWU196716 BGP196713:BGQ196716 BQL196713:BQM196716 CAH196713:CAI196716 CKD196713:CKE196716 CTZ196713:CUA196716 DDV196713:DDW196716 DNR196713:DNS196716 DXN196713:DXO196716 EHJ196713:EHK196716 ERF196713:ERG196716 FBB196713:FBC196716 FKX196713:FKY196716 FUT196713:FUU196716 GEP196713:GEQ196716 GOL196713:GOM196716 GYH196713:GYI196716 HID196713:HIE196716 HRZ196713:HSA196716 IBV196713:IBW196716 ILR196713:ILS196716 IVN196713:IVO196716 JFJ196713:JFK196716 JPF196713:JPG196716 JZB196713:JZC196716 KIX196713:KIY196716 KST196713:KSU196716 LCP196713:LCQ196716 LML196713:LMM196716 LWH196713:LWI196716 MGD196713:MGE196716 MPZ196713:MQA196716 MZV196713:MZW196716 NJR196713:NJS196716 NTN196713:NTO196716 ODJ196713:ODK196716 ONF196713:ONG196716 OXB196713:OXC196716 PGX196713:PGY196716 PQT196713:PQU196716 QAP196713:QAQ196716 QKL196713:QKM196716 QUH196713:QUI196716 RED196713:REE196716 RNZ196713:ROA196716 RXV196713:RXW196716 SHR196713:SHS196716 SRN196713:SRO196716 TBJ196713:TBK196716 TLF196713:TLG196716 TVB196713:TVC196716 UEX196713:UEY196716 UOT196713:UOU196716 UYP196713:UYQ196716 VIL196713:VIM196716 VSH196713:VSI196716 WCD196713:WCE196716 WLZ196713:WMA196716 WVV196713:WVW196716 N262249:O262252 JJ262249:JK262252 TF262249:TG262252 ADB262249:ADC262252 AMX262249:AMY262252 AWT262249:AWU262252 BGP262249:BGQ262252 BQL262249:BQM262252 CAH262249:CAI262252 CKD262249:CKE262252 CTZ262249:CUA262252 DDV262249:DDW262252 DNR262249:DNS262252 DXN262249:DXO262252 EHJ262249:EHK262252 ERF262249:ERG262252 FBB262249:FBC262252 FKX262249:FKY262252 FUT262249:FUU262252 GEP262249:GEQ262252 GOL262249:GOM262252 GYH262249:GYI262252 HID262249:HIE262252 HRZ262249:HSA262252 IBV262249:IBW262252 ILR262249:ILS262252 IVN262249:IVO262252 JFJ262249:JFK262252 JPF262249:JPG262252 JZB262249:JZC262252 KIX262249:KIY262252 KST262249:KSU262252 LCP262249:LCQ262252 LML262249:LMM262252 LWH262249:LWI262252 MGD262249:MGE262252 MPZ262249:MQA262252 MZV262249:MZW262252 NJR262249:NJS262252 NTN262249:NTO262252 ODJ262249:ODK262252 ONF262249:ONG262252 OXB262249:OXC262252 PGX262249:PGY262252 PQT262249:PQU262252 QAP262249:QAQ262252 QKL262249:QKM262252 QUH262249:QUI262252 RED262249:REE262252 RNZ262249:ROA262252 RXV262249:RXW262252 SHR262249:SHS262252 SRN262249:SRO262252 TBJ262249:TBK262252 TLF262249:TLG262252 TVB262249:TVC262252 UEX262249:UEY262252 UOT262249:UOU262252 UYP262249:UYQ262252 VIL262249:VIM262252 VSH262249:VSI262252 WCD262249:WCE262252 WLZ262249:WMA262252 WVV262249:WVW262252 N327785:O327788 JJ327785:JK327788 TF327785:TG327788 ADB327785:ADC327788 AMX327785:AMY327788 AWT327785:AWU327788 BGP327785:BGQ327788 BQL327785:BQM327788 CAH327785:CAI327788 CKD327785:CKE327788 CTZ327785:CUA327788 DDV327785:DDW327788 DNR327785:DNS327788 DXN327785:DXO327788 EHJ327785:EHK327788 ERF327785:ERG327788 FBB327785:FBC327788 FKX327785:FKY327788 FUT327785:FUU327788 GEP327785:GEQ327788 GOL327785:GOM327788 GYH327785:GYI327788 HID327785:HIE327788 HRZ327785:HSA327788 IBV327785:IBW327788 ILR327785:ILS327788 IVN327785:IVO327788 JFJ327785:JFK327788 JPF327785:JPG327788 JZB327785:JZC327788 KIX327785:KIY327788 KST327785:KSU327788 LCP327785:LCQ327788 LML327785:LMM327788 LWH327785:LWI327788 MGD327785:MGE327788 MPZ327785:MQA327788 MZV327785:MZW327788 NJR327785:NJS327788 NTN327785:NTO327788 ODJ327785:ODK327788 ONF327785:ONG327788 OXB327785:OXC327788 PGX327785:PGY327788 PQT327785:PQU327788 QAP327785:QAQ327788 QKL327785:QKM327788 QUH327785:QUI327788 RED327785:REE327788 RNZ327785:ROA327788 RXV327785:RXW327788 SHR327785:SHS327788 SRN327785:SRO327788 TBJ327785:TBK327788 TLF327785:TLG327788 TVB327785:TVC327788 UEX327785:UEY327788 UOT327785:UOU327788 UYP327785:UYQ327788 VIL327785:VIM327788 VSH327785:VSI327788 WCD327785:WCE327788 WLZ327785:WMA327788 WVV327785:WVW327788 N393321:O393324 JJ393321:JK393324 TF393321:TG393324 ADB393321:ADC393324 AMX393321:AMY393324 AWT393321:AWU393324 BGP393321:BGQ393324 BQL393321:BQM393324 CAH393321:CAI393324 CKD393321:CKE393324 CTZ393321:CUA393324 DDV393321:DDW393324 DNR393321:DNS393324 DXN393321:DXO393324 EHJ393321:EHK393324 ERF393321:ERG393324 FBB393321:FBC393324 FKX393321:FKY393324 FUT393321:FUU393324 GEP393321:GEQ393324 GOL393321:GOM393324 GYH393321:GYI393324 HID393321:HIE393324 HRZ393321:HSA393324 IBV393321:IBW393324 ILR393321:ILS393324 IVN393321:IVO393324 JFJ393321:JFK393324 JPF393321:JPG393324 JZB393321:JZC393324 KIX393321:KIY393324 KST393321:KSU393324 LCP393321:LCQ393324 LML393321:LMM393324 LWH393321:LWI393324 MGD393321:MGE393324 MPZ393321:MQA393324 MZV393321:MZW393324 NJR393321:NJS393324 NTN393321:NTO393324 ODJ393321:ODK393324 ONF393321:ONG393324 OXB393321:OXC393324 PGX393321:PGY393324 PQT393321:PQU393324 QAP393321:QAQ393324 QKL393321:QKM393324 QUH393321:QUI393324 RED393321:REE393324 RNZ393321:ROA393324 RXV393321:RXW393324 SHR393321:SHS393324 SRN393321:SRO393324 TBJ393321:TBK393324 TLF393321:TLG393324 TVB393321:TVC393324 UEX393321:UEY393324 UOT393321:UOU393324 UYP393321:UYQ393324 VIL393321:VIM393324 VSH393321:VSI393324 WCD393321:WCE393324 WLZ393321:WMA393324 WVV393321:WVW393324 N458857:O458860 JJ458857:JK458860 TF458857:TG458860 ADB458857:ADC458860 AMX458857:AMY458860 AWT458857:AWU458860 BGP458857:BGQ458860 BQL458857:BQM458860 CAH458857:CAI458860 CKD458857:CKE458860 CTZ458857:CUA458860 DDV458857:DDW458860 DNR458857:DNS458860 DXN458857:DXO458860 EHJ458857:EHK458860 ERF458857:ERG458860 FBB458857:FBC458860 FKX458857:FKY458860 FUT458857:FUU458860 GEP458857:GEQ458860 GOL458857:GOM458860 GYH458857:GYI458860 HID458857:HIE458860 HRZ458857:HSA458860 IBV458857:IBW458860 ILR458857:ILS458860 IVN458857:IVO458860 JFJ458857:JFK458860 JPF458857:JPG458860 JZB458857:JZC458860 KIX458857:KIY458860 KST458857:KSU458860 LCP458857:LCQ458860 LML458857:LMM458860 LWH458857:LWI458860 MGD458857:MGE458860 MPZ458857:MQA458860 MZV458857:MZW458860 NJR458857:NJS458860 NTN458857:NTO458860 ODJ458857:ODK458860 ONF458857:ONG458860 OXB458857:OXC458860 PGX458857:PGY458860 PQT458857:PQU458860 QAP458857:QAQ458860 QKL458857:QKM458860 QUH458857:QUI458860 RED458857:REE458860 RNZ458857:ROA458860 RXV458857:RXW458860 SHR458857:SHS458860 SRN458857:SRO458860 TBJ458857:TBK458860 TLF458857:TLG458860 TVB458857:TVC458860 UEX458857:UEY458860 UOT458857:UOU458860 UYP458857:UYQ458860 VIL458857:VIM458860 VSH458857:VSI458860 WCD458857:WCE458860 WLZ458857:WMA458860 WVV458857:WVW458860 N524393:O524396 JJ524393:JK524396 TF524393:TG524396 ADB524393:ADC524396 AMX524393:AMY524396 AWT524393:AWU524396 BGP524393:BGQ524396 BQL524393:BQM524396 CAH524393:CAI524396 CKD524393:CKE524396 CTZ524393:CUA524396 DDV524393:DDW524396 DNR524393:DNS524396 DXN524393:DXO524396 EHJ524393:EHK524396 ERF524393:ERG524396 FBB524393:FBC524396 FKX524393:FKY524396 FUT524393:FUU524396 GEP524393:GEQ524396 GOL524393:GOM524396 GYH524393:GYI524396 HID524393:HIE524396 HRZ524393:HSA524396 IBV524393:IBW524396 ILR524393:ILS524396 IVN524393:IVO524396 JFJ524393:JFK524396 JPF524393:JPG524396 JZB524393:JZC524396 KIX524393:KIY524396 KST524393:KSU524396 LCP524393:LCQ524396 LML524393:LMM524396 LWH524393:LWI524396 MGD524393:MGE524396 MPZ524393:MQA524396 MZV524393:MZW524396 NJR524393:NJS524396 NTN524393:NTO524396 ODJ524393:ODK524396 ONF524393:ONG524396 OXB524393:OXC524396 PGX524393:PGY524396 PQT524393:PQU524396 QAP524393:QAQ524396 QKL524393:QKM524396 QUH524393:QUI524396 RED524393:REE524396 RNZ524393:ROA524396 RXV524393:RXW524396 SHR524393:SHS524396 SRN524393:SRO524396 TBJ524393:TBK524396 TLF524393:TLG524396 TVB524393:TVC524396 UEX524393:UEY524396 UOT524393:UOU524396 UYP524393:UYQ524396 VIL524393:VIM524396 VSH524393:VSI524396 WCD524393:WCE524396 WLZ524393:WMA524396 WVV524393:WVW524396 N589929:O589932 JJ589929:JK589932 TF589929:TG589932 ADB589929:ADC589932 AMX589929:AMY589932 AWT589929:AWU589932 BGP589929:BGQ589932 BQL589929:BQM589932 CAH589929:CAI589932 CKD589929:CKE589932 CTZ589929:CUA589932 DDV589929:DDW589932 DNR589929:DNS589932 DXN589929:DXO589932 EHJ589929:EHK589932 ERF589929:ERG589932 FBB589929:FBC589932 FKX589929:FKY589932 FUT589929:FUU589932 GEP589929:GEQ589932 GOL589929:GOM589932 GYH589929:GYI589932 HID589929:HIE589932 HRZ589929:HSA589932 IBV589929:IBW589932 ILR589929:ILS589932 IVN589929:IVO589932 JFJ589929:JFK589932 JPF589929:JPG589932 JZB589929:JZC589932 KIX589929:KIY589932 KST589929:KSU589932 LCP589929:LCQ589932 LML589929:LMM589932 LWH589929:LWI589932 MGD589929:MGE589932 MPZ589929:MQA589932 MZV589929:MZW589932 NJR589929:NJS589932 NTN589929:NTO589932 ODJ589929:ODK589932 ONF589929:ONG589932 OXB589929:OXC589932 PGX589929:PGY589932 PQT589929:PQU589932 QAP589929:QAQ589932 QKL589929:QKM589932 QUH589929:QUI589932 RED589929:REE589932 RNZ589929:ROA589932 RXV589929:RXW589932 SHR589929:SHS589932 SRN589929:SRO589932 TBJ589929:TBK589932 TLF589929:TLG589932 TVB589929:TVC589932 UEX589929:UEY589932 UOT589929:UOU589932 UYP589929:UYQ589932 VIL589929:VIM589932 VSH589929:VSI589932 WCD589929:WCE589932 WLZ589929:WMA589932 WVV589929:WVW589932 N655465:O655468 JJ655465:JK655468 TF655465:TG655468 ADB655465:ADC655468 AMX655465:AMY655468 AWT655465:AWU655468 BGP655465:BGQ655468 BQL655465:BQM655468 CAH655465:CAI655468 CKD655465:CKE655468 CTZ655465:CUA655468 DDV655465:DDW655468 DNR655465:DNS655468 DXN655465:DXO655468 EHJ655465:EHK655468 ERF655465:ERG655468 FBB655465:FBC655468 FKX655465:FKY655468 FUT655465:FUU655468 GEP655465:GEQ655468 GOL655465:GOM655468 GYH655465:GYI655468 HID655465:HIE655468 HRZ655465:HSA655468 IBV655465:IBW655468 ILR655465:ILS655468 IVN655465:IVO655468 JFJ655465:JFK655468 JPF655465:JPG655468 JZB655465:JZC655468 KIX655465:KIY655468 KST655465:KSU655468 LCP655465:LCQ655468 LML655465:LMM655468 LWH655465:LWI655468 MGD655465:MGE655468 MPZ655465:MQA655468 MZV655465:MZW655468 NJR655465:NJS655468 NTN655465:NTO655468 ODJ655465:ODK655468 ONF655465:ONG655468 OXB655465:OXC655468 PGX655465:PGY655468 PQT655465:PQU655468 QAP655465:QAQ655468 QKL655465:QKM655468 QUH655465:QUI655468 RED655465:REE655468 RNZ655465:ROA655468 RXV655465:RXW655468 SHR655465:SHS655468 SRN655465:SRO655468 TBJ655465:TBK655468 TLF655465:TLG655468 TVB655465:TVC655468 UEX655465:UEY655468 UOT655465:UOU655468 UYP655465:UYQ655468 VIL655465:VIM655468 VSH655465:VSI655468 WCD655465:WCE655468 WLZ655465:WMA655468 WVV655465:WVW655468 N721001:O721004 JJ721001:JK721004 TF721001:TG721004 ADB721001:ADC721004 AMX721001:AMY721004 AWT721001:AWU721004 BGP721001:BGQ721004 BQL721001:BQM721004 CAH721001:CAI721004 CKD721001:CKE721004 CTZ721001:CUA721004 DDV721001:DDW721004 DNR721001:DNS721004 DXN721001:DXO721004 EHJ721001:EHK721004 ERF721001:ERG721004 FBB721001:FBC721004 FKX721001:FKY721004 FUT721001:FUU721004 GEP721001:GEQ721004 GOL721001:GOM721004 GYH721001:GYI721004 HID721001:HIE721004 HRZ721001:HSA721004 IBV721001:IBW721004 ILR721001:ILS721004 IVN721001:IVO721004 JFJ721001:JFK721004 JPF721001:JPG721004 JZB721001:JZC721004 KIX721001:KIY721004 KST721001:KSU721004 LCP721001:LCQ721004 LML721001:LMM721004 LWH721001:LWI721004 MGD721001:MGE721004 MPZ721001:MQA721004 MZV721001:MZW721004 NJR721001:NJS721004 NTN721001:NTO721004 ODJ721001:ODK721004 ONF721001:ONG721004 OXB721001:OXC721004 PGX721001:PGY721004 PQT721001:PQU721004 QAP721001:QAQ721004 QKL721001:QKM721004 QUH721001:QUI721004 RED721001:REE721004 RNZ721001:ROA721004 RXV721001:RXW721004 SHR721001:SHS721004 SRN721001:SRO721004 TBJ721001:TBK721004 TLF721001:TLG721004 TVB721001:TVC721004 UEX721001:UEY721004 UOT721001:UOU721004 UYP721001:UYQ721004 VIL721001:VIM721004 VSH721001:VSI721004 WCD721001:WCE721004 WLZ721001:WMA721004 WVV721001:WVW721004 N786537:O786540 JJ786537:JK786540 TF786537:TG786540 ADB786537:ADC786540 AMX786537:AMY786540 AWT786537:AWU786540 BGP786537:BGQ786540 BQL786537:BQM786540 CAH786537:CAI786540 CKD786537:CKE786540 CTZ786537:CUA786540 DDV786537:DDW786540 DNR786537:DNS786540 DXN786537:DXO786540 EHJ786537:EHK786540 ERF786537:ERG786540 FBB786537:FBC786540 FKX786537:FKY786540 FUT786537:FUU786540 GEP786537:GEQ786540 GOL786537:GOM786540 GYH786537:GYI786540 HID786537:HIE786540 HRZ786537:HSA786540 IBV786537:IBW786540 ILR786537:ILS786540 IVN786537:IVO786540 JFJ786537:JFK786540 JPF786537:JPG786540 JZB786537:JZC786540 KIX786537:KIY786540 KST786537:KSU786540 LCP786537:LCQ786540 LML786537:LMM786540 LWH786537:LWI786540 MGD786537:MGE786540 MPZ786537:MQA786540 MZV786537:MZW786540 NJR786537:NJS786540 NTN786537:NTO786540 ODJ786537:ODK786540 ONF786537:ONG786540 OXB786537:OXC786540 PGX786537:PGY786540 PQT786537:PQU786540 QAP786537:QAQ786540 QKL786537:QKM786540 QUH786537:QUI786540 RED786537:REE786540 RNZ786537:ROA786540 RXV786537:RXW786540 SHR786537:SHS786540 SRN786537:SRO786540 TBJ786537:TBK786540 TLF786537:TLG786540 TVB786537:TVC786540 UEX786537:UEY786540 UOT786537:UOU786540 UYP786537:UYQ786540 VIL786537:VIM786540 VSH786537:VSI786540 WCD786537:WCE786540 WLZ786537:WMA786540 WVV786537:WVW786540 N852073:O852076 JJ852073:JK852076 TF852073:TG852076 ADB852073:ADC852076 AMX852073:AMY852076 AWT852073:AWU852076 BGP852073:BGQ852076 BQL852073:BQM852076 CAH852073:CAI852076 CKD852073:CKE852076 CTZ852073:CUA852076 DDV852073:DDW852076 DNR852073:DNS852076 DXN852073:DXO852076 EHJ852073:EHK852076 ERF852073:ERG852076 FBB852073:FBC852076 FKX852073:FKY852076 FUT852073:FUU852076 GEP852073:GEQ852076 GOL852073:GOM852076 GYH852073:GYI852076 HID852073:HIE852076 HRZ852073:HSA852076 IBV852073:IBW852076 ILR852073:ILS852076 IVN852073:IVO852076 JFJ852073:JFK852076 JPF852073:JPG852076 JZB852073:JZC852076 KIX852073:KIY852076 KST852073:KSU852076 LCP852073:LCQ852076 LML852073:LMM852076 LWH852073:LWI852076 MGD852073:MGE852076 MPZ852073:MQA852076 MZV852073:MZW852076 NJR852073:NJS852076 NTN852073:NTO852076 ODJ852073:ODK852076 ONF852073:ONG852076 OXB852073:OXC852076 PGX852073:PGY852076 PQT852073:PQU852076 QAP852073:QAQ852076 QKL852073:QKM852076 QUH852073:QUI852076 RED852073:REE852076 RNZ852073:ROA852076 RXV852073:RXW852076 SHR852073:SHS852076 SRN852073:SRO852076 TBJ852073:TBK852076 TLF852073:TLG852076 TVB852073:TVC852076 UEX852073:UEY852076 UOT852073:UOU852076 UYP852073:UYQ852076 VIL852073:VIM852076 VSH852073:VSI852076 WCD852073:WCE852076 WLZ852073:WMA852076 WVV852073:WVW852076 N917609:O917612 JJ917609:JK917612 TF917609:TG917612 ADB917609:ADC917612 AMX917609:AMY917612 AWT917609:AWU917612 BGP917609:BGQ917612 BQL917609:BQM917612 CAH917609:CAI917612 CKD917609:CKE917612 CTZ917609:CUA917612 DDV917609:DDW917612 DNR917609:DNS917612 DXN917609:DXO917612 EHJ917609:EHK917612 ERF917609:ERG917612 FBB917609:FBC917612 FKX917609:FKY917612 FUT917609:FUU917612 GEP917609:GEQ917612 GOL917609:GOM917612 GYH917609:GYI917612 HID917609:HIE917612 HRZ917609:HSA917612 IBV917609:IBW917612 ILR917609:ILS917612 IVN917609:IVO917612 JFJ917609:JFK917612 JPF917609:JPG917612 JZB917609:JZC917612 KIX917609:KIY917612 KST917609:KSU917612 LCP917609:LCQ917612 LML917609:LMM917612 LWH917609:LWI917612 MGD917609:MGE917612 MPZ917609:MQA917612 MZV917609:MZW917612 NJR917609:NJS917612 NTN917609:NTO917612 ODJ917609:ODK917612 ONF917609:ONG917612 OXB917609:OXC917612 PGX917609:PGY917612 PQT917609:PQU917612 QAP917609:QAQ917612 QKL917609:QKM917612 QUH917609:QUI917612 RED917609:REE917612 RNZ917609:ROA917612 RXV917609:RXW917612 SHR917609:SHS917612 SRN917609:SRO917612 TBJ917609:TBK917612 TLF917609:TLG917612 TVB917609:TVC917612 UEX917609:UEY917612 UOT917609:UOU917612 UYP917609:UYQ917612 VIL917609:VIM917612 VSH917609:VSI917612 WCD917609:WCE917612 WLZ917609:WMA917612 WVV917609:WVW917612 N983145:O983148 JJ983145:JK983148 TF983145:TG983148 ADB983145:ADC983148 AMX983145:AMY983148 AWT983145:AWU983148 BGP983145:BGQ983148 BQL983145:BQM983148 CAH983145:CAI983148 CKD983145:CKE983148 CTZ983145:CUA983148 DDV983145:DDW983148 DNR983145:DNS983148 DXN983145:DXO983148 EHJ983145:EHK983148 ERF983145:ERG983148 FBB983145:FBC983148 FKX983145:FKY983148 FUT983145:FUU983148 GEP983145:GEQ983148 GOL983145:GOM983148 GYH983145:GYI983148 HID983145:HIE983148 HRZ983145:HSA983148 IBV983145:IBW983148 ILR983145:ILS983148 IVN983145:IVO983148 JFJ983145:JFK983148 JPF983145:JPG983148 JZB983145:JZC983148 KIX983145:KIY983148 KST983145:KSU983148 LCP983145:LCQ983148 LML983145:LMM983148 LWH983145:LWI983148 MGD983145:MGE983148 MPZ983145:MQA983148 MZV983145:MZW983148 NJR983145:NJS983148 NTN983145:NTO983148 ODJ983145:ODK983148 ONF983145:ONG983148 OXB983145:OXC983148 PGX983145:PGY983148 PQT983145:PQU983148 QAP983145:QAQ983148 QKL983145:QKM983148 QUH983145:QUI983148 RED983145:REE983148 RNZ983145:ROA983148 RXV983145:RXW983148 SHR983145:SHS983148 SRN983145:SRO983148 TBJ983145:TBK983148 TLF983145:TLG983148 TVB983145:TVC983148 UEX983145:UEY983148 UOT983145:UOU983148 UYP983145:UYQ983148 VIL983145:VIM983148 VSH983145:VSI983148 WCD983145:WCE983148 WLZ983145:WMA983148 WVV983145:WVW983148 L165:L177 JH165:JH177 TD165:TD177 ACZ165:ACZ177 AMV165:AMV177 AWR165:AWR177 BGN165:BGN177 BQJ165:BQJ177 CAF165:CAF177 CKB165:CKB177 CTX165:CTX177 DDT165:DDT177 DNP165:DNP177 DXL165:DXL177 EHH165:EHH177 ERD165:ERD177 FAZ165:FAZ177 FKV165:FKV177 FUR165:FUR177 GEN165:GEN177 GOJ165:GOJ177 GYF165:GYF177 HIB165:HIB177 HRX165:HRX177 IBT165:IBT177 ILP165:ILP177 IVL165:IVL177 JFH165:JFH177 JPD165:JPD177 JYZ165:JYZ177 KIV165:KIV177 KSR165:KSR177 LCN165:LCN177 LMJ165:LMJ177 LWF165:LWF177 MGB165:MGB177 MPX165:MPX177 MZT165:MZT177 NJP165:NJP177 NTL165:NTL177 ODH165:ODH177 OND165:OND177 OWZ165:OWZ177 PGV165:PGV177 PQR165:PQR177 QAN165:QAN177 QKJ165:QKJ177 QUF165:QUF177 REB165:REB177 RNX165:RNX177 RXT165:RXT177 SHP165:SHP177 SRL165:SRL177 TBH165:TBH177 TLD165:TLD177 TUZ165:TUZ177 UEV165:UEV177 UOR165:UOR177 UYN165:UYN177 VIJ165:VIJ177 VSF165:VSF177 WCB165:WCB177 WLX165:WLX177 WVT165:WVT177 L65701:L65713 JH65701:JH65713 TD65701:TD65713 ACZ65701:ACZ65713 AMV65701:AMV65713 AWR65701:AWR65713 BGN65701:BGN65713 BQJ65701:BQJ65713 CAF65701:CAF65713 CKB65701:CKB65713 CTX65701:CTX65713 DDT65701:DDT65713 DNP65701:DNP65713 DXL65701:DXL65713 EHH65701:EHH65713 ERD65701:ERD65713 FAZ65701:FAZ65713 FKV65701:FKV65713 FUR65701:FUR65713 GEN65701:GEN65713 GOJ65701:GOJ65713 GYF65701:GYF65713 HIB65701:HIB65713 HRX65701:HRX65713 IBT65701:IBT65713 ILP65701:ILP65713 IVL65701:IVL65713 JFH65701:JFH65713 JPD65701:JPD65713 JYZ65701:JYZ65713 KIV65701:KIV65713 KSR65701:KSR65713 LCN65701:LCN65713 LMJ65701:LMJ65713 LWF65701:LWF65713 MGB65701:MGB65713 MPX65701:MPX65713 MZT65701:MZT65713 NJP65701:NJP65713 NTL65701:NTL65713 ODH65701:ODH65713 OND65701:OND65713 OWZ65701:OWZ65713 PGV65701:PGV65713 PQR65701:PQR65713 QAN65701:QAN65713 QKJ65701:QKJ65713 QUF65701:QUF65713 REB65701:REB65713 RNX65701:RNX65713 RXT65701:RXT65713 SHP65701:SHP65713 SRL65701:SRL65713 TBH65701:TBH65713 TLD65701:TLD65713 TUZ65701:TUZ65713 UEV65701:UEV65713 UOR65701:UOR65713 UYN65701:UYN65713 VIJ65701:VIJ65713 VSF65701:VSF65713 WCB65701:WCB65713 WLX65701:WLX65713 WVT65701:WVT65713 L131237:L131249 JH131237:JH131249 TD131237:TD131249 ACZ131237:ACZ131249 AMV131237:AMV131249 AWR131237:AWR131249 BGN131237:BGN131249 BQJ131237:BQJ131249 CAF131237:CAF131249 CKB131237:CKB131249 CTX131237:CTX131249 DDT131237:DDT131249 DNP131237:DNP131249 DXL131237:DXL131249 EHH131237:EHH131249 ERD131237:ERD131249 FAZ131237:FAZ131249 FKV131237:FKV131249 FUR131237:FUR131249 GEN131237:GEN131249 GOJ131237:GOJ131249 GYF131237:GYF131249 HIB131237:HIB131249 HRX131237:HRX131249 IBT131237:IBT131249 ILP131237:ILP131249 IVL131237:IVL131249 JFH131237:JFH131249 JPD131237:JPD131249 JYZ131237:JYZ131249 KIV131237:KIV131249 KSR131237:KSR131249 LCN131237:LCN131249 LMJ131237:LMJ131249 LWF131237:LWF131249 MGB131237:MGB131249 MPX131237:MPX131249 MZT131237:MZT131249 NJP131237:NJP131249 NTL131237:NTL131249 ODH131237:ODH131249 OND131237:OND131249 OWZ131237:OWZ131249 PGV131237:PGV131249 PQR131237:PQR131249 QAN131237:QAN131249 QKJ131237:QKJ131249 QUF131237:QUF131249 REB131237:REB131249 RNX131237:RNX131249 RXT131237:RXT131249 SHP131237:SHP131249 SRL131237:SRL131249 TBH131237:TBH131249 TLD131237:TLD131249 TUZ131237:TUZ131249 UEV131237:UEV131249 UOR131237:UOR131249 UYN131237:UYN131249 VIJ131237:VIJ131249 VSF131237:VSF131249 WCB131237:WCB131249 WLX131237:WLX131249 WVT131237:WVT131249 L196773:L196785 JH196773:JH196785 TD196773:TD196785 ACZ196773:ACZ196785 AMV196773:AMV196785 AWR196773:AWR196785 BGN196773:BGN196785 BQJ196773:BQJ196785 CAF196773:CAF196785 CKB196773:CKB196785 CTX196773:CTX196785 DDT196773:DDT196785 DNP196773:DNP196785 DXL196773:DXL196785 EHH196773:EHH196785 ERD196773:ERD196785 FAZ196773:FAZ196785 FKV196773:FKV196785 FUR196773:FUR196785 GEN196773:GEN196785 GOJ196773:GOJ196785 GYF196773:GYF196785 HIB196773:HIB196785 HRX196773:HRX196785 IBT196773:IBT196785 ILP196773:ILP196785 IVL196773:IVL196785 JFH196773:JFH196785 JPD196773:JPD196785 JYZ196773:JYZ196785 KIV196773:KIV196785 KSR196773:KSR196785 LCN196773:LCN196785 LMJ196773:LMJ196785 LWF196773:LWF196785 MGB196773:MGB196785 MPX196773:MPX196785 MZT196773:MZT196785 NJP196773:NJP196785 NTL196773:NTL196785 ODH196773:ODH196785 OND196773:OND196785 OWZ196773:OWZ196785 PGV196773:PGV196785 PQR196773:PQR196785 QAN196773:QAN196785 QKJ196773:QKJ196785 QUF196773:QUF196785 REB196773:REB196785 RNX196773:RNX196785 RXT196773:RXT196785 SHP196773:SHP196785 SRL196773:SRL196785 TBH196773:TBH196785 TLD196773:TLD196785 TUZ196773:TUZ196785 UEV196773:UEV196785 UOR196773:UOR196785 UYN196773:UYN196785 VIJ196773:VIJ196785 VSF196773:VSF196785 WCB196773:WCB196785 WLX196773:WLX196785 WVT196773:WVT196785 L262309:L262321 JH262309:JH262321 TD262309:TD262321 ACZ262309:ACZ262321 AMV262309:AMV262321 AWR262309:AWR262321 BGN262309:BGN262321 BQJ262309:BQJ262321 CAF262309:CAF262321 CKB262309:CKB262321 CTX262309:CTX262321 DDT262309:DDT262321 DNP262309:DNP262321 DXL262309:DXL262321 EHH262309:EHH262321 ERD262309:ERD262321 FAZ262309:FAZ262321 FKV262309:FKV262321 FUR262309:FUR262321 GEN262309:GEN262321 GOJ262309:GOJ262321 GYF262309:GYF262321 HIB262309:HIB262321 HRX262309:HRX262321 IBT262309:IBT262321 ILP262309:ILP262321 IVL262309:IVL262321 JFH262309:JFH262321 JPD262309:JPD262321 JYZ262309:JYZ262321 KIV262309:KIV262321 KSR262309:KSR262321 LCN262309:LCN262321 LMJ262309:LMJ262321 LWF262309:LWF262321 MGB262309:MGB262321 MPX262309:MPX262321 MZT262309:MZT262321 NJP262309:NJP262321 NTL262309:NTL262321 ODH262309:ODH262321 OND262309:OND262321 OWZ262309:OWZ262321 PGV262309:PGV262321 PQR262309:PQR262321 QAN262309:QAN262321 QKJ262309:QKJ262321 QUF262309:QUF262321 REB262309:REB262321 RNX262309:RNX262321 RXT262309:RXT262321 SHP262309:SHP262321 SRL262309:SRL262321 TBH262309:TBH262321 TLD262309:TLD262321 TUZ262309:TUZ262321 UEV262309:UEV262321 UOR262309:UOR262321 UYN262309:UYN262321 VIJ262309:VIJ262321 VSF262309:VSF262321 WCB262309:WCB262321 WLX262309:WLX262321 WVT262309:WVT262321 L327845:L327857 JH327845:JH327857 TD327845:TD327857 ACZ327845:ACZ327857 AMV327845:AMV327857 AWR327845:AWR327857 BGN327845:BGN327857 BQJ327845:BQJ327857 CAF327845:CAF327857 CKB327845:CKB327857 CTX327845:CTX327857 DDT327845:DDT327857 DNP327845:DNP327857 DXL327845:DXL327857 EHH327845:EHH327857 ERD327845:ERD327857 FAZ327845:FAZ327857 FKV327845:FKV327857 FUR327845:FUR327857 GEN327845:GEN327857 GOJ327845:GOJ327857 GYF327845:GYF327857 HIB327845:HIB327857 HRX327845:HRX327857 IBT327845:IBT327857 ILP327845:ILP327857 IVL327845:IVL327857 JFH327845:JFH327857 JPD327845:JPD327857 JYZ327845:JYZ327857 KIV327845:KIV327857 KSR327845:KSR327857 LCN327845:LCN327857 LMJ327845:LMJ327857 LWF327845:LWF327857 MGB327845:MGB327857 MPX327845:MPX327857 MZT327845:MZT327857 NJP327845:NJP327857 NTL327845:NTL327857 ODH327845:ODH327857 OND327845:OND327857 OWZ327845:OWZ327857 PGV327845:PGV327857 PQR327845:PQR327857 QAN327845:QAN327857 QKJ327845:QKJ327857 QUF327845:QUF327857 REB327845:REB327857 RNX327845:RNX327857 RXT327845:RXT327857 SHP327845:SHP327857 SRL327845:SRL327857 TBH327845:TBH327857 TLD327845:TLD327857 TUZ327845:TUZ327857 UEV327845:UEV327857 UOR327845:UOR327857 UYN327845:UYN327857 VIJ327845:VIJ327857 VSF327845:VSF327857 WCB327845:WCB327857 WLX327845:WLX327857 WVT327845:WVT327857 L393381:L393393 JH393381:JH393393 TD393381:TD393393 ACZ393381:ACZ393393 AMV393381:AMV393393 AWR393381:AWR393393 BGN393381:BGN393393 BQJ393381:BQJ393393 CAF393381:CAF393393 CKB393381:CKB393393 CTX393381:CTX393393 DDT393381:DDT393393 DNP393381:DNP393393 DXL393381:DXL393393 EHH393381:EHH393393 ERD393381:ERD393393 FAZ393381:FAZ393393 FKV393381:FKV393393 FUR393381:FUR393393 GEN393381:GEN393393 GOJ393381:GOJ393393 GYF393381:GYF393393 HIB393381:HIB393393 HRX393381:HRX393393 IBT393381:IBT393393 ILP393381:ILP393393 IVL393381:IVL393393 JFH393381:JFH393393 JPD393381:JPD393393 JYZ393381:JYZ393393 KIV393381:KIV393393 KSR393381:KSR393393 LCN393381:LCN393393 LMJ393381:LMJ393393 LWF393381:LWF393393 MGB393381:MGB393393 MPX393381:MPX393393 MZT393381:MZT393393 NJP393381:NJP393393 NTL393381:NTL393393 ODH393381:ODH393393 OND393381:OND393393 OWZ393381:OWZ393393 PGV393381:PGV393393 PQR393381:PQR393393 QAN393381:QAN393393 QKJ393381:QKJ393393 QUF393381:QUF393393 REB393381:REB393393 RNX393381:RNX393393 RXT393381:RXT393393 SHP393381:SHP393393 SRL393381:SRL393393 TBH393381:TBH393393 TLD393381:TLD393393 TUZ393381:TUZ393393 UEV393381:UEV393393 UOR393381:UOR393393 UYN393381:UYN393393 VIJ393381:VIJ393393 VSF393381:VSF393393 WCB393381:WCB393393 WLX393381:WLX393393 WVT393381:WVT393393 L458917:L458929 JH458917:JH458929 TD458917:TD458929 ACZ458917:ACZ458929 AMV458917:AMV458929 AWR458917:AWR458929 BGN458917:BGN458929 BQJ458917:BQJ458929 CAF458917:CAF458929 CKB458917:CKB458929 CTX458917:CTX458929 DDT458917:DDT458929 DNP458917:DNP458929 DXL458917:DXL458929 EHH458917:EHH458929 ERD458917:ERD458929 FAZ458917:FAZ458929 FKV458917:FKV458929 FUR458917:FUR458929 GEN458917:GEN458929 GOJ458917:GOJ458929 GYF458917:GYF458929 HIB458917:HIB458929 HRX458917:HRX458929 IBT458917:IBT458929 ILP458917:ILP458929 IVL458917:IVL458929 JFH458917:JFH458929 JPD458917:JPD458929 JYZ458917:JYZ458929 KIV458917:KIV458929 KSR458917:KSR458929 LCN458917:LCN458929 LMJ458917:LMJ458929 LWF458917:LWF458929 MGB458917:MGB458929 MPX458917:MPX458929 MZT458917:MZT458929 NJP458917:NJP458929 NTL458917:NTL458929 ODH458917:ODH458929 OND458917:OND458929 OWZ458917:OWZ458929 PGV458917:PGV458929 PQR458917:PQR458929 QAN458917:QAN458929 QKJ458917:QKJ458929 QUF458917:QUF458929 REB458917:REB458929 RNX458917:RNX458929 RXT458917:RXT458929 SHP458917:SHP458929 SRL458917:SRL458929 TBH458917:TBH458929 TLD458917:TLD458929 TUZ458917:TUZ458929 UEV458917:UEV458929 UOR458917:UOR458929 UYN458917:UYN458929 VIJ458917:VIJ458929 VSF458917:VSF458929 WCB458917:WCB458929 WLX458917:WLX458929 WVT458917:WVT458929 L524453:L524465 JH524453:JH524465 TD524453:TD524465 ACZ524453:ACZ524465 AMV524453:AMV524465 AWR524453:AWR524465 BGN524453:BGN524465 BQJ524453:BQJ524465 CAF524453:CAF524465 CKB524453:CKB524465 CTX524453:CTX524465 DDT524453:DDT524465 DNP524453:DNP524465 DXL524453:DXL524465 EHH524453:EHH524465 ERD524453:ERD524465 FAZ524453:FAZ524465 FKV524453:FKV524465 FUR524453:FUR524465 GEN524453:GEN524465 GOJ524453:GOJ524465 GYF524453:GYF524465 HIB524453:HIB524465 HRX524453:HRX524465 IBT524453:IBT524465 ILP524453:ILP524465 IVL524453:IVL524465 JFH524453:JFH524465 JPD524453:JPD524465 JYZ524453:JYZ524465 KIV524453:KIV524465 KSR524453:KSR524465 LCN524453:LCN524465 LMJ524453:LMJ524465 LWF524453:LWF524465 MGB524453:MGB524465 MPX524453:MPX524465 MZT524453:MZT524465 NJP524453:NJP524465 NTL524453:NTL524465 ODH524453:ODH524465 OND524453:OND524465 OWZ524453:OWZ524465 PGV524453:PGV524465 PQR524453:PQR524465 QAN524453:QAN524465 QKJ524453:QKJ524465 QUF524453:QUF524465 REB524453:REB524465 RNX524453:RNX524465 RXT524453:RXT524465 SHP524453:SHP524465 SRL524453:SRL524465 TBH524453:TBH524465 TLD524453:TLD524465 TUZ524453:TUZ524465 UEV524453:UEV524465 UOR524453:UOR524465 UYN524453:UYN524465 VIJ524453:VIJ524465 VSF524453:VSF524465 WCB524453:WCB524465 WLX524453:WLX524465 WVT524453:WVT524465 L589989:L590001 JH589989:JH590001 TD589989:TD590001 ACZ589989:ACZ590001 AMV589989:AMV590001 AWR589989:AWR590001 BGN589989:BGN590001 BQJ589989:BQJ590001 CAF589989:CAF590001 CKB589989:CKB590001 CTX589989:CTX590001 DDT589989:DDT590001 DNP589989:DNP590001 DXL589989:DXL590001 EHH589989:EHH590001 ERD589989:ERD590001 FAZ589989:FAZ590001 FKV589989:FKV590001 FUR589989:FUR590001 GEN589989:GEN590001 GOJ589989:GOJ590001 GYF589989:GYF590001 HIB589989:HIB590001 HRX589989:HRX590001 IBT589989:IBT590001 ILP589989:ILP590001 IVL589989:IVL590001 JFH589989:JFH590001 JPD589989:JPD590001 JYZ589989:JYZ590001 KIV589989:KIV590001 KSR589989:KSR590001 LCN589989:LCN590001 LMJ589989:LMJ590001 LWF589989:LWF590001 MGB589989:MGB590001 MPX589989:MPX590001 MZT589989:MZT590001 NJP589989:NJP590001 NTL589989:NTL590001 ODH589989:ODH590001 OND589989:OND590001 OWZ589989:OWZ590001 PGV589989:PGV590001 PQR589989:PQR590001 QAN589989:QAN590001 QKJ589989:QKJ590001 QUF589989:QUF590001 REB589989:REB590001 RNX589989:RNX590001 RXT589989:RXT590001 SHP589989:SHP590001 SRL589989:SRL590001 TBH589989:TBH590001 TLD589989:TLD590001 TUZ589989:TUZ590001 UEV589989:UEV590001 UOR589989:UOR590001 UYN589989:UYN590001 VIJ589989:VIJ590001 VSF589989:VSF590001 WCB589989:WCB590001 WLX589989:WLX590001 WVT589989:WVT590001 L655525:L655537 JH655525:JH655537 TD655525:TD655537 ACZ655525:ACZ655537 AMV655525:AMV655537 AWR655525:AWR655537 BGN655525:BGN655537 BQJ655525:BQJ655537 CAF655525:CAF655537 CKB655525:CKB655537 CTX655525:CTX655537 DDT655525:DDT655537 DNP655525:DNP655537 DXL655525:DXL655537 EHH655525:EHH655537 ERD655525:ERD655537 FAZ655525:FAZ655537 FKV655525:FKV655537 FUR655525:FUR655537 GEN655525:GEN655537 GOJ655525:GOJ655537 GYF655525:GYF655537 HIB655525:HIB655537 HRX655525:HRX655537 IBT655525:IBT655537 ILP655525:ILP655537 IVL655525:IVL655537 JFH655525:JFH655537 JPD655525:JPD655537 JYZ655525:JYZ655537 KIV655525:KIV655537 KSR655525:KSR655537 LCN655525:LCN655537 LMJ655525:LMJ655537 LWF655525:LWF655537 MGB655525:MGB655537 MPX655525:MPX655537 MZT655525:MZT655537 NJP655525:NJP655537 NTL655525:NTL655537 ODH655525:ODH655537 OND655525:OND655537 OWZ655525:OWZ655537 PGV655525:PGV655537 PQR655525:PQR655537 QAN655525:QAN655537 QKJ655525:QKJ655537 QUF655525:QUF655537 REB655525:REB655537 RNX655525:RNX655537 RXT655525:RXT655537 SHP655525:SHP655537 SRL655525:SRL655537 TBH655525:TBH655537 TLD655525:TLD655537 TUZ655525:TUZ655537 UEV655525:UEV655537 UOR655525:UOR655537 UYN655525:UYN655537 VIJ655525:VIJ655537 VSF655525:VSF655537 WCB655525:WCB655537 WLX655525:WLX655537 WVT655525:WVT655537 L721061:L721073 JH721061:JH721073 TD721061:TD721073 ACZ721061:ACZ721073 AMV721061:AMV721073 AWR721061:AWR721073 BGN721061:BGN721073 BQJ721061:BQJ721073 CAF721061:CAF721073 CKB721061:CKB721073 CTX721061:CTX721073 DDT721061:DDT721073 DNP721061:DNP721073 DXL721061:DXL721073 EHH721061:EHH721073 ERD721061:ERD721073 FAZ721061:FAZ721073 FKV721061:FKV721073 FUR721061:FUR721073 GEN721061:GEN721073 GOJ721061:GOJ721073 GYF721061:GYF721073 HIB721061:HIB721073 HRX721061:HRX721073 IBT721061:IBT721073 ILP721061:ILP721073 IVL721061:IVL721073 JFH721061:JFH721073 JPD721061:JPD721073 JYZ721061:JYZ721073 KIV721061:KIV721073 KSR721061:KSR721073 LCN721061:LCN721073 LMJ721061:LMJ721073 LWF721061:LWF721073 MGB721061:MGB721073 MPX721061:MPX721073 MZT721061:MZT721073 NJP721061:NJP721073 NTL721061:NTL721073 ODH721061:ODH721073 OND721061:OND721073 OWZ721061:OWZ721073 PGV721061:PGV721073 PQR721061:PQR721073 QAN721061:QAN721073 QKJ721061:QKJ721073 QUF721061:QUF721073 REB721061:REB721073 RNX721061:RNX721073 RXT721061:RXT721073 SHP721061:SHP721073 SRL721061:SRL721073 TBH721061:TBH721073 TLD721061:TLD721073 TUZ721061:TUZ721073 UEV721061:UEV721073 UOR721061:UOR721073 UYN721061:UYN721073 VIJ721061:VIJ721073 VSF721061:VSF721073 WCB721061:WCB721073 WLX721061:WLX721073 WVT721061:WVT721073 L786597:L786609 JH786597:JH786609 TD786597:TD786609 ACZ786597:ACZ786609 AMV786597:AMV786609 AWR786597:AWR786609 BGN786597:BGN786609 BQJ786597:BQJ786609 CAF786597:CAF786609 CKB786597:CKB786609 CTX786597:CTX786609 DDT786597:DDT786609 DNP786597:DNP786609 DXL786597:DXL786609 EHH786597:EHH786609 ERD786597:ERD786609 FAZ786597:FAZ786609 FKV786597:FKV786609 FUR786597:FUR786609 GEN786597:GEN786609 GOJ786597:GOJ786609 GYF786597:GYF786609 HIB786597:HIB786609 HRX786597:HRX786609 IBT786597:IBT786609 ILP786597:ILP786609 IVL786597:IVL786609 JFH786597:JFH786609 JPD786597:JPD786609 JYZ786597:JYZ786609 KIV786597:KIV786609 KSR786597:KSR786609 LCN786597:LCN786609 LMJ786597:LMJ786609 LWF786597:LWF786609 MGB786597:MGB786609 MPX786597:MPX786609 MZT786597:MZT786609 NJP786597:NJP786609 NTL786597:NTL786609 ODH786597:ODH786609 OND786597:OND786609 OWZ786597:OWZ786609 PGV786597:PGV786609 PQR786597:PQR786609 QAN786597:QAN786609 QKJ786597:QKJ786609 QUF786597:QUF786609 REB786597:REB786609 RNX786597:RNX786609 RXT786597:RXT786609 SHP786597:SHP786609 SRL786597:SRL786609 TBH786597:TBH786609 TLD786597:TLD786609 TUZ786597:TUZ786609 UEV786597:UEV786609 UOR786597:UOR786609 UYN786597:UYN786609 VIJ786597:VIJ786609 VSF786597:VSF786609 WCB786597:WCB786609 WLX786597:WLX786609 WVT786597:WVT786609 L852133:L852145 JH852133:JH852145 TD852133:TD852145 ACZ852133:ACZ852145 AMV852133:AMV852145 AWR852133:AWR852145 BGN852133:BGN852145 BQJ852133:BQJ852145 CAF852133:CAF852145 CKB852133:CKB852145 CTX852133:CTX852145 DDT852133:DDT852145 DNP852133:DNP852145 DXL852133:DXL852145 EHH852133:EHH852145 ERD852133:ERD852145 FAZ852133:FAZ852145 FKV852133:FKV852145 FUR852133:FUR852145 GEN852133:GEN852145 GOJ852133:GOJ852145 GYF852133:GYF852145 HIB852133:HIB852145 HRX852133:HRX852145 IBT852133:IBT852145 ILP852133:ILP852145 IVL852133:IVL852145 JFH852133:JFH852145 JPD852133:JPD852145 JYZ852133:JYZ852145 KIV852133:KIV852145 KSR852133:KSR852145 LCN852133:LCN852145 LMJ852133:LMJ852145 LWF852133:LWF852145 MGB852133:MGB852145 MPX852133:MPX852145 MZT852133:MZT852145 NJP852133:NJP852145 NTL852133:NTL852145 ODH852133:ODH852145 OND852133:OND852145 OWZ852133:OWZ852145 PGV852133:PGV852145 PQR852133:PQR852145 QAN852133:QAN852145 QKJ852133:QKJ852145 QUF852133:QUF852145 REB852133:REB852145 RNX852133:RNX852145 RXT852133:RXT852145 SHP852133:SHP852145 SRL852133:SRL852145 TBH852133:TBH852145 TLD852133:TLD852145 TUZ852133:TUZ852145 UEV852133:UEV852145 UOR852133:UOR852145 UYN852133:UYN852145 VIJ852133:VIJ852145 VSF852133:VSF852145 WCB852133:WCB852145 WLX852133:WLX852145 WVT852133:WVT852145 L917669:L917681 JH917669:JH917681 TD917669:TD917681 ACZ917669:ACZ917681 AMV917669:AMV917681 AWR917669:AWR917681 BGN917669:BGN917681 BQJ917669:BQJ917681 CAF917669:CAF917681 CKB917669:CKB917681 CTX917669:CTX917681 DDT917669:DDT917681 DNP917669:DNP917681 DXL917669:DXL917681 EHH917669:EHH917681 ERD917669:ERD917681 FAZ917669:FAZ917681 FKV917669:FKV917681 FUR917669:FUR917681 GEN917669:GEN917681 GOJ917669:GOJ917681 GYF917669:GYF917681 HIB917669:HIB917681 HRX917669:HRX917681 IBT917669:IBT917681 ILP917669:ILP917681 IVL917669:IVL917681 JFH917669:JFH917681 JPD917669:JPD917681 JYZ917669:JYZ917681 KIV917669:KIV917681 KSR917669:KSR917681 LCN917669:LCN917681 LMJ917669:LMJ917681 LWF917669:LWF917681 MGB917669:MGB917681 MPX917669:MPX917681 MZT917669:MZT917681 NJP917669:NJP917681 NTL917669:NTL917681 ODH917669:ODH917681 OND917669:OND917681 OWZ917669:OWZ917681 PGV917669:PGV917681 PQR917669:PQR917681 QAN917669:QAN917681 QKJ917669:QKJ917681 QUF917669:QUF917681 REB917669:REB917681 RNX917669:RNX917681 RXT917669:RXT917681 SHP917669:SHP917681 SRL917669:SRL917681 TBH917669:TBH917681 TLD917669:TLD917681 TUZ917669:TUZ917681 UEV917669:UEV917681 UOR917669:UOR917681 UYN917669:UYN917681 VIJ917669:VIJ917681 VSF917669:VSF917681 WCB917669:WCB917681 WLX917669:WLX917681 WVT917669:WVT917681 L983205:L983217 JH983205:JH983217 TD983205:TD983217 ACZ983205:ACZ983217 AMV983205:AMV983217 AWR983205:AWR983217 BGN983205:BGN983217 BQJ983205:BQJ983217 CAF983205:CAF983217 CKB983205:CKB983217 CTX983205:CTX983217 DDT983205:DDT983217 DNP983205:DNP983217 DXL983205:DXL983217 EHH983205:EHH983217 ERD983205:ERD983217 FAZ983205:FAZ983217 FKV983205:FKV983217 FUR983205:FUR983217 GEN983205:GEN983217 GOJ983205:GOJ983217 GYF983205:GYF983217 HIB983205:HIB983217 HRX983205:HRX983217 IBT983205:IBT983217 ILP983205:ILP983217 IVL983205:IVL983217 JFH983205:JFH983217 JPD983205:JPD983217 JYZ983205:JYZ983217 KIV983205:KIV983217 KSR983205:KSR983217 LCN983205:LCN983217 LMJ983205:LMJ983217 LWF983205:LWF983217 MGB983205:MGB983217 MPX983205:MPX983217 MZT983205:MZT983217 NJP983205:NJP983217 NTL983205:NTL983217 ODH983205:ODH983217 OND983205:OND983217 OWZ983205:OWZ983217 PGV983205:PGV983217 PQR983205:PQR983217 QAN983205:QAN983217 QKJ983205:QKJ983217 QUF983205:QUF983217 REB983205:REB983217 RNX983205:RNX983217 RXT983205:RXT983217 SHP983205:SHP983217 SRL983205:SRL983217 TBH983205:TBH983217 TLD983205:TLD983217 TUZ983205:TUZ983217 UEV983205:UEV983217 UOR983205:UOR983217 UYN983205:UYN983217 VIJ983205:VIJ983217 VSF983205:VSF983217 WCB983205:WCB983217 WLX983205:WLX983217 B83:S90</xm:sqref>
        </x14:dataValidation>
        <x14:dataValidation type="decimal" allowBlank="1" showInputMessage="1" showErrorMessage="1" errorTitle="Validar" error="Se debe declarar valores numéricos que estén en el rango de 0 a 99999999">
          <x14:formula1>
            <xm:f>0</xm:f>
          </x14:formula1>
          <x14:formula2>
            <xm:f>999999.999999</xm:f>
          </x14:formula2>
          <xm:sqref>L216:L219 JH216:JH219 TD216:TD219 ACZ216:ACZ219 AMV216:AMV219 AWR216:AWR219 BGN216:BGN219 BQJ216:BQJ219 CAF216:CAF219 CKB216:CKB219 CTX216:CTX219 DDT216:DDT219 DNP216:DNP219 DXL216:DXL219 EHH216:EHH219 ERD216:ERD219 FAZ216:FAZ219 FKV216:FKV219 FUR216:FUR219 GEN216:GEN219 GOJ216:GOJ219 GYF216:GYF219 HIB216:HIB219 HRX216:HRX219 IBT216:IBT219 ILP216:ILP219 IVL216:IVL219 JFH216:JFH219 JPD216:JPD219 JYZ216:JYZ219 KIV216:KIV219 KSR216:KSR219 LCN216:LCN219 LMJ216:LMJ219 LWF216:LWF219 MGB216:MGB219 MPX216:MPX219 MZT216:MZT219 NJP216:NJP219 NTL216:NTL219 ODH216:ODH219 OND216:OND219 OWZ216:OWZ219 PGV216:PGV219 PQR216:PQR219 QAN216:QAN219 QKJ216:QKJ219 QUF216:QUF219 REB216:REB219 RNX216:RNX219 RXT216:RXT219 SHP216:SHP219 SRL216:SRL219 TBH216:TBH219 TLD216:TLD219 TUZ216:TUZ219 UEV216:UEV219 UOR216:UOR219 UYN216:UYN219 VIJ216:VIJ219 VSF216:VSF219 WCB216:WCB219 WLX216:WLX219 WVT216:WVT219 L65752:L65755 JH65752:JH65755 TD65752:TD65755 ACZ65752:ACZ65755 AMV65752:AMV65755 AWR65752:AWR65755 BGN65752:BGN65755 BQJ65752:BQJ65755 CAF65752:CAF65755 CKB65752:CKB65755 CTX65752:CTX65755 DDT65752:DDT65755 DNP65752:DNP65755 DXL65752:DXL65755 EHH65752:EHH65755 ERD65752:ERD65755 FAZ65752:FAZ65755 FKV65752:FKV65755 FUR65752:FUR65755 GEN65752:GEN65755 GOJ65752:GOJ65755 GYF65752:GYF65755 HIB65752:HIB65755 HRX65752:HRX65755 IBT65752:IBT65755 ILP65752:ILP65755 IVL65752:IVL65755 JFH65752:JFH65755 JPD65752:JPD65755 JYZ65752:JYZ65755 KIV65752:KIV65755 KSR65752:KSR65755 LCN65752:LCN65755 LMJ65752:LMJ65755 LWF65752:LWF65755 MGB65752:MGB65755 MPX65752:MPX65755 MZT65752:MZT65755 NJP65752:NJP65755 NTL65752:NTL65755 ODH65752:ODH65755 OND65752:OND65755 OWZ65752:OWZ65755 PGV65752:PGV65755 PQR65752:PQR65755 QAN65752:QAN65755 QKJ65752:QKJ65755 QUF65752:QUF65755 REB65752:REB65755 RNX65752:RNX65755 RXT65752:RXT65755 SHP65752:SHP65755 SRL65752:SRL65755 TBH65752:TBH65755 TLD65752:TLD65755 TUZ65752:TUZ65755 UEV65752:UEV65755 UOR65752:UOR65755 UYN65752:UYN65755 VIJ65752:VIJ65755 VSF65752:VSF65755 WCB65752:WCB65755 WLX65752:WLX65755 WVT65752:WVT65755 L131288:L131291 JH131288:JH131291 TD131288:TD131291 ACZ131288:ACZ131291 AMV131288:AMV131291 AWR131288:AWR131291 BGN131288:BGN131291 BQJ131288:BQJ131291 CAF131288:CAF131291 CKB131288:CKB131291 CTX131288:CTX131291 DDT131288:DDT131291 DNP131288:DNP131291 DXL131288:DXL131291 EHH131288:EHH131291 ERD131288:ERD131291 FAZ131288:FAZ131291 FKV131288:FKV131291 FUR131288:FUR131291 GEN131288:GEN131291 GOJ131288:GOJ131291 GYF131288:GYF131291 HIB131288:HIB131291 HRX131288:HRX131291 IBT131288:IBT131291 ILP131288:ILP131291 IVL131288:IVL131291 JFH131288:JFH131291 JPD131288:JPD131291 JYZ131288:JYZ131291 KIV131288:KIV131291 KSR131288:KSR131291 LCN131288:LCN131291 LMJ131288:LMJ131291 LWF131288:LWF131291 MGB131288:MGB131291 MPX131288:MPX131291 MZT131288:MZT131291 NJP131288:NJP131291 NTL131288:NTL131291 ODH131288:ODH131291 OND131288:OND131291 OWZ131288:OWZ131291 PGV131288:PGV131291 PQR131288:PQR131291 QAN131288:QAN131291 QKJ131288:QKJ131291 QUF131288:QUF131291 REB131288:REB131291 RNX131288:RNX131291 RXT131288:RXT131291 SHP131288:SHP131291 SRL131288:SRL131291 TBH131288:TBH131291 TLD131288:TLD131291 TUZ131288:TUZ131291 UEV131288:UEV131291 UOR131288:UOR131291 UYN131288:UYN131291 VIJ131288:VIJ131291 VSF131288:VSF131291 WCB131288:WCB131291 WLX131288:WLX131291 WVT131288:WVT131291 L196824:L196827 JH196824:JH196827 TD196824:TD196827 ACZ196824:ACZ196827 AMV196824:AMV196827 AWR196824:AWR196827 BGN196824:BGN196827 BQJ196824:BQJ196827 CAF196824:CAF196827 CKB196824:CKB196827 CTX196824:CTX196827 DDT196824:DDT196827 DNP196824:DNP196827 DXL196824:DXL196827 EHH196824:EHH196827 ERD196824:ERD196827 FAZ196824:FAZ196827 FKV196824:FKV196827 FUR196824:FUR196827 GEN196824:GEN196827 GOJ196824:GOJ196827 GYF196824:GYF196827 HIB196824:HIB196827 HRX196824:HRX196827 IBT196824:IBT196827 ILP196824:ILP196827 IVL196824:IVL196827 JFH196824:JFH196827 JPD196824:JPD196827 JYZ196824:JYZ196827 KIV196824:KIV196827 KSR196824:KSR196827 LCN196824:LCN196827 LMJ196824:LMJ196827 LWF196824:LWF196827 MGB196824:MGB196827 MPX196824:MPX196827 MZT196824:MZT196827 NJP196824:NJP196827 NTL196824:NTL196827 ODH196824:ODH196827 OND196824:OND196827 OWZ196824:OWZ196827 PGV196824:PGV196827 PQR196824:PQR196827 QAN196824:QAN196827 QKJ196824:QKJ196827 QUF196824:QUF196827 REB196824:REB196827 RNX196824:RNX196827 RXT196824:RXT196827 SHP196824:SHP196827 SRL196824:SRL196827 TBH196824:TBH196827 TLD196824:TLD196827 TUZ196824:TUZ196827 UEV196824:UEV196827 UOR196824:UOR196827 UYN196824:UYN196827 VIJ196824:VIJ196827 VSF196824:VSF196827 WCB196824:WCB196827 WLX196824:WLX196827 WVT196824:WVT196827 L262360:L262363 JH262360:JH262363 TD262360:TD262363 ACZ262360:ACZ262363 AMV262360:AMV262363 AWR262360:AWR262363 BGN262360:BGN262363 BQJ262360:BQJ262363 CAF262360:CAF262363 CKB262360:CKB262363 CTX262360:CTX262363 DDT262360:DDT262363 DNP262360:DNP262363 DXL262360:DXL262363 EHH262360:EHH262363 ERD262360:ERD262363 FAZ262360:FAZ262363 FKV262360:FKV262363 FUR262360:FUR262363 GEN262360:GEN262363 GOJ262360:GOJ262363 GYF262360:GYF262363 HIB262360:HIB262363 HRX262360:HRX262363 IBT262360:IBT262363 ILP262360:ILP262363 IVL262360:IVL262363 JFH262360:JFH262363 JPD262360:JPD262363 JYZ262360:JYZ262363 KIV262360:KIV262363 KSR262360:KSR262363 LCN262360:LCN262363 LMJ262360:LMJ262363 LWF262360:LWF262363 MGB262360:MGB262363 MPX262360:MPX262363 MZT262360:MZT262363 NJP262360:NJP262363 NTL262360:NTL262363 ODH262360:ODH262363 OND262360:OND262363 OWZ262360:OWZ262363 PGV262360:PGV262363 PQR262360:PQR262363 QAN262360:QAN262363 QKJ262360:QKJ262363 QUF262360:QUF262363 REB262360:REB262363 RNX262360:RNX262363 RXT262360:RXT262363 SHP262360:SHP262363 SRL262360:SRL262363 TBH262360:TBH262363 TLD262360:TLD262363 TUZ262360:TUZ262363 UEV262360:UEV262363 UOR262360:UOR262363 UYN262360:UYN262363 VIJ262360:VIJ262363 VSF262360:VSF262363 WCB262360:WCB262363 WLX262360:WLX262363 WVT262360:WVT262363 L327896:L327899 JH327896:JH327899 TD327896:TD327899 ACZ327896:ACZ327899 AMV327896:AMV327899 AWR327896:AWR327899 BGN327896:BGN327899 BQJ327896:BQJ327899 CAF327896:CAF327899 CKB327896:CKB327899 CTX327896:CTX327899 DDT327896:DDT327899 DNP327896:DNP327899 DXL327896:DXL327899 EHH327896:EHH327899 ERD327896:ERD327899 FAZ327896:FAZ327899 FKV327896:FKV327899 FUR327896:FUR327899 GEN327896:GEN327899 GOJ327896:GOJ327899 GYF327896:GYF327899 HIB327896:HIB327899 HRX327896:HRX327899 IBT327896:IBT327899 ILP327896:ILP327899 IVL327896:IVL327899 JFH327896:JFH327899 JPD327896:JPD327899 JYZ327896:JYZ327899 KIV327896:KIV327899 KSR327896:KSR327899 LCN327896:LCN327899 LMJ327896:LMJ327899 LWF327896:LWF327899 MGB327896:MGB327899 MPX327896:MPX327899 MZT327896:MZT327899 NJP327896:NJP327899 NTL327896:NTL327899 ODH327896:ODH327899 OND327896:OND327899 OWZ327896:OWZ327899 PGV327896:PGV327899 PQR327896:PQR327899 QAN327896:QAN327899 QKJ327896:QKJ327899 QUF327896:QUF327899 REB327896:REB327899 RNX327896:RNX327899 RXT327896:RXT327899 SHP327896:SHP327899 SRL327896:SRL327899 TBH327896:TBH327899 TLD327896:TLD327899 TUZ327896:TUZ327899 UEV327896:UEV327899 UOR327896:UOR327899 UYN327896:UYN327899 VIJ327896:VIJ327899 VSF327896:VSF327899 WCB327896:WCB327899 WLX327896:WLX327899 WVT327896:WVT327899 L393432:L393435 JH393432:JH393435 TD393432:TD393435 ACZ393432:ACZ393435 AMV393432:AMV393435 AWR393432:AWR393435 BGN393432:BGN393435 BQJ393432:BQJ393435 CAF393432:CAF393435 CKB393432:CKB393435 CTX393432:CTX393435 DDT393432:DDT393435 DNP393432:DNP393435 DXL393432:DXL393435 EHH393432:EHH393435 ERD393432:ERD393435 FAZ393432:FAZ393435 FKV393432:FKV393435 FUR393432:FUR393435 GEN393432:GEN393435 GOJ393432:GOJ393435 GYF393432:GYF393435 HIB393432:HIB393435 HRX393432:HRX393435 IBT393432:IBT393435 ILP393432:ILP393435 IVL393432:IVL393435 JFH393432:JFH393435 JPD393432:JPD393435 JYZ393432:JYZ393435 KIV393432:KIV393435 KSR393432:KSR393435 LCN393432:LCN393435 LMJ393432:LMJ393435 LWF393432:LWF393435 MGB393432:MGB393435 MPX393432:MPX393435 MZT393432:MZT393435 NJP393432:NJP393435 NTL393432:NTL393435 ODH393432:ODH393435 OND393432:OND393435 OWZ393432:OWZ393435 PGV393432:PGV393435 PQR393432:PQR393435 QAN393432:QAN393435 QKJ393432:QKJ393435 QUF393432:QUF393435 REB393432:REB393435 RNX393432:RNX393435 RXT393432:RXT393435 SHP393432:SHP393435 SRL393432:SRL393435 TBH393432:TBH393435 TLD393432:TLD393435 TUZ393432:TUZ393435 UEV393432:UEV393435 UOR393432:UOR393435 UYN393432:UYN393435 VIJ393432:VIJ393435 VSF393432:VSF393435 WCB393432:WCB393435 WLX393432:WLX393435 WVT393432:WVT393435 L458968:L458971 JH458968:JH458971 TD458968:TD458971 ACZ458968:ACZ458971 AMV458968:AMV458971 AWR458968:AWR458971 BGN458968:BGN458971 BQJ458968:BQJ458971 CAF458968:CAF458971 CKB458968:CKB458971 CTX458968:CTX458971 DDT458968:DDT458971 DNP458968:DNP458971 DXL458968:DXL458971 EHH458968:EHH458971 ERD458968:ERD458971 FAZ458968:FAZ458971 FKV458968:FKV458971 FUR458968:FUR458971 GEN458968:GEN458971 GOJ458968:GOJ458971 GYF458968:GYF458971 HIB458968:HIB458971 HRX458968:HRX458971 IBT458968:IBT458971 ILP458968:ILP458971 IVL458968:IVL458971 JFH458968:JFH458971 JPD458968:JPD458971 JYZ458968:JYZ458971 KIV458968:KIV458971 KSR458968:KSR458971 LCN458968:LCN458971 LMJ458968:LMJ458971 LWF458968:LWF458971 MGB458968:MGB458971 MPX458968:MPX458971 MZT458968:MZT458971 NJP458968:NJP458971 NTL458968:NTL458971 ODH458968:ODH458971 OND458968:OND458971 OWZ458968:OWZ458971 PGV458968:PGV458971 PQR458968:PQR458971 QAN458968:QAN458971 QKJ458968:QKJ458971 QUF458968:QUF458971 REB458968:REB458971 RNX458968:RNX458971 RXT458968:RXT458971 SHP458968:SHP458971 SRL458968:SRL458971 TBH458968:TBH458971 TLD458968:TLD458971 TUZ458968:TUZ458971 UEV458968:UEV458971 UOR458968:UOR458971 UYN458968:UYN458971 VIJ458968:VIJ458971 VSF458968:VSF458971 WCB458968:WCB458971 WLX458968:WLX458971 WVT458968:WVT458971 L524504:L524507 JH524504:JH524507 TD524504:TD524507 ACZ524504:ACZ524507 AMV524504:AMV524507 AWR524504:AWR524507 BGN524504:BGN524507 BQJ524504:BQJ524507 CAF524504:CAF524507 CKB524504:CKB524507 CTX524504:CTX524507 DDT524504:DDT524507 DNP524504:DNP524507 DXL524504:DXL524507 EHH524504:EHH524507 ERD524504:ERD524507 FAZ524504:FAZ524507 FKV524504:FKV524507 FUR524504:FUR524507 GEN524504:GEN524507 GOJ524504:GOJ524507 GYF524504:GYF524507 HIB524504:HIB524507 HRX524504:HRX524507 IBT524504:IBT524507 ILP524504:ILP524507 IVL524504:IVL524507 JFH524504:JFH524507 JPD524504:JPD524507 JYZ524504:JYZ524507 KIV524504:KIV524507 KSR524504:KSR524507 LCN524504:LCN524507 LMJ524504:LMJ524507 LWF524504:LWF524507 MGB524504:MGB524507 MPX524504:MPX524507 MZT524504:MZT524507 NJP524504:NJP524507 NTL524504:NTL524507 ODH524504:ODH524507 OND524504:OND524507 OWZ524504:OWZ524507 PGV524504:PGV524507 PQR524504:PQR524507 QAN524504:QAN524507 QKJ524504:QKJ524507 QUF524504:QUF524507 REB524504:REB524507 RNX524504:RNX524507 RXT524504:RXT524507 SHP524504:SHP524507 SRL524504:SRL524507 TBH524504:TBH524507 TLD524504:TLD524507 TUZ524504:TUZ524507 UEV524504:UEV524507 UOR524504:UOR524507 UYN524504:UYN524507 VIJ524504:VIJ524507 VSF524504:VSF524507 WCB524504:WCB524507 WLX524504:WLX524507 WVT524504:WVT524507 L590040:L590043 JH590040:JH590043 TD590040:TD590043 ACZ590040:ACZ590043 AMV590040:AMV590043 AWR590040:AWR590043 BGN590040:BGN590043 BQJ590040:BQJ590043 CAF590040:CAF590043 CKB590040:CKB590043 CTX590040:CTX590043 DDT590040:DDT590043 DNP590040:DNP590043 DXL590040:DXL590043 EHH590040:EHH590043 ERD590040:ERD590043 FAZ590040:FAZ590043 FKV590040:FKV590043 FUR590040:FUR590043 GEN590040:GEN590043 GOJ590040:GOJ590043 GYF590040:GYF590043 HIB590040:HIB590043 HRX590040:HRX590043 IBT590040:IBT590043 ILP590040:ILP590043 IVL590040:IVL590043 JFH590040:JFH590043 JPD590040:JPD590043 JYZ590040:JYZ590043 KIV590040:KIV590043 KSR590040:KSR590043 LCN590040:LCN590043 LMJ590040:LMJ590043 LWF590040:LWF590043 MGB590040:MGB590043 MPX590040:MPX590043 MZT590040:MZT590043 NJP590040:NJP590043 NTL590040:NTL590043 ODH590040:ODH590043 OND590040:OND590043 OWZ590040:OWZ590043 PGV590040:PGV590043 PQR590040:PQR590043 QAN590040:QAN590043 QKJ590040:QKJ590043 QUF590040:QUF590043 REB590040:REB590043 RNX590040:RNX590043 RXT590040:RXT590043 SHP590040:SHP590043 SRL590040:SRL590043 TBH590040:TBH590043 TLD590040:TLD590043 TUZ590040:TUZ590043 UEV590040:UEV590043 UOR590040:UOR590043 UYN590040:UYN590043 VIJ590040:VIJ590043 VSF590040:VSF590043 WCB590040:WCB590043 WLX590040:WLX590043 WVT590040:WVT590043 L655576:L655579 JH655576:JH655579 TD655576:TD655579 ACZ655576:ACZ655579 AMV655576:AMV655579 AWR655576:AWR655579 BGN655576:BGN655579 BQJ655576:BQJ655579 CAF655576:CAF655579 CKB655576:CKB655579 CTX655576:CTX655579 DDT655576:DDT655579 DNP655576:DNP655579 DXL655576:DXL655579 EHH655576:EHH655579 ERD655576:ERD655579 FAZ655576:FAZ655579 FKV655576:FKV655579 FUR655576:FUR655579 GEN655576:GEN655579 GOJ655576:GOJ655579 GYF655576:GYF655579 HIB655576:HIB655579 HRX655576:HRX655579 IBT655576:IBT655579 ILP655576:ILP655579 IVL655576:IVL655579 JFH655576:JFH655579 JPD655576:JPD655579 JYZ655576:JYZ655579 KIV655576:KIV655579 KSR655576:KSR655579 LCN655576:LCN655579 LMJ655576:LMJ655579 LWF655576:LWF655579 MGB655576:MGB655579 MPX655576:MPX655579 MZT655576:MZT655579 NJP655576:NJP655579 NTL655576:NTL655579 ODH655576:ODH655579 OND655576:OND655579 OWZ655576:OWZ655579 PGV655576:PGV655579 PQR655576:PQR655579 QAN655576:QAN655579 QKJ655576:QKJ655579 QUF655576:QUF655579 REB655576:REB655579 RNX655576:RNX655579 RXT655576:RXT655579 SHP655576:SHP655579 SRL655576:SRL655579 TBH655576:TBH655579 TLD655576:TLD655579 TUZ655576:TUZ655579 UEV655576:UEV655579 UOR655576:UOR655579 UYN655576:UYN655579 VIJ655576:VIJ655579 VSF655576:VSF655579 WCB655576:WCB655579 WLX655576:WLX655579 WVT655576:WVT655579 L721112:L721115 JH721112:JH721115 TD721112:TD721115 ACZ721112:ACZ721115 AMV721112:AMV721115 AWR721112:AWR721115 BGN721112:BGN721115 BQJ721112:BQJ721115 CAF721112:CAF721115 CKB721112:CKB721115 CTX721112:CTX721115 DDT721112:DDT721115 DNP721112:DNP721115 DXL721112:DXL721115 EHH721112:EHH721115 ERD721112:ERD721115 FAZ721112:FAZ721115 FKV721112:FKV721115 FUR721112:FUR721115 GEN721112:GEN721115 GOJ721112:GOJ721115 GYF721112:GYF721115 HIB721112:HIB721115 HRX721112:HRX721115 IBT721112:IBT721115 ILP721112:ILP721115 IVL721112:IVL721115 JFH721112:JFH721115 JPD721112:JPD721115 JYZ721112:JYZ721115 KIV721112:KIV721115 KSR721112:KSR721115 LCN721112:LCN721115 LMJ721112:LMJ721115 LWF721112:LWF721115 MGB721112:MGB721115 MPX721112:MPX721115 MZT721112:MZT721115 NJP721112:NJP721115 NTL721112:NTL721115 ODH721112:ODH721115 OND721112:OND721115 OWZ721112:OWZ721115 PGV721112:PGV721115 PQR721112:PQR721115 QAN721112:QAN721115 QKJ721112:QKJ721115 QUF721112:QUF721115 REB721112:REB721115 RNX721112:RNX721115 RXT721112:RXT721115 SHP721112:SHP721115 SRL721112:SRL721115 TBH721112:TBH721115 TLD721112:TLD721115 TUZ721112:TUZ721115 UEV721112:UEV721115 UOR721112:UOR721115 UYN721112:UYN721115 VIJ721112:VIJ721115 VSF721112:VSF721115 WCB721112:WCB721115 WLX721112:WLX721115 WVT721112:WVT721115 L786648:L786651 JH786648:JH786651 TD786648:TD786651 ACZ786648:ACZ786651 AMV786648:AMV786651 AWR786648:AWR786651 BGN786648:BGN786651 BQJ786648:BQJ786651 CAF786648:CAF786651 CKB786648:CKB786651 CTX786648:CTX786651 DDT786648:DDT786651 DNP786648:DNP786651 DXL786648:DXL786651 EHH786648:EHH786651 ERD786648:ERD786651 FAZ786648:FAZ786651 FKV786648:FKV786651 FUR786648:FUR786651 GEN786648:GEN786651 GOJ786648:GOJ786651 GYF786648:GYF786651 HIB786648:HIB786651 HRX786648:HRX786651 IBT786648:IBT786651 ILP786648:ILP786651 IVL786648:IVL786651 JFH786648:JFH786651 JPD786648:JPD786651 JYZ786648:JYZ786651 KIV786648:KIV786651 KSR786648:KSR786651 LCN786648:LCN786651 LMJ786648:LMJ786651 LWF786648:LWF786651 MGB786648:MGB786651 MPX786648:MPX786651 MZT786648:MZT786651 NJP786648:NJP786651 NTL786648:NTL786651 ODH786648:ODH786651 OND786648:OND786651 OWZ786648:OWZ786651 PGV786648:PGV786651 PQR786648:PQR786651 QAN786648:QAN786651 QKJ786648:QKJ786651 QUF786648:QUF786651 REB786648:REB786651 RNX786648:RNX786651 RXT786648:RXT786651 SHP786648:SHP786651 SRL786648:SRL786651 TBH786648:TBH786651 TLD786648:TLD786651 TUZ786648:TUZ786651 UEV786648:UEV786651 UOR786648:UOR786651 UYN786648:UYN786651 VIJ786648:VIJ786651 VSF786648:VSF786651 WCB786648:WCB786651 WLX786648:WLX786651 WVT786648:WVT786651 L852184:L852187 JH852184:JH852187 TD852184:TD852187 ACZ852184:ACZ852187 AMV852184:AMV852187 AWR852184:AWR852187 BGN852184:BGN852187 BQJ852184:BQJ852187 CAF852184:CAF852187 CKB852184:CKB852187 CTX852184:CTX852187 DDT852184:DDT852187 DNP852184:DNP852187 DXL852184:DXL852187 EHH852184:EHH852187 ERD852184:ERD852187 FAZ852184:FAZ852187 FKV852184:FKV852187 FUR852184:FUR852187 GEN852184:GEN852187 GOJ852184:GOJ852187 GYF852184:GYF852187 HIB852184:HIB852187 HRX852184:HRX852187 IBT852184:IBT852187 ILP852184:ILP852187 IVL852184:IVL852187 JFH852184:JFH852187 JPD852184:JPD852187 JYZ852184:JYZ852187 KIV852184:KIV852187 KSR852184:KSR852187 LCN852184:LCN852187 LMJ852184:LMJ852187 LWF852184:LWF852187 MGB852184:MGB852187 MPX852184:MPX852187 MZT852184:MZT852187 NJP852184:NJP852187 NTL852184:NTL852187 ODH852184:ODH852187 OND852184:OND852187 OWZ852184:OWZ852187 PGV852184:PGV852187 PQR852184:PQR852187 QAN852184:QAN852187 QKJ852184:QKJ852187 QUF852184:QUF852187 REB852184:REB852187 RNX852184:RNX852187 RXT852184:RXT852187 SHP852184:SHP852187 SRL852184:SRL852187 TBH852184:TBH852187 TLD852184:TLD852187 TUZ852184:TUZ852187 UEV852184:UEV852187 UOR852184:UOR852187 UYN852184:UYN852187 VIJ852184:VIJ852187 VSF852184:VSF852187 WCB852184:WCB852187 WLX852184:WLX852187 WVT852184:WVT852187 L917720:L917723 JH917720:JH917723 TD917720:TD917723 ACZ917720:ACZ917723 AMV917720:AMV917723 AWR917720:AWR917723 BGN917720:BGN917723 BQJ917720:BQJ917723 CAF917720:CAF917723 CKB917720:CKB917723 CTX917720:CTX917723 DDT917720:DDT917723 DNP917720:DNP917723 DXL917720:DXL917723 EHH917720:EHH917723 ERD917720:ERD917723 FAZ917720:FAZ917723 FKV917720:FKV917723 FUR917720:FUR917723 GEN917720:GEN917723 GOJ917720:GOJ917723 GYF917720:GYF917723 HIB917720:HIB917723 HRX917720:HRX917723 IBT917720:IBT917723 ILP917720:ILP917723 IVL917720:IVL917723 JFH917720:JFH917723 JPD917720:JPD917723 JYZ917720:JYZ917723 KIV917720:KIV917723 KSR917720:KSR917723 LCN917720:LCN917723 LMJ917720:LMJ917723 LWF917720:LWF917723 MGB917720:MGB917723 MPX917720:MPX917723 MZT917720:MZT917723 NJP917720:NJP917723 NTL917720:NTL917723 ODH917720:ODH917723 OND917720:OND917723 OWZ917720:OWZ917723 PGV917720:PGV917723 PQR917720:PQR917723 QAN917720:QAN917723 QKJ917720:QKJ917723 QUF917720:QUF917723 REB917720:REB917723 RNX917720:RNX917723 RXT917720:RXT917723 SHP917720:SHP917723 SRL917720:SRL917723 TBH917720:TBH917723 TLD917720:TLD917723 TUZ917720:TUZ917723 UEV917720:UEV917723 UOR917720:UOR917723 UYN917720:UYN917723 VIJ917720:VIJ917723 VSF917720:VSF917723 WCB917720:WCB917723 WLX917720:WLX917723 WVT917720:WVT917723 L983256:L983259 JH983256:JH983259 TD983256:TD983259 ACZ983256:ACZ983259 AMV983256:AMV983259 AWR983256:AWR983259 BGN983256:BGN983259 BQJ983256:BQJ983259 CAF983256:CAF983259 CKB983256:CKB983259 CTX983256:CTX983259 DDT983256:DDT983259 DNP983256:DNP983259 DXL983256:DXL983259 EHH983256:EHH983259 ERD983256:ERD983259 FAZ983256:FAZ983259 FKV983256:FKV983259 FUR983256:FUR983259 GEN983256:GEN983259 GOJ983256:GOJ983259 GYF983256:GYF983259 HIB983256:HIB983259 HRX983256:HRX983259 IBT983256:IBT983259 ILP983256:ILP983259 IVL983256:IVL983259 JFH983256:JFH983259 JPD983256:JPD983259 JYZ983256:JYZ983259 KIV983256:KIV983259 KSR983256:KSR983259 LCN983256:LCN983259 LMJ983256:LMJ983259 LWF983256:LWF983259 MGB983256:MGB983259 MPX983256:MPX983259 MZT983256:MZT983259 NJP983256:NJP983259 NTL983256:NTL983259 ODH983256:ODH983259 OND983256:OND983259 OWZ983256:OWZ983259 PGV983256:PGV983259 PQR983256:PQR983259 QAN983256:QAN983259 QKJ983256:QKJ983259 QUF983256:QUF983259 REB983256:REB983259 RNX983256:RNX983259 RXT983256:RXT983259 SHP983256:SHP983259 SRL983256:SRL983259 TBH983256:TBH983259 TLD983256:TLD983259 TUZ983256:TUZ983259 UEV983256:UEV983259 UOR983256:UOR983259 UYN983256:UYN983259 VIJ983256:VIJ983259 VSF983256:VSF983259 WCB983256:WCB983259 WLX983256:WLX983259 WVT983256:WVT983259 B191:B194 IX191:IX194 ST191:ST194 ACP191:ACP194 AML191:AML194 AWH191:AWH194 BGD191:BGD194 BPZ191:BPZ194 BZV191:BZV194 CJR191:CJR194 CTN191:CTN194 DDJ191:DDJ194 DNF191:DNF194 DXB191:DXB194 EGX191:EGX194 EQT191:EQT194 FAP191:FAP194 FKL191:FKL194 FUH191:FUH194 GED191:GED194 GNZ191:GNZ194 GXV191:GXV194 HHR191:HHR194 HRN191:HRN194 IBJ191:IBJ194 ILF191:ILF194 IVB191:IVB194 JEX191:JEX194 JOT191:JOT194 JYP191:JYP194 KIL191:KIL194 KSH191:KSH194 LCD191:LCD194 LLZ191:LLZ194 LVV191:LVV194 MFR191:MFR194 MPN191:MPN194 MZJ191:MZJ194 NJF191:NJF194 NTB191:NTB194 OCX191:OCX194 OMT191:OMT194 OWP191:OWP194 PGL191:PGL194 PQH191:PQH194 QAD191:QAD194 QJZ191:QJZ194 QTV191:QTV194 RDR191:RDR194 RNN191:RNN194 RXJ191:RXJ194 SHF191:SHF194 SRB191:SRB194 TAX191:TAX194 TKT191:TKT194 TUP191:TUP194 UEL191:UEL194 UOH191:UOH194 UYD191:UYD194 VHZ191:VHZ194 VRV191:VRV194 WBR191:WBR194 WLN191:WLN194 WVJ191:WVJ194 B65727:B65730 IX65727:IX65730 ST65727:ST65730 ACP65727:ACP65730 AML65727:AML65730 AWH65727:AWH65730 BGD65727:BGD65730 BPZ65727:BPZ65730 BZV65727:BZV65730 CJR65727:CJR65730 CTN65727:CTN65730 DDJ65727:DDJ65730 DNF65727:DNF65730 DXB65727:DXB65730 EGX65727:EGX65730 EQT65727:EQT65730 FAP65727:FAP65730 FKL65727:FKL65730 FUH65727:FUH65730 GED65727:GED65730 GNZ65727:GNZ65730 GXV65727:GXV65730 HHR65727:HHR65730 HRN65727:HRN65730 IBJ65727:IBJ65730 ILF65727:ILF65730 IVB65727:IVB65730 JEX65727:JEX65730 JOT65727:JOT65730 JYP65727:JYP65730 KIL65727:KIL65730 KSH65727:KSH65730 LCD65727:LCD65730 LLZ65727:LLZ65730 LVV65727:LVV65730 MFR65727:MFR65730 MPN65727:MPN65730 MZJ65727:MZJ65730 NJF65727:NJF65730 NTB65727:NTB65730 OCX65727:OCX65730 OMT65727:OMT65730 OWP65727:OWP65730 PGL65727:PGL65730 PQH65727:PQH65730 QAD65727:QAD65730 QJZ65727:QJZ65730 QTV65727:QTV65730 RDR65727:RDR65730 RNN65727:RNN65730 RXJ65727:RXJ65730 SHF65727:SHF65730 SRB65727:SRB65730 TAX65727:TAX65730 TKT65727:TKT65730 TUP65727:TUP65730 UEL65727:UEL65730 UOH65727:UOH65730 UYD65727:UYD65730 VHZ65727:VHZ65730 VRV65727:VRV65730 WBR65727:WBR65730 WLN65727:WLN65730 WVJ65727:WVJ65730 B131263:B131266 IX131263:IX131266 ST131263:ST131266 ACP131263:ACP131266 AML131263:AML131266 AWH131263:AWH131266 BGD131263:BGD131266 BPZ131263:BPZ131266 BZV131263:BZV131266 CJR131263:CJR131266 CTN131263:CTN131266 DDJ131263:DDJ131266 DNF131263:DNF131266 DXB131263:DXB131266 EGX131263:EGX131266 EQT131263:EQT131266 FAP131263:FAP131266 FKL131263:FKL131266 FUH131263:FUH131266 GED131263:GED131266 GNZ131263:GNZ131266 GXV131263:GXV131266 HHR131263:HHR131266 HRN131263:HRN131266 IBJ131263:IBJ131266 ILF131263:ILF131266 IVB131263:IVB131266 JEX131263:JEX131266 JOT131263:JOT131266 JYP131263:JYP131266 KIL131263:KIL131266 KSH131263:KSH131266 LCD131263:LCD131266 LLZ131263:LLZ131266 LVV131263:LVV131266 MFR131263:MFR131266 MPN131263:MPN131266 MZJ131263:MZJ131266 NJF131263:NJF131266 NTB131263:NTB131266 OCX131263:OCX131266 OMT131263:OMT131266 OWP131263:OWP131266 PGL131263:PGL131266 PQH131263:PQH131266 QAD131263:QAD131266 QJZ131263:QJZ131266 QTV131263:QTV131266 RDR131263:RDR131266 RNN131263:RNN131266 RXJ131263:RXJ131266 SHF131263:SHF131266 SRB131263:SRB131266 TAX131263:TAX131266 TKT131263:TKT131266 TUP131263:TUP131266 UEL131263:UEL131266 UOH131263:UOH131266 UYD131263:UYD131266 VHZ131263:VHZ131266 VRV131263:VRV131266 WBR131263:WBR131266 WLN131263:WLN131266 WVJ131263:WVJ131266 B196799:B196802 IX196799:IX196802 ST196799:ST196802 ACP196799:ACP196802 AML196799:AML196802 AWH196799:AWH196802 BGD196799:BGD196802 BPZ196799:BPZ196802 BZV196799:BZV196802 CJR196799:CJR196802 CTN196799:CTN196802 DDJ196799:DDJ196802 DNF196799:DNF196802 DXB196799:DXB196802 EGX196799:EGX196802 EQT196799:EQT196802 FAP196799:FAP196802 FKL196799:FKL196802 FUH196799:FUH196802 GED196799:GED196802 GNZ196799:GNZ196802 GXV196799:GXV196802 HHR196799:HHR196802 HRN196799:HRN196802 IBJ196799:IBJ196802 ILF196799:ILF196802 IVB196799:IVB196802 JEX196799:JEX196802 JOT196799:JOT196802 JYP196799:JYP196802 KIL196799:KIL196802 KSH196799:KSH196802 LCD196799:LCD196802 LLZ196799:LLZ196802 LVV196799:LVV196802 MFR196799:MFR196802 MPN196799:MPN196802 MZJ196799:MZJ196802 NJF196799:NJF196802 NTB196799:NTB196802 OCX196799:OCX196802 OMT196799:OMT196802 OWP196799:OWP196802 PGL196799:PGL196802 PQH196799:PQH196802 QAD196799:QAD196802 QJZ196799:QJZ196802 QTV196799:QTV196802 RDR196799:RDR196802 RNN196799:RNN196802 RXJ196799:RXJ196802 SHF196799:SHF196802 SRB196799:SRB196802 TAX196799:TAX196802 TKT196799:TKT196802 TUP196799:TUP196802 UEL196799:UEL196802 UOH196799:UOH196802 UYD196799:UYD196802 VHZ196799:VHZ196802 VRV196799:VRV196802 WBR196799:WBR196802 WLN196799:WLN196802 WVJ196799:WVJ196802 B262335:B262338 IX262335:IX262338 ST262335:ST262338 ACP262335:ACP262338 AML262335:AML262338 AWH262335:AWH262338 BGD262335:BGD262338 BPZ262335:BPZ262338 BZV262335:BZV262338 CJR262335:CJR262338 CTN262335:CTN262338 DDJ262335:DDJ262338 DNF262335:DNF262338 DXB262335:DXB262338 EGX262335:EGX262338 EQT262335:EQT262338 FAP262335:FAP262338 FKL262335:FKL262338 FUH262335:FUH262338 GED262335:GED262338 GNZ262335:GNZ262338 GXV262335:GXV262338 HHR262335:HHR262338 HRN262335:HRN262338 IBJ262335:IBJ262338 ILF262335:ILF262338 IVB262335:IVB262338 JEX262335:JEX262338 JOT262335:JOT262338 JYP262335:JYP262338 KIL262335:KIL262338 KSH262335:KSH262338 LCD262335:LCD262338 LLZ262335:LLZ262338 LVV262335:LVV262338 MFR262335:MFR262338 MPN262335:MPN262338 MZJ262335:MZJ262338 NJF262335:NJF262338 NTB262335:NTB262338 OCX262335:OCX262338 OMT262335:OMT262338 OWP262335:OWP262338 PGL262335:PGL262338 PQH262335:PQH262338 QAD262335:QAD262338 QJZ262335:QJZ262338 QTV262335:QTV262338 RDR262335:RDR262338 RNN262335:RNN262338 RXJ262335:RXJ262338 SHF262335:SHF262338 SRB262335:SRB262338 TAX262335:TAX262338 TKT262335:TKT262338 TUP262335:TUP262338 UEL262335:UEL262338 UOH262335:UOH262338 UYD262335:UYD262338 VHZ262335:VHZ262338 VRV262335:VRV262338 WBR262335:WBR262338 WLN262335:WLN262338 WVJ262335:WVJ262338 B327871:B327874 IX327871:IX327874 ST327871:ST327874 ACP327871:ACP327874 AML327871:AML327874 AWH327871:AWH327874 BGD327871:BGD327874 BPZ327871:BPZ327874 BZV327871:BZV327874 CJR327871:CJR327874 CTN327871:CTN327874 DDJ327871:DDJ327874 DNF327871:DNF327874 DXB327871:DXB327874 EGX327871:EGX327874 EQT327871:EQT327874 FAP327871:FAP327874 FKL327871:FKL327874 FUH327871:FUH327874 GED327871:GED327874 GNZ327871:GNZ327874 GXV327871:GXV327874 HHR327871:HHR327874 HRN327871:HRN327874 IBJ327871:IBJ327874 ILF327871:ILF327874 IVB327871:IVB327874 JEX327871:JEX327874 JOT327871:JOT327874 JYP327871:JYP327874 KIL327871:KIL327874 KSH327871:KSH327874 LCD327871:LCD327874 LLZ327871:LLZ327874 LVV327871:LVV327874 MFR327871:MFR327874 MPN327871:MPN327874 MZJ327871:MZJ327874 NJF327871:NJF327874 NTB327871:NTB327874 OCX327871:OCX327874 OMT327871:OMT327874 OWP327871:OWP327874 PGL327871:PGL327874 PQH327871:PQH327874 QAD327871:QAD327874 QJZ327871:QJZ327874 QTV327871:QTV327874 RDR327871:RDR327874 RNN327871:RNN327874 RXJ327871:RXJ327874 SHF327871:SHF327874 SRB327871:SRB327874 TAX327871:TAX327874 TKT327871:TKT327874 TUP327871:TUP327874 UEL327871:UEL327874 UOH327871:UOH327874 UYD327871:UYD327874 VHZ327871:VHZ327874 VRV327871:VRV327874 WBR327871:WBR327874 WLN327871:WLN327874 WVJ327871:WVJ327874 B393407:B393410 IX393407:IX393410 ST393407:ST393410 ACP393407:ACP393410 AML393407:AML393410 AWH393407:AWH393410 BGD393407:BGD393410 BPZ393407:BPZ393410 BZV393407:BZV393410 CJR393407:CJR393410 CTN393407:CTN393410 DDJ393407:DDJ393410 DNF393407:DNF393410 DXB393407:DXB393410 EGX393407:EGX393410 EQT393407:EQT393410 FAP393407:FAP393410 FKL393407:FKL393410 FUH393407:FUH393410 GED393407:GED393410 GNZ393407:GNZ393410 GXV393407:GXV393410 HHR393407:HHR393410 HRN393407:HRN393410 IBJ393407:IBJ393410 ILF393407:ILF393410 IVB393407:IVB393410 JEX393407:JEX393410 JOT393407:JOT393410 JYP393407:JYP393410 KIL393407:KIL393410 KSH393407:KSH393410 LCD393407:LCD393410 LLZ393407:LLZ393410 LVV393407:LVV393410 MFR393407:MFR393410 MPN393407:MPN393410 MZJ393407:MZJ393410 NJF393407:NJF393410 NTB393407:NTB393410 OCX393407:OCX393410 OMT393407:OMT393410 OWP393407:OWP393410 PGL393407:PGL393410 PQH393407:PQH393410 QAD393407:QAD393410 QJZ393407:QJZ393410 QTV393407:QTV393410 RDR393407:RDR393410 RNN393407:RNN393410 RXJ393407:RXJ393410 SHF393407:SHF393410 SRB393407:SRB393410 TAX393407:TAX393410 TKT393407:TKT393410 TUP393407:TUP393410 UEL393407:UEL393410 UOH393407:UOH393410 UYD393407:UYD393410 VHZ393407:VHZ393410 VRV393407:VRV393410 WBR393407:WBR393410 WLN393407:WLN393410 WVJ393407:WVJ393410 B458943:B458946 IX458943:IX458946 ST458943:ST458946 ACP458943:ACP458946 AML458943:AML458946 AWH458943:AWH458946 BGD458943:BGD458946 BPZ458943:BPZ458946 BZV458943:BZV458946 CJR458943:CJR458946 CTN458943:CTN458946 DDJ458943:DDJ458946 DNF458943:DNF458946 DXB458943:DXB458946 EGX458943:EGX458946 EQT458943:EQT458946 FAP458943:FAP458946 FKL458943:FKL458946 FUH458943:FUH458946 GED458943:GED458946 GNZ458943:GNZ458946 GXV458943:GXV458946 HHR458943:HHR458946 HRN458943:HRN458946 IBJ458943:IBJ458946 ILF458943:ILF458946 IVB458943:IVB458946 JEX458943:JEX458946 JOT458943:JOT458946 JYP458943:JYP458946 KIL458943:KIL458946 KSH458943:KSH458946 LCD458943:LCD458946 LLZ458943:LLZ458946 LVV458943:LVV458946 MFR458943:MFR458946 MPN458943:MPN458946 MZJ458943:MZJ458946 NJF458943:NJF458946 NTB458943:NTB458946 OCX458943:OCX458946 OMT458943:OMT458946 OWP458943:OWP458946 PGL458943:PGL458946 PQH458943:PQH458946 QAD458943:QAD458946 QJZ458943:QJZ458946 QTV458943:QTV458946 RDR458943:RDR458946 RNN458943:RNN458946 RXJ458943:RXJ458946 SHF458943:SHF458946 SRB458943:SRB458946 TAX458943:TAX458946 TKT458943:TKT458946 TUP458943:TUP458946 UEL458943:UEL458946 UOH458943:UOH458946 UYD458943:UYD458946 VHZ458943:VHZ458946 VRV458943:VRV458946 WBR458943:WBR458946 WLN458943:WLN458946 WVJ458943:WVJ458946 B524479:B524482 IX524479:IX524482 ST524479:ST524482 ACP524479:ACP524482 AML524479:AML524482 AWH524479:AWH524482 BGD524479:BGD524482 BPZ524479:BPZ524482 BZV524479:BZV524482 CJR524479:CJR524482 CTN524479:CTN524482 DDJ524479:DDJ524482 DNF524479:DNF524482 DXB524479:DXB524482 EGX524479:EGX524482 EQT524479:EQT524482 FAP524479:FAP524482 FKL524479:FKL524482 FUH524479:FUH524482 GED524479:GED524482 GNZ524479:GNZ524482 GXV524479:GXV524482 HHR524479:HHR524482 HRN524479:HRN524482 IBJ524479:IBJ524482 ILF524479:ILF524482 IVB524479:IVB524482 JEX524479:JEX524482 JOT524479:JOT524482 JYP524479:JYP524482 KIL524479:KIL524482 KSH524479:KSH524482 LCD524479:LCD524482 LLZ524479:LLZ524482 LVV524479:LVV524482 MFR524479:MFR524482 MPN524479:MPN524482 MZJ524479:MZJ524482 NJF524479:NJF524482 NTB524479:NTB524482 OCX524479:OCX524482 OMT524479:OMT524482 OWP524479:OWP524482 PGL524479:PGL524482 PQH524479:PQH524482 QAD524479:QAD524482 QJZ524479:QJZ524482 QTV524479:QTV524482 RDR524479:RDR524482 RNN524479:RNN524482 RXJ524479:RXJ524482 SHF524479:SHF524482 SRB524479:SRB524482 TAX524479:TAX524482 TKT524479:TKT524482 TUP524479:TUP524482 UEL524479:UEL524482 UOH524479:UOH524482 UYD524479:UYD524482 VHZ524479:VHZ524482 VRV524479:VRV524482 WBR524479:WBR524482 WLN524479:WLN524482 WVJ524479:WVJ524482 B590015:B590018 IX590015:IX590018 ST590015:ST590018 ACP590015:ACP590018 AML590015:AML590018 AWH590015:AWH590018 BGD590015:BGD590018 BPZ590015:BPZ590018 BZV590015:BZV590018 CJR590015:CJR590018 CTN590015:CTN590018 DDJ590015:DDJ590018 DNF590015:DNF590018 DXB590015:DXB590018 EGX590015:EGX590018 EQT590015:EQT590018 FAP590015:FAP590018 FKL590015:FKL590018 FUH590015:FUH590018 GED590015:GED590018 GNZ590015:GNZ590018 GXV590015:GXV590018 HHR590015:HHR590018 HRN590015:HRN590018 IBJ590015:IBJ590018 ILF590015:ILF590018 IVB590015:IVB590018 JEX590015:JEX590018 JOT590015:JOT590018 JYP590015:JYP590018 KIL590015:KIL590018 KSH590015:KSH590018 LCD590015:LCD590018 LLZ590015:LLZ590018 LVV590015:LVV590018 MFR590015:MFR590018 MPN590015:MPN590018 MZJ590015:MZJ590018 NJF590015:NJF590018 NTB590015:NTB590018 OCX590015:OCX590018 OMT590015:OMT590018 OWP590015:OWP590018 PGL590015:PGL590018 PQH590015:PQH590018 QAD590015:QAD590018 QJZ590015:QJZ590018 QTV590015:QTV590018 RDR590015:RDR590018 RNN590015:RNN590018 RXJ590015:RXJ590018 SHF590015:SHF590018 SRB590015:SRB590018 TAX590015:TAX590018 TKT590015:TKT590018 TUP590015:TUP590018 UEL590015:UEL590018 UOH590015:UOH590018 UYD590015:UYD590018 VHZ590015:VHZ590018 VRV590015:VRV590018 WBR590015:WBR590018 WLN590015:WLN590018 WVJ590015:WVJ590018 B655551:B655554 IX655551:IX655554 ST655551:ST655554 ACP655551:ACP655554 AML655551:AML655554 AWH655551:AWH655554 BGD655551:BGD655554 BPZ655551:BPZ655554 BZV655551:BZV655554 CJR655551:CJR655554 CTN655551:CTN655554 DDJ655551:DDJ655554 DNF655551:DNF655554 DXB655551:DXB655554 EGX655551:EGX655554 EQT655551:EQT655554 FAP655551:FAP655554 FKL655551:FKL655554 FUH655551:FUH655554 GED655551:GED655554 GNZ655551:GNZ655554 GXV655551:GXV655554 HHR655551:HHR655554 HRN655551:HRN655554 IBJ655551:IBJ655554 ILF655551:ILF655554 IVB655551:IVB655554 JEX655551:JEX655554 JOT655551:JOT655554 JYP655551:JYP655554 KIL655551:KIL655554 KSH655551:KSH655554 LCD655551:LCD655554 LLZ655551:LLZ655554 LVV655551:LVV655554 MFR655551:MFR655554 MPN655551:MPN655554 MZJ655551:MZJ655554 NJF655551:NJF655554 NTB655551:NTB655554 OCX655551:OCX655554 OMT655551:OMT655554 OWP655551:OWP655554 PGL655551:PGL655554 PQH655551:PQH655554 QAD655551:QAD655554 QJZ655551:QJZ655554 QTV655551:QTV655554 RDR655551:RDR655554 RNN655551:RNN655554 RXJ655551:RXJ655554 SHF655551:SHF655554 SRB655551:SRB655554 TAX655551:TAX655554 TKT655551:TKT655554 TUP655551:TUP655554 UEL655551:UEL655554 UOH655551:UOH655554 UYD655551:UYD655554 VHZ655551:VHZ655554 VRV655551:VRV655554 WBR655551:WBR655554 WLN655551:WLN655554 WVJ655551:WVJ655554 B721087:B721090 IX721087:IX721090 ST721087:ST721090 ACP721087:ACP721090 AML721087:AML721090 AWH721087:AWH721090 BGD721087:BGD721090 BPZ721087:BPZ721090 BZV721087:BZV721090 CJR721087:CJR721090 CTN721087:CTN721090 DDJ721087:DDJ721090 DNF721087:DNF721090 DXB721087:DXB721090 EGX721087:EGX721090 EQT721087:EQT721090 FAP721087:FAP721090 FKL721087:FKL721090 FUH721087:FUH721090 GED721087:GED721090 GNZ721087:GNZ721090 GXV721087:GXV721090 HHR721087:HHR721090 HRN721087:HRN721090 IBJ721087:IBJ721090 ILF721087:ILF721090 IVB721087:IVB721090 JEX721087:JEX721090 JOT721087:JOT721090 JYP721087:JYP721090 KIL721087:KIL721090 KSH721087:KSH721090 LCD721087:LCD721090 LLZ721087:LLZ721090 LVV721087:LVV721090 MFR721087:MFR721090 MPN721087:MPN721090 MZJ721087:MZJ721090 NJF721087:NJF721090 NTB721087:NTB721090 OCX721087:OCX721090 OMT721087:OMT721090 OWP721087:OWP721090 PGL721087:PGL721090 PQH721087:PQH721090 QAD721087:QAD721090 QJZ721087:QJZ721090 QTV721087:QTV721090 RDR721087:RDR721090 RNN721087:RNN721090 RXJ721087:RXJ721090 SHF721087:SHF721090 SRB721087:SRB721090 TAX721087:TAX721090 TKT721087:TKT721090 TUP721087:TUP721090 UEL721087:UEL721090 UOH721087:UOH721090 UYD721087:UYD721090 VHZ721087:VHZ721090 VRV721087:VRV721090 WBR721087:WBR721090 WLN721087:WLN721090 WVJ721087:WVJ721090 B786623:B786626 IX786623:IX786626 ST786623:ST786626 ACP786623:ACP786626 AML786623:AML786626 AWH786623:AWH786626 BGD786623:BGD786626 BPZ786623:BPZ786626 BZV786623:BZV786626 CJR786623:CJR786626 CTN786623:CTN786626 DDJ786623:DDJ786626 DNF786623:DNF786626 DXB786623:DXB786626 EGX786623:EGX786626 EQT786623:EQT786626 FAP786623:FAP786626 FKL786623:FKL786626 FUH786623:FUH786626 GED786623:GED786626 GNZ786623:GNZ786626 GXV786623:GXV786626 HHR786623:HHR786626 HRN786623:HRN786626 IBJ786623:IBJ786626 ILF786623:ILF786626 IVB786623:IVB786626 JEX786623:JEX786626 JOT786623:JOT786626 JYP786623:JYP786626 KIL786623:KIL786626 KSH786623:KSH786626 LCD786623:LCD786626 LLZ786623:LLZ786626 LVV786623:LVV786626 MFR786623:MFR786626 MPN786623:MPN786626 MZJ786623:MZJ786626 NJF786623:NJF786626 NTB786623:NTB786626 OCX786623:OCX786626 OMT786623:OMT786626 OWP786623:OWP786626 PGL786623:PGL786626 PQH786623:PQH786626 QAD786623:QAD786626 QJZ786623:QJZ786626 QTV786623:QTV786626 RDR786623:RDR786626 RNN786623:RNN786626 RXJ786623:RXJ786626 SHF786623:SHF786626 SRB786623:SRB786626 TAX786623:TAX786626 TKT786623:TKT786626 TUP786623:TUP786626 UEL786623:UEL786626 UOH786623:UOH786626 UYD786623:UYD786626 VHZ786623:VHZ786626 VRV786623:VRV786626 WBR786623:WBR786626 WLN786623:WLN786626 WVJ786623:WVJ786626 B852159:B852162 IX852159:IX852162 ST852159:ST852162 ACP852159:ACP852162 AML852159:AML852162 AWH852159:AWH852162 BGD852159:BGD852162 BPZ852159:BPZ852162 BZV852159:BZV852162 CJR852159:CJR852162 CTN852159:CTN852162 DDJ852159:DDJ852162 DNF852159:DNF852162 DXB852159:DXB852162 EGX852159:EGX852162 EQT852159:EQT852162 FAP852159:FAP852162 FKL852159:FKL852162 FUH852159:FUH852162 GED852159:GED852162 GNZ852159:GNZ852162 GXV852159:GXV852162 HHR852159:HHR852162 HRN852159:HRN852162 IBJ852159:IBJ852162 ILF852159:ILF852162 IVB852159:IVB852162 JEX852159:JEX852162 JOT852159:JOT852162 JYP852159:JYP852162 KIL852159:KIL852162 KSH852159:KSH852162 LCD852159:LCD852162 LLZ852159:LLZ852162 LVV852159:LVV852162 MFR852159:MFR852162 MPN852159:MPN852162 MZJ852159:MZJ852162 NJF852159:NJF852162 NTB852159:NTB852162 OCX852159:OCX852162 OMT852159:OMT852162 OWP852159:OWP852162 PGL852159:PGL852162 PQH852159:PQH852162 QAD852159:QAD852162 QJZ852159:QJZ852162 QTV852159:QTV852162 RDR852159:RDR852162 RNN852159:RNN852162 RXJ852159:RXJ852162 SHF852159:SHF852162 SRB852159:SRB852162 TAX852159:TAX852162 TKT852159:TKT852162 TUP852159:TUP852162 UEL852159:UEL852162 UOH852159:UOH852162 UYD852159:UYD852162 VHZ852159:VHZ852162 VRV852159:VRV852162 WBR852159:WBR852162 WLN852159:WLN852162 WVJ852159:WVJ852162 B917695:B917698 IX917695:IX917698 ST917695:ST917698 ACP917695:ACP917698 AML917695:AML917698 AWH917695:AWH917698 BGD917695:BGD917698 BPZ917695:BPZ917698 BZV917695:BZV917698 CJR917695:CJR917698 CTN917695:CTN917698 DDJ917695:DDJ917698 DNF917695:DNF917698 DXB917695:DXB917698 EGX917695:EGX917698 EQT917695:EQT917698 FAP917695:FAP917698 FKL917695:FKL917698 FUH917695:FUH917698 GED917695:GED917698 GNZ917695:GNZ917698 GXV917695:GXV917698 HHR917695:HHR917698 HRN917695:HRN917698 IBJ917695:IBJ917698 ILF917695:ILF917698 IVB917695:IVB917698 JEX917695:JEX917698 JOT917695:JOT917698 JYP917695:JYP917698 KIL917695:KIL917698 KSH917695:KSH917698 LCD917695:LCD917698 LLZ917695:LLZ917698 LVV917695:LVV917698 MFR917695:MFR917698 MPN917695:MPN917698 MZJ917695:MZJ917698 NJF917695:NJF917698 NTB917695:NTB917698 OCX917695:OCX917698 OMT917695:OMT917698 OWP917695:OWP917698 PGL917695:PGL917698 PQH917695:PQH917698 QAD917695:QAD917698 QJZ917695:QJZ917698 QTV917695:QTV917698 RDR917695:RDR917698 RNN917695:RNN917698 RXJ917695:RXJ917698 SHF917695:SHF917698 SRB917695:SRB917698 TAX917695:TAX917698 TKT917695:TKT917698 TUP917695:TUP917698 UEL917695:UEL917698 UOH917695:UOH917698 UYD917695:UYD917698 VHZ917695:VHZ917698 VRV917695:VRV917698 WBR917695:WBR917698 WLN917695:WLN917698 WVJ917695:WVJ917698 B983231:B983234 IX983231:IX983234 ST983231:ST983234 ACP983231:ACP983234 AML983231:AML983234 AWH983231:AWH983234 BGD983231:BGD983234 BPZ983231:BPZ983234 BZV983231:BZV983234 CJR983231:CJR983234 CTN983231:CTN983234 DDJ983231:DDJ983234 DNF983231:DNF983234 DXB983231:DXB983234 EGX983231:EGX983234 EQT983231:EQT983234 FAP983231:FAP983234 FKL983231:FKL983234 FUH983231:FUH983234 GED983231:GED983234 GNZ983231:GNZ983234 GXV983231:GXV983234 HHR983231:HHR983234 HRN983231:HRN983234 IBJ983231:IBJ983234 ILF983231:ILF983234 IVB983231:IVB983234 JEX983231:JEX983234 JOT983231:JOT983234 JYP983231:JYP983234 KIL983231:KIL983234 KSH983231:KSH983234 LCD983231:LCD983234 LLZ983231:LLZ983234 LVV983231:LVV983234 MFR983231:MFR983234 MPN983231:MPN983234 MZJ983231:MZJ983234 NJF983231:NJF983234 NTB983231:NTB983234 OCX983231:OCX983234 OMT983231:OMT983234 OWP983231:OWP983234 PGL983231:PGL983234 PQH983231:PQH983234 QAD983231:QAD983234 QJZ983231:QJZ983234 QTV983231:QTV983234 RDR983231:RDR983234 RNN983231:RNN983234 RXJ983231:RXJ983234 SHF983231:SHF983234 SRB983231:SRB983234 TAX983231:TAX983234 TKT983231:TKT983234 TUP983231:TUP983234 UEL983231:UEL983234 UOH983231:UOH983234 UYD983231:UYD983234 VHZ983231:VHZ983234 VRV983231:VRV983234 WBR983231:WBR983234 WLN983231:WLN983234 WVJ983231:WVJ983234 B185:B189 IX185:IX189 ST185:ST189 ACP185:ACP189 AML185:AML189 AWH185:AWH189 BGD185:BGD189 BPZ185:BPZ189 BZV185:BZV189 CJR185:CJR189 CTN185:CTN189 DDJ185:DDJ189 DNF185:DNF189 DXB185:DXB189 EGX185:EGX189 EQT185:EQT189 FAP185:FAP189 FKL185:FKL189 FUH185:FUH189 GED185:GED189 GNZ185:GNZ189 GXV185:GXV189 HHR185:HHR189 HRN185:HRN189 IBJ185:IBJ189 ILF185:ILF189 IVB185:IVB189 JEX185:JEX189 JOT185:JOT189 JYP185:JYP189 KIL185:KIL189 KSH185:KSH189 LCD185:LCD189 LLZ185:LLZ189 LVV185:LVV189 MFR185:MFR189 MPN185:MPN189 MZJ185:MZJ189 NJF185:NJF189 NTB185:NTB189 OCX185:OCX189 OMT185:OMT189 OWP185:OWP189 PGL185:PGL189 PQH185:PQH189 QAD185:QAD189 QJZ185:QJZ189 QTV185:QTV189 RDR185:RDR189 RNN185:RNN189 RXJ185:RXJ189 SHF185:SHF189 SRB185:SRB189 TAX185:TAX189 TKT185:TKT189 TUP185:TUP189 UEL185:UEL189 UOH185:UOH189 UYD185:UYD189 VHZ185:VHZ189 VRV185:VRV189 WBR185:WBR189 WLN185:WLN189 WVJ185:WVJ189 B65721:B65725 IX65721:IX65725 ST65721:ST65725 ACP65721:ACP65725 AML65721:AML65725 AWH65721:AWH65725 BGD65721:BGD65725 BPZ65721:BPZ65725 BZV65721:BZV65725 CJR65721:CJR65725 CTN65721:CTN65725 DDJ65721:DDJ65725 DNF65721:DNF65725 DXB65721:DXB65725 EGX65721:EGX65725 EQT65721:EQT65725 FAP65721:FAP65725 FKL65721:FKL65725 FUH65721:FUH65725 GED65721:GED65725 GNZ65721:GNZ65725 GXV65721:GXV65725 HHR65721:HHR65725 HRN65721:HRN65725 IBJ65721:IBJ65725 ILF65721:ILF65725 IVB65721:IVB65725 JEX65721:JEX65725 JOT65721:JOT65725 JYP65721:JYP65725 KIL65721:KIL65725 KSH65721:KSH65725 LCD65721:LCD65725 LLZ65721:LLZ65725 LVV65721:LVV65725 MFR65721:MFR65725 MPN65721:MPN65725 MZJ65721:MZJ65725 NJF65721:NJF65725 NTB65721:NTB65725 OCX65721:OCX65725 OMT65721:OMT65725 OWP65721:OWP65725 PGL65721:PGL65725 PQH65721:PQH65725 QAD65721:QAD65725 QJZ65721:QJZ65725 QTV65721:QTV65725 RDR65721:RDR65725 RNN65721:RNN65725 RXJ65721:RXJ65725 SHF65721:SHF65725 SRB65721:SRB65725 TAX65721:TAX65725 TKT65721:TKT65725 TUP65721:TUP65725 UEL65721:UEL65725 UOH65721:UOH65725 UYD65721:UYD65725 VHZ65721:VHZ65725 VRV65721:VRV65725 WBR65721:WBR65725 WLN65721:WLN65725 WVJ65721:WVJ65725 B131257:B131261 IX131257:IX131261 ST131257:ST131261 ACP131257:ACP131261 AML131257:AML131261 AWH131257:AWH131261 BGD131257:BGD131261 BPZ131257:BPZ131261 BZV131257:BZV131261 CJR131257:CJR131261 CTN131257:CTN131261 DDJ131257:DDJ131261 DNF131257:DNF131261 DXB131257:DXB131261 EGX131257:EGX131261 EQT131257:EQT131261 FAP131257:FAP131261 FKL131257:FKL131261 FUH131257:FUH131261 GED131257:GED131261 GNZ131257:GNZ131261 GXV131257:GXV131261 HHR131257:HHR131261 HRN131257:HRN131261 IBJ131257:IBJ131261 ILF131257:ILF131261 IVB131257:IVB131261 JEX131257:JEX131261 JOT131257:JOT131261 JYP131257:JYP131261 KIL131257:KIL131261 KSH131257:KSH131261 LCD131257:LCD131261 LLZ131257:LLZ131261 LVV131257:LVV131261 MFR131257:MFR131261 MPN131257:MPN131261 MZJ131257:MZJ131261 NJF131257:NJF131261 NTB131257:NTB131261 OCX131257:OCX131261 OMT131257:OMT131261 OWP131257:OWP131261 PGL131257:PGL131261 PQH131257:PQH131261 QAD131257:QAD131261 QJZ131257:QJZ131261 QTV131257:QTV131261 RDR131257:RDR131261 RNN131257:RNN131261 RXJ131257:RXJ131261 SHF131257:SHF131261 SRB131257:SRB131261 TAX131257:TAX131261 TKT131257:TKT131261 TUP131257:TUP131261 UEL131257:UEL131261 UOH131257:UOH131261 UYD131257:UYD131261 VHZ131257:VHZ131261 VRV131257:VRV131261 WBR131257:WBR131261 WLN131257:WLN131261 WVJ131257:WVJ131261 B196793:B196797 IX196793:IX196797 ST196793:ST196797 ACP196793:ACP196797 AML196793:AML196797 AWH196793:AWH196797 BGD196793:BGD196797 BPZ196793:BPZ196797 BZV196793:BZV196797 CJR196793:CJR196797 CTN196793:CTN196797 DDJ196793:DDJ196797 DNF196793:DNF196797 DXB196793:DXB196797 EGX196793:EGX196797 EQT196793:EQT196797 FAP196793:FAP196797 FKL196793:FKL196797 FUH196793:FUH196797 GED196793:GED196797 GNZ196793:GNZ196797 GXV196793:GXV196797 HHR196793:HHR196797 HRN196793:HRN196797 IBJ196793:IBJ196797 ILF196793:ILF196797 IVB196793:IVB196797 JEX196793:JEX196797 JOT196793:JOT196797 JYP196793:JYP196797 KIL196793:KIL196797 KSH196793:KSH196797 LCD196793:LCD196797 LLZ196793:LLZ196797 LVV196793:LVV196797 MFR196793:MFR196797 MPN196793:MPN196797 MZJ196793:MZJ196797 NJF196793:NJF196797 NTB196793:NTB196797 OCX196793:OCX196797 OMT196793:OMT196797 OWP196793:OWP196797 PGL196793:PGL196797 PQH196793:PQH196797 QAD196793:QAD196797 QJZ196793:QJZ196797 QTV196793:QTV196797 RDR196793:RDR196797 RNN196793:RNN196797 RXJ196793:RXJ196797 SHF196793:SHF196797 SRB196793:SRB196797 TAX196793:TAX196797 TKT196793:TKT196797 TUP196793:TUP196797 UEL196793:UEL196797 UOH196793:UOH196797 UYD196793:UYD196797 VHZ196793:VHZ196797 VRV196793:VRV196797 WBR196793:WBR196797 WLN196793:WLN196797 WVJ196793:WVJ196797 B262329:B262333 IX262329:IX262333 ST262329:ST262333 ACP262329:ACP262333 AML262329:AML262333 AWH262329:AWH262333 BGD262329:BGD262333 BPZ262329:BPZ262333 BZV262329:BZV262333 CJR262329:CJR262333 CTN262329:CTN262333 DDJ262329:DDJ262333 DNF262329:DNF262333 DXB262329:DXB262333 EGX262329:EGX262333 EQT262329:EQT262333 FAP262329:FAP262333 FKL262329:FKL262333 FUH262329:FUH262333 GED262329:GED262333 GNZ262329:GNZ262333 GXV262329:GXV262333 HHR262329:HHR262333 HRN262329:HRN262333 IBJ262329:IBJ262333 ILF262329:ILF262333 IVB262329:IVB262333 JEX262329:JEX262333 JOT262329:JOT262333 JYP262329:JYP262333 KIL262329:KIL262333 KSH262329:KSH262333 LCD262329:LCD262333 LLZ262329:LLZ262333 LVV262329:LVV262333 MFR262329:MFR262333 MPN262329:MPN262333 MZJ262329:MZJ262333 NJF262329:NJF262333 NTB262329:NTB262333 OCX262329:OCX262333 OMT262329:OMT262333 OWP262329:OWP262333 PGL262329:PGL262333 PQH262329:PQH262333 QAD262329:QAD262333 QJZ262329:QJZ262333 QTV262329:QTV262333 RDR262329:RDR262333 RNN262329:RNN262333 RXJ262329:RXJ262333 SHF262329:SHF262333 SRB262329:SRB262333 TAX262329:TAX262333 TKT262329:TKT262333 TUP262329:TUP262333 UEL262329:UEL262333 UOH262329:UOH262333 UYD262329:UYD262333 VHZ262329:VHZ262333 VRV262329:VRV262333 WBR262329:WBR262333 WLN262329:WLN262333 WVJ262329:WVJ262333 B327865:B327869 IX327865:IX327869 ST327865:ST327869 ACP327865:ACP327869 AML327865:AML327869 AWH327865:AWH327869 BGD327865:BGD327869 BPZ327865:BPZ327869 BZV327865:BZV327869 CJR327865:CJR327869 CTN327865:CTN327869 DDJ327865:DDJ327869 DNF327865:DNF327869 DXB327865:DXB327869 EGX327865:EGX327869 EQT327865:EQT327869 FAP327865:FAP327869 FKL327865:FKL327869 FUH327865:FUH327869 GED327865:GED327869 GNZ327865:GNZ327869 GXV327865:GXV327869 HHR327865:HHR327869 HRN327865:HRN327869 IBJ327865:IBJ327869 ILF327865:ILF327869 IVB327865:IVB327869 JEX327865:JEX327869 JOT327865:JOT327869 JYP327865:JYP327869 KIL327865:KIL327869 KSH327865:KSH327869 LCD327865:LCD327869 LLZ327865:LLZ327869 LVV327865:LVV327869 MFR327865:MFR327869 MPN327865:MPN327869 MZJ327865:MZJ327869 NJF327865:NJF327869 NTB327865:NTB327869 OCX327865:OCX327869 OMT327865:OMT327869 OWP327865:OWP327869 PGL327865:PGL327869 PQH327865:PQH327869 QAD327865:QAD327869 QJZ327865:QJZ327869 QTV327865:QTV327869 RDR327865:RDR327869 RNN327865:RNN327869 RXJ327865:RXJ327869 SHF327865:SHF327869 SRB327865:SRB327869 TAX327865:TAX327869 TKT327865:TKT327869 TUP327865:TUP327869 UEL327865:UEL327869 UOH327865:UOH327869 UYD327865:UYD327869 VHZ327865:VHZ327869 VRV327865:VRV327869 WBR327865:WBR327869 WLN327865:WLN327869 WVJ327865:WVJ327869 B393401:B393405 IX393401:IX393405 ST393401:ST393405 ACP393401:ACP393405 AML393401:AML393405 AWH393401:AWH393405 BGD393401:BGD393405 BPZ393401:BPZ393405 BZV393401:BZV393405 CJR393401:CJR393405 CTN393401:CTN393405 DDJ393401:DDJ393405 DNF393401:DNF393405 DXB393401:DXB393405 EGX393401:EGX393405 EQT393401:EQT393405 FAP393401:FAP393405 FKL393401:FKL393405 FUH393401:FUH393405 GED393401:GED393405 GNZ393401:GNZ393405 GXV393401:GXV393405 HHR393401:HHR393405 HRN393401:HRN393405 IBJ393401:IBJ393405 ILF393401:ILF393405 IVB393401:IVB393405 JEX393401:JEX393405 JOT393401:JOT393405 JYP393401:JYP393405 KIL393401:KIL393405 KSH393401:KSH393405 LCD393401:LCD393405 LLZ393401:LLZ393405 LVV393401:LVV393405 MFR393401:MFR393405 MPN393401:MPN393405 MZJ393401:MZJ393405 NJF393401:NJF393405 NTB393401:NTB393405 OCX393401:OCX393405 OMT393401:OMT393405 OWP393401:OWP393405 PGL393401:PGL393405 PQH393401:PQH393405 QAD393401:QAD393405 QJZ393401:QJZ393405 QTV393401:QTV393405 RDR393401:RDR393405 RNN393401:RNN393405 RXJ393401:RXJ393405 SHF393401:SHF393405 SRB393401:SRB393405 TAX393401:TAX393405 TKT393401:TKT393405 TUP393401:TUP393405 UEL393401:UEL393405 UOH393401:UOH393405 UYD393401:UYD393405 VHZ393401:VHZ393405 VRV393401:VRV393405 WBR393401:WBR393405 WLN393401:WLN393405 WVJ393401:WVJ393405 B458937:B458941 IX458937:IX458941 ST458937:ST458941 ACP458937:ACP458941 AML458937:AML458941 AWH458937:AWH458941 BGD458937:BGD458941 BPZ458937:BPZ458941 BZV458937:BZV458941 CJR458937:CJR458941 CTN458937:CTN458941 DDJ458937:DDJ458941 DNF458937:DNF458941 DXB458937:DXB458941 EGX458937:EGX458941 EQT458937:EQT458941 FAP458937:FAP458941 FKL458937:FKL458941 FUH458937:FUH458941 GED458937:GED458941 GNZ458937:GNZ458941 GXV458937:GXV458941 HHR458937:HHR458941 HRN458937:HRN458941 IBJ458937:IBJ458941 ILF458937:ILF458941 IVB458937:IVB458941 JEX458937:JEX458941 JOT458937:JOT458941 JYP458937:JYP458941 KIL458937:KIL458941 KSH458937:KSH458941 LCD458937:LCD458941 LLZ458937:LLZ458941 LVV458937:LVV458941 MFR458937:MFR458941 MPN458937:MPN458941 MZJ458937:MZJ458941 NJF458937:NJF458941 NTB458937:NTB458941 OCX458937:OCX458941 OMT458937:OMT458941 OWP458937:OWP458941 PGL458937:PGL458941 PQH458937:PQH458941 QAD458937:QAD458941 QJZ458937:QJZ458941 QTV458937:QTV458941 RDR458937:RDR458941 RNN458937:RNN458941 RXJ458937:RXJ458941 SHF458937:SHF458941 SRB458937:SRB458941 TAX458937:TAX458941 TKT458937:TKT458941 TUP458937:TUP458941 UEL458937:UEL458941 UOH458937:UOH458941 UYD458937:UYD458941 VHZ458937:VHZ458941 VRV458937:VRV458941 WBR458937:WBR458941 WLN458937:WLN458941 WVJ458937:WVJ458941 B524473:B524477 IX524473:IX524477 ST524473:ST524477 ACP524473:ACP524477 AML524473:AML524477 AWH524473:AWH524477 BGD524473:BGD524477 BPZ524473:BPZ524477 BZV524473:BZV524477 CJR524473:CJR524477 CTN524473:CTN524477 DDJ524473:DDJ524477 DNF524473:DNF524477 DXB524473:DXB524477 EGX524473:EGX524477 EQT524473:EQT524477 FAP524473:FAP524477 FKL524473:FKL524477 FUH524473:FUH524477 GED524473:GED524477 GNZ524473:GNZ524477 GXV524473:GXV524477 HHR524473:HHR524477 HRN524473:HRN524477 IBJ524473:IBJ524477 ILF524473:ILF524477 IVB524473:IVB524477 JEX524473:JEX524477 JOT524473:JOT524477 JYP524473:JYP524477 KIL524473:KIL524477 KSH524473:KSH524477 LCD524473:LCD524477 LLZ524473:LLZ524477 LVV524473:LVV524477 MFR524473:MFR524477 MPN524473:MPN524477 MZJ524473:MZJ524477 NJF524473:NJF524477 NTB524473:NTB524477 OCX524473:OCX524477 OMT524473:OMT524477 OWP524473:OWP524477 PGL524473:PGL524477 PQH524473:PQH524477 QAD524473:QAD524477 QJZ524473:QJZ524477 QTV524473:QTV524477 RDR524473:RDR524477 RNN524473:RNN524477 RXJ524473:RXJ524477 SHF524473:SHF524477 SRB524473:SRB524477 TAX524473:TAX524477 TKT524473:TKT524477 TUP524473:TUP524477 UEL524473:UEL524477 UOH524473:UOH524477 UYD524473:UYD524477 VHZ524473:VHZ524477 VRV524473:VRV524477 WBR524473:WBR524477 WLN524473:WLN524477 WVJ524473:WVJ524477 B590009:B590013 IX590009:IX590013 ST590009:ST590013 ACP590009:ACP590013 AML590009:AML590013 AWH590009:AWH590013 BGD590009:BGD590013 BPZ590009:BPZ590013 BZV590009:BZV590013 CJR590009:CJR590013 CTN590009:CTN590013 DDJ590009:DDJ590013 DNF590009:DNF590013 DXB590009:DXB590013 EGX590009:EGX590013 EQT590009:EQT590013 FAP590009:FAP590013 FKL590009:FKL590013 FUH590009:FUH590013 GED590009:GED590013 GNZ590009:GNZ590013 GXV590009:GXV590013 HHR590009:HHR590013 HRN590009:HRN590013 IBJ590009:IBJ590013 ILF590009:ILF590013 IVB590009:IVB590013 JEX590009:JEX590013 JOT590009:JOT590013 JYP590009:JYP590013 KIL590009:KIL590013 KSH590009:KSH590013 LCD590009:LCD590013 LLZ590009:LLZ590013 LVV590009:LVV590013 MFR590009:MFR590013 MPN590009:MPN590013 MZJ590009:MZJ590013 NJF590009:NJF590013 NTB590009:NTB590013 OCX590009:OCX590013 OMT590009:OMT590013 OWP590009:OWP590013 PGL590009:PGL590013 PQH590009:PQH590013 QAD590009:QAD590013 QJZ590009:QJZ590013 QTV590009:QTV590013 RDR590009:RDR590013 RNN590009:RNN590013 RXJ590009:RXJ590013 SHF590009:SHF590013 SRB590009:SRB590013 TAX590009:TAX590013 TKT590009:TKT590013 TUP590009:TUP590013 UEL590009:UEL590013 UOH590009:UOH590013 UYD590009:UYD590013 VHZ590009:VHZ590013 VRV590009:VRV590013 WBR590009:WBR590013 WLN590009:WLN590013 WVJ590009:WVJ590013 B655545:B655549 IX655545:IX655549 ST655545:ST655549 ACP655545:ACP655549 AML655545:AML655549 AWH655545:AWH655549 BGD655545:BGD655549 BPZ655545:BPZ655549 BZV655545:BZV655549 CJR655545:CJR655549 CTN655545:CTN655549 DDJ655545:DDJ655549 DNF655545:DNF655549 DXB655545:DXB655549 EGX655545:EGX655549 EQT655545:EQT655549 FAP655545:FAP655549 FKL655545:FKL655549 FUH655545:FUH655549 GED655545:GED655549 GNZ655545:GNZ655549 GXV655545:GXV655549 HHR655545:HHR655549 HRN655545:HRN655549 IBJ655545:IBJ655549 ILF655545:ILF655549 IVB655545:IVB655549 JEX655545:JEX655549 JOT655545:JOT655549 JYP655545:JYP655549 KIL655545:KIL655549 KSH655545:KSH655549 LCD655545:LCD655549 LLZ655545:LLZ655549 LVV655545:LVV655549 MFR655545:MFR655549 MPN655545:MPN655549 MZJ655545:MZJ655549 NJF655545:NJF655549 NTB655545:NTB655549 OCX655545:OCX655549 OMT655545:OMT655549 OWP655545:OWP655549 PGL655545:PGL655549 PQH655545:PQH655549 QAD655545:QAD655549 QJZ655545:QJZ655549 QTV655545:QTV655549 RDR655545:RDR655549 RNN655545:RNN655549 RXJ655545:RXJ655549 SHF655545:SHF655549 SRB655545:SRB655549 TAX655545:TAX655549 TKT655545:TKT655549 TUP655545:TUP655549 UEL655545:UEL655549 UOH655545:UOH655549 UYD655545:UYD655549 VHZ655545:VHZ655549 VRV655545:VRV655549 WBR655545:WBR655549 WLN655545:WLN655549 WVJ655545:WVJ655549 B721081:B721085 IX721081:IX721085 ST721081:ST721085 ACP721081:ACP721085 AML721081:AML721085 AWH721081:AWH721085 BGD721081:BGD721085 BPZ721081:BPZ721085 BZV721081:BZV721085 CJR721081:CJR721085 CTN721081:CTN721085 DDJ721081:DDJ721085 DNF721081:DNF721085 DXB721081:DXB721085 EGX721081:EGX721085 EQT721081:EQT721085 FAP721081:FAP721085 FKL721081:FKL721085 FUH721081:FUH721085 GED721081:GED721085 GNZ721081:GNZ721085 GXV721081:GXV721085 HHR721081:HHR721085 HRN721081:HRN721085 IBJ721081:IBJ721085 ILF721081:ILF721085 IVB721081:IVB721085 JEX721081:JEX721085 JOT721081:JOT721085 JYP721081:JYP721085 KIL721081:KIL721085 KSH721081:KSH721085 LCD721081:LCD721085 LLZ721081:LLZ721085 LVV721081:LVV721085 MFR721081:MFR721085 MPN721081:MPN721085 MZJ721081:MZJ721085 NJF721081:NJF721085 NTB721081:NTB721085 OCX721081:OCX721085 OMT721081:OMT721085 OWP721081:OWP721085 PGL721081:PGL721085 PQH721081:PQH721085 QAD721081:QAD721085 QJZ721081:QJZ721085 QTV721081:QTV721085 RDR721081:RDR721085 RNN721081:RNN721085 RXJ721081:RXJ721085 SHF721081:SHF721085 SRB721081:SRB721085 TAX721081:TAX721085 TKT721081:TKT721085 TUP721081:TUP721085 UEL721081:UEL721085 UOH721081:UOH721085 UYD721081:UYD721085 VHZ721081:VHZ721085 VRV721081:VRV721085 WBR721081:WBR721085 WLN721081:WLN721085 WVJ721081:WVJ721085 B786617:B786621 IX786617:IX786621 ST786617:ST786621 ACP786617:ACP786621 AML786617:AML786621 AWH786617:AWH786621 BGD786617:BGD786621 BPZ786617:BPZ786621 BZV786617:BZV786621 CJR786617:CJR786621 CTN786617:CTN786621 DDJ786617:DDJ786621 DNF786617:DNF786621 DXB786617:DXB786621 EGX786617:EGX786621 EQT786617:EQT786621 FAP786617:FAP786621 FKL786617:FKL786621 FUH786617:FUH786621 GED786617:GED786621 GNZ786617:GNZ786621 GXV786617:GXV786621 HHR786617:HHR786621 HRN786617:HRN786621 IBJ786617:IBJ786621 ILF786617:ILF786621 IVB786617:IVB786621 JEX786617:JEX786621 JOT786617:JOT786621 JYP786617:JYP786621 KIL786617:KIL786621 KSH786617:KSH786621 LCD786617:LCD786621 LLZ786617:LLZ786621 LVV786617:LVV786621 MFR786617:MFR786621 MPN786617:MPN786621 MZJ786617:MZJ786621 NJF786617:NJF786621 NTB786617:NTB786621 OCX786617:OCX786621 OMT786617:OMT786621 OWP786617:OWP786621 PGL786617:PGL786621 PQH786617:PQH786621 QAD786617:QAD786621 QJZ786617:QJZ786621 QTV786617:QTV786621 RDR786617:RDR786621 RNN786617:RNN786621 RXJ786617:RXJ786621 SHF786617:SHF786621 SRB786617:SRB786621 TAX786617:TAX786621 TKT786617:TKT786621 TUP786617:TUP786621 UEL786617:UEL786621 UOH786617:UOH786621 UYD786617:UYD786621 VHZ786617:VHZ786621 VRV786617:VRV786621 WBR786617:WBR786621 WLN786617:WLN786621 WVJ786617:WVJ786621 B852153:B852157 IX852153:IX852157 ST852153:ST852157 ACP852153:ACP852157 AML852153:AML852157 AWH852153:AWH852157 BGD852153:BGD852157 BPZ852153:BPZ852157 BZV852153:BZV852157 CJR852153:CJR852157 CTN852153:CTN852157 DDJ852153:DDJ852157 DNF852153:DNF852157 DXB852153:DXB852157 EGX852153:EGX852157 EQT852153:EQT852157 FAP852153:FAP852157 FKL852153:FKL852157 FUH852153:FUH852157 GED852153:GED852157 GNZ852153:GNZ852157 GXV852153:GXV852157 HHR852153:HHR852157 HRN852153:HRN852157 IBJ852153:IBJ852157 ILF852153:ILF852157 IVB852153:IVB852157 JEX852153:JEX852157 JOT852153:JOT852157 JYP852153:JYP852157 KIL852153:KIL852157 KSH852153:KSH852157 LCD852153:LCD852157 LLZ852153:LLZ852157 LVV852153:LVV852157 MFR852153:MFR852157 MPN852153:MPN852157 MZJ852153:MZJ852157 NJF852153:NJF852157 NTB852153:NTB852157 OCX852153:OCX852157 OMT852153:OMT852157 OWP852153:OWP852157 PGL852153:PGL852157 PQH852153:PQH852157 QAD852153:QAD852157 QJZ852153:QJZ852157 QTV852153:QTV852157 RDR852153:RDR852157 RNN852153:RNN852157 RXJ852153:RXJ852157 SHF852153:SHF852157 SRB852153:SRB852157 TAX852153:TAX852157 TKT852153:TKT852157 TUP852153:TUP852157 UEL852153:UEL852157 UOH852153:UOH852157 UYD852153:UYD852157 VHZ852153:VHZ852157 VRV852153:VRV852157 WBR852153:WBR852157 WLN852153:WLN852157 WVJ852153:WVJ852157 B917689:B917693 IX917689:IX917693 ST917689:ST917693 ACP917689:ACP917693 AML917689:AML917693 AWH917689:AWH917693 BGD917689:BGD917693 BPZ917689:BPZ917693 BZV917689:BZV917693 CJR917689:CJR917693 CTN917689:CTN917693 DDJ917689:DDJ917693 DNF917689:DNF917693 DXB917689:DXB917693 EGX917689:EGX917693 EQT917689:EQT917693 FAP917689:FAP917693 FKL917689:FKL917693 FUH917689:FUH917693 GED917689:GED917693 GNZ917689:GNZ917693 GXV917689:GXV917693 HHR917689:HHR917693 HRN917689:HRN917693 IBJ917689:IBJ917693 ILF917689:ILF917693 IVB917689:IVB917693 JEX917689:JEX917693 JOT917689:JOT917693 JYP917689:JYP917693 KIL917689:KIL917693 KSH917689:KSH917693 LCD917689:LCD917693 LLZ917689:LLZ917693 LVV917689:LVV917693 MFR917689:MFR917693 MPN917689:MPN917693 MZJ917689:MZJ917693 NJF917689:NJF917693 NTB917689:NTB917693 OCX917689:OCX917693 OMT917689:OMT917693 OWP917689:OWP917693 PGL917689:PGL917693 PQH917689:PQH917693 QAD917689:QAD917693 QJZ917689:QJZ917693 QTV917689:QTV917693 RDR917689:RDR917693 RNN917689:RNN917693 RXJ917689:RXJ917693 SHF917689:SHF917693 SRB917689:SRB917693 TAX917689:TAX917693 TKT917689:TKT917693 TUP917689:TUP917693 UEL917689:UEL917693 UOH917689:UOH917693 UYD917689:UYD917693 VHZ917689:VHZ917693 VRV917689:VRV917693 WBR917689:WBR917693 WLN917689:WLN917693 WVJ917689:WVJ917693 B983225:B983229 IX983225:IX983229 ST983225:ST983229 ACP983225:ACP983229 AML983225:AML983229 AWH983225:AWH983229 BGD983225:BGD983229 BPZ983225:BPZ983229 BZV983225:BZV983229 CJR983225:CJR983229 CTN983225:CTN983229 DDJ983225:DDJ983229 DNF983225:DNF983229 DXB983225:DXB983229 EGX983225:EGX983229 EQT983225:EQT983229 FAP983225:FAP983229 FKL983225:FKL983229 FUH983225:FUH983229 GED983225:GED983229 GNZ983225:GNZ983229 GXV983225:GXV983229 HHR983225:HHR983229 HRN983225:HRN983229 IBJ983225:IBJ983229 ILF983225:ILF983229 IVB983225:IVB983229 JEX983225:JEX983229 JOT983225:JOT983229 JYP983225:JYP983229 KIL983225:KIL983229 KSH983225:KSH983229 LCD983225:LCD983229 LLZ983225:LLZ983229 LVV983225:LVV983229 MFR983225:MFR983229 MPN983225:MPN983229 MZJ983225:MZJ983229 NJF983225:NJF983229 NTB983225:NTB983229 OCX983225:OCX983229 OMT983225:OMT983229 OWP983225:OWP983229 PGL983225:PGL983229 PQH983225:PQH983229 QAD983225:QAD983229 QJZ983225:QJZ983229 QTV983225:QTV983229 RDR983225:RDR983229 RNN983225:RNN983229 RXJ983225:RXJ983229 SHF983225:SHF983229 SRB983225:SRB983229 TAX983225:TAX983229 TKT983225:TKT983229 TUP983225:TUP983229 UEL983225:UEL983229 UOH983225:UOH983229 UYD983225:UYD983229 VHZ983225:VHZ983229 VRV983225:VRV983229 WBR983225:WBR983229 WLN983225:WLN983229 WVJ983225:WVJ983229 V207 JR207 TN207 ADJ207 ANF207 AXB207 BGX207 BQT207 CAP207 CKL207 CUH207 DED207 DNZ207 DXV207 EHR207 ERN207 FBJ207 FLF207 FVB207 GEX207 GOT207 GYP207 HIL207 HSH207 ICD207 ILZ207 IVV207 JFR207 JPN207 JZJ207 KJF207 KTB207 LCX207 LMT207 LWP207 MGL207 MQH207 NAD207 NJZ207 NTV207 ODR207 ONN207 OXJ207 PHF207 PRB207 QAX207 QKT207 QUP207 REL207 ROH207 RYD207 SHZ207 SRV207 TBR207 TLN207 TVJ207 UFF207 UPB207 UYX207 VIT207 VSP207 WCL207 WMH207 WWD207 V65743 JR65743 TN65743 ADJ65743 ANF65743 AXB65743 BGX65743 BQT65743 CAP65743 CKL65743 CUH65743 DED65743 DNZ65743 DXV65743 EHR65743 ERN65743 FBJ65743 FLF65743 FVB65743 GEX65743 GOT65743 GYP65743 HIL65743 HSH65743 ICD65743 ILZ65743 IVV65743 JFR65743 JPN65743 JZJ65743 KJF65743 KTB65743 LCX65743 LMT65743 LWP65743 MGL65743 MQH65743 NAD65743 NJZ65743 NTV65743 ODR65743 ONN65743 OXJ65743 PHF65743 PRB65743 QAX65743 QKT65743 QUP65743 REL65743 ROH65743 RYD65743 SHZ65743 SRV65743 TBR65743 TLN65743 TVJ65743 UFF65743 UPB65743 UYX65743 VIT65743 VSP65743 WCL65743 WMH65743 WWD65743 V131279 JR131279 TN131279 ADJ131279 ANF131279 AXB131279 BGX131279 BQT131279 CAP131279 CKL131279 CUH131279 DED131279 DNZ131279 DXV131279 EHR131279 ERN131279 FBJ131279 FLF131279 FVB131279 GEX131279 GOT131279 GYP131279 HIL131279 HSH131279 ICD131279 ILZ131279 IVV131279 JFR131279 JPN131279 JZJ131279 KJF131279 KTB131279 LCX131279 LMT131279 LWP131279 MGL131279 MQH131279 NAD131279 NJZ131279 NTV131279 ODR131279 ONN131279 OXJ131279 PHF131279 PRB131279 QAX131279 QKT131279 QUP131279 REL131279 ROH131279 RYD131279 SHZ131279 SRV131279 TBR131279 TLN131279 TVJ131279 UFF131279 UPB131279 UYX131279 VIT131279 VSP131279 WCL131279 WMH131279 WWD131279 V196815 JR196815 TN196815 ADJ196815 ANF196815 AXB196815 BGX196815 BQT196815 CAP196815 CKL196815 CUH196815 DED196815 DNZ196815 DXV196815 EHR196815 ERN196815 FBJ196815 FLF196815 FVB196815 GEX196815 GOT196815 GYP196815 HIL196815 HSH196815 ICD196815 ILZ196815 IVV196815 JFR196815 JPN196815 JZJ196815 KJF196815 KTB196815 LCX196815 LMT196815 LWP196815 MGL196815 MQH196815 NAD196815 NJZ196815 NTV196815 ODR196815 ONN196815 OXJ196815 PHF196815 PRB196815 QAX196815 QKT196815 QUP196815 REL196815 ROH196815 RYD196815 SHZ196815 SRV196815 TBR196815 TLN196815 TVJ196815 UFF196815 UPB196815 UYX196815 VIT196815 VSP196815 WCL196815 WMH196815 WWD196815 V262351 JR262351 TN262351 ADJ262351 ANF262351 AXB262351 BGX262351 BQT262351 CAP262351 CKL262351 CUH262351 DED262351 DNZ262351 DXV262351 EHR262351 ERN262351 FBJ262351 FLF262351 FVB262351 GEX262351 GOT262351 GYP262351 HIL262351 HSH262351 ICD262351 ILZ262351 IVV262351 JFR262351 JPN262351 JZJ262351 KJF262351 KTB262351 LCX262351 LMT262351 LWP262351 MGL262351 MQH262351 NAD262351 NJZ262351 NTV262351 ODR262351 ONN262351 OXJ262351 PHF262351 PRB262351 QAX262351 QKT262351 QUP262351 REL262351 ROH262351 RYD262351 SHZ262351 SRV262351 TBR262351 TLN262351 TVJ262351 UFF262351 UPB262351 UYX262351 VIT262351 VSP262351 WCL262351 WMH262351 WWD262351 V327887 JR327887 TN327887 ADJ327887 ANF327887 AXB327887 BGX327887 BQT327887 CAP327887 CKL327887 CUH327887 DED327887 DNZ327887 DXV327887 EHR327887 ERN327887 FBJ327887 FLF327887 FVB327887 GEX327887 GOT327887 GYP327887 HIL327887 HSH327887 ICD327887 ILZ327887 IVV327887 JFR327887 JPN327887 JZJ327887 KJF327887 KTB327887 LCX327887 LMT327887 LWP327887 MGL327887 MQH327887 NAD327887 NJZ327887 NTV327887 ODR327887 ONN327887 OXJ327887 PHF327887 PRB327887 QAX327887 QKT327887 QUP327887 REL327887 ROH327887 RYD327887 SHZ327887 SRV327887 TBR327887 TLN327887 TVJ327887 UFF327887 UPB327887 UYX327887 VIT327887 VSP327887 WCL327887 WMH327887 WWD327887 V393423 JR393423 TN393423 ADJ393423 ANF393423 AXB393423 BGX393423 BQT393423 CAP393423 CKL393423 CUH393423 DED393423 DNZ393423 DXV393423 EHR393423 ERN393423 FBJ393423 FLF393423 FVB393423 GEX393423 GOT393423 GYP393423 HIL393423 HSH393423 ICD393423 ILZ393423 IVV393423 JFR393423 JPN393423 JZJ393423 KJF393423 KTB393423 LCX393423 LMT393423 LWP393423 MGL393423 MQH393423 NAD393423 NJZ393423 NTV393423 ODR393423 ONN393423 OXJ393423 PHF393423 PRB393423 QAX393423 QKT393423 QUP393423 REL393423 ROH393423 RYD393423 SHZ393423 SRV393423 TBR393423 TLN393423 TVJ393423 UFF393423 UPB393423 UYX393423 VIT393423 VSP393423 WCL393423 WMH393423 WWD393423 V458959 JR458959 TN458959 ADJ458959 ANF458959 AXB458959 BGX458959 BQT458959 CAP458959 CKL458959 CUH458959 DED458959 DNZ458959 DXV458959 EHR458959 ERN458959 FBJ458959 FLF458959 FVB458959 GEX458959 GOT458959 GYP458959 HIL458959 HSH458959 ICD458959 ILZ458959 IVV458959 JFR458959 JPN458959 JZJ458959 KJF458959 KTB458959 LCX458959 LMT458959 LWP458959 MGL458959 MQH458959 NAD458959 NJZ458959 NTV458959 ODR458959 ONN458959 OXJ458959 PHF458959 PRB458959 QAX458959 QKT458959 QUP458959 REL458959 ROH458959 RYD458959 SHZ458959 SRV458959 TBR458959 TLN458959 TVJ458959 UFF458959 UPB458959 UYX458959 VIT458959 VSP458959 WCL458959 WMH458959 WWD458959 V524495 JR524495 TN524495 ADJ524495 ANF524495 AXB524495 BGX524495 BQT524495 CAP524495 CKL524495 CUH524495 DED524495 DNZ524495 DXV524495 EHR524495 ERN524495 FBJ524495 FLF524495 FVB524495 GEX524495 GOT524495 GYP524495 HIL524495 HSH524495 ICD524495 ILZ524495 IVV524495 JFR524495 JPN524495 JZJ524495 KJF524495 KTB524495 LCX524495 LMT524495 LWP524495 MGL524495 MQH524495 NAD524495 NJZ524495 NTV524495 ODR524495 ONN524495 OXJ524495 PHF524495 PRB524495 QAX524495 QKT524495 QUP524495 REL524495 ROH524495 RYD524495 SHZ524495 SRV524495 TBR524495 TLN524495 TVJ524495 UFF524495 UPB524495 UYX524495 VIT524495 VSP524495 WCL524495 WMH524495 WWD524495 V590031 JR590031 TN590031 ADJ590031 ANF590031 AXB590031 BGX590031 BQT590031 CAP590031 CKL590031 CUH590031 DED590031 DNZ590031 DXV590031 EHR590031 ERN590031 FBJ590031 FLF590031 FVB590031 GEX590031 GOT590031 GYP590031 HIL590031 HSH590031 ICD590031 ILZ590031 IVV590031 JFR590031 JPN590031 JZJ590031 KJF590031 KTB590031 LCX590031 LMT590031 LWP590031 MGL590031 MQH590031 NAD590031 NJZ590031 NTV590031 ODR590031 ONN590031 OXJ590031 PHF590031 PRB590031 QAX590031 QKT590031 QUP590031 REL590031 ROH590031 RYD590031 SHZ590031 SRV590031 TBR590031 TLN590031 TVJ590031 UFF590031 UPB590031 UYX590031 VIT590031 VSP590031 WCL590031 WMH590031 WWD590031 V655567 JR655567 TN655567 ADJ655567 ANF655567 AXB655567 BGX655567 BQT655567 CAP655567 CKL655567 CUH655567 DED655567 DNZ655567 DXV655567 EHR655567 ERN655567 FBJ655567 FLF655567 FVB655567 GEX655567 GOT655567 GYP655567 HIL655567 HSH655567 ICD655567 ILZ655567 IVV655567 JFR655567 JPN655567 JZJ655567 KJF655567 KTB655567 LCX655567 LMT655567 LWP655567 MGL655567 MQH655567 NAD655567 NJZ655567 NTV655567 ODR655567 ONN655567 OXJ655567 PHF655567 PRB655567 QAX655567 QKT655567 QUP655567 REL655567 ROH655567 RYD655567 SHZ655567 SRV655567 TBR655567 TLN655567 TVJ655567 UFF655567 UPB655567 UYX655567 VIT655567 VSP655567 WCL655567 WMH655567 WWD655567 V721103 JR721103 TN721103 ADJ721103 ANF721103 AXB721103 BGX721103 BQT721103 CAP721103 CKL721103 CUH721103 DED721103 DNZ721103 DXV721103 EHR721103 ERN721103 FBJ721103 FLF721103 FVB721103 GEX721103 GOT721103 GYP721103 HIL721103 HSH721103 ICD721103 ILZ721103 IVV721103 JFR721103 JPN721103 JZJ721103 KJF721103 KTB721103 LCX721103 LMT721103 LWP721103 MGL721103 MQH721103 NAD721103 NJZ721103 NTV721103 ODR721103 ONN721103 OXJ721103 PHF721103 PRB721103 QAX721103 QKT721103 QUP721103 REL721103 ROH721103 RYD721103 SHZ721103 SRV721103 TBR721103 TLN721103 TVJ721103 UFF721103 UPB721103 UYX721103 VIT721103 VSP721103 WCL721103 WMH721103 WWD721103 V786639 JR786639 TN786639 ADJ786639 ANF786639 AXB786639 BGX786639 BQT786639 CAP786639 CKL786639 CUH786639 DED786639 DNZ786639 DXV786639 EHR786639 ERN786639 FBJ786639 FLF786639 FVB786639 GEX786639 GOT786639 GYP786639 HIL786639 HSH786639 ICD786639 ILZ786639 IVV786639 JFR786639 JPN786639 JZJ786639 KJF786639 KTB786639 LCX786639 LMT786639 LWP786639 MGL786639 MQH786639 NAD786639 NJZ786639 NTV786639 ODR786639 ONN786639 OXJ786639 PHF786639 PRB786639 QAX786639 QKT786639 QUP786639 REL786639 ROH786639 RYD786639 SHZ786639 SRV786639 TBR786639 TLN786639 TVJ786639 UFF786639 UPB786639 UYX786639 VIT786639 VSP786639 WCL786639 WMH786639 WWD786639 V852175 JR852175 TN852175 ADJ852175 ANF852175 AXB852175 BGX852175 BQT852175 CAP852175 CKL852175 CUH852175 DED852175 DNZ852175 DXV852175 EHR852175 ERN852175 FBJ852175 FLF852175 FVB852175 GEX852175 GOT852175 GYP852175 HIL852175 HSH852175 ICD852175 ILZ852175 IVV852175 JFR852175 JPN852175 JZJ852175 KJF852175 KTB852175 LCX852175 LMT852175 LWP852175 MGL852175 MQH852175 NAD852175 NJZ852175 NTV852175 ODR852175 ONN852175 OXJ852175 PHF852175 PRB852175 QAX852175 QKT852175 QUP852175 REL852175 ROH852175 RYD852175 SHZ852175 SRV852175 TBR852175 TLN852175 TVJ852175 UFF852175 UPB852175 UYX852175 VIT852175 VSP852175 WCL852175 WMH852175 WWD852175 V917711 JR917711 TN917711 ADJ917711 ANF917711 AXB917711 BGX917711 BQT917711 CAP917711 CKL917711 CUH917711 DED917711 DNZ917711 DXV917711 EHR917711 ERN917711 FBJ917711 FLF917711 FVB917711 GEX917711 GOT917711 GYP917711 HIL917711 HSH917711 ICD917711 ILZ917711 IVV917711 JFR917711 JPN917711 JZJ917711 KJF917711 KTB917711 LCX917711 LMT917711 LWP917711 MGL917711 MQH917711 NAD917711 NJZ917711 NTV917711 ODR917711 ONN917711 OXJ917711 PHF917711 PRB917711 QAX917711 QKT917711 QUP917711 REL917711 ROH917711 RYD917711 SHZ917711 SRV917711 TBR917711 TLN917711 TVJ917711 UFF917711 UPB917711 UYX917711 VIT917711 VSP917711 WCL917711 WMH917711 WWD917711 V983247 JR983247 TN983247 ADJ983247 ANF983247 AXB983247 BGX983247 BQT983247 CAP983247 CKL983247 CUH983247 DED983247 DNZ983247 DXV983247 EHR983247 ERN983247 FBJ983247 FLF983247 FVB983247 GEX983247 GOT983247 GYP983247 HIL983247 HSH983247 ICD983247 ILZ983247 IVV983247 JFR983247 JPN983247 JZJ983247 KJF983247 KTB983247 LCX983247 LMT983247 LWP983247 MGL983247 MQH983247 NAD983247 NJZ983247 NTV983247 ODR983247 ONN983247 OXJ983247 PHF983247 PRB983247 QAX983247 QKT983247 QUP983247 REL983247 ROH983247 RYD983247 SHZ983247 SRV983247 TBR983247 TLN983247 TVJ983247 UFF983247 UPB983247 UYX983247 VIT983247 VSP983247 WCL983247 WMH983247 WWD983247 B197:B207 IX197:IX207 ST197:ST207 ACP197:ACP207 AML197:AML207 AWH197:AWH207 BGD197:BGD207 BPZ197:BPZ207 BZV197:BZV207 CJR197:CJR207 CTN197:CTN207 DDJ197:DDJ207 DNF197:DNF207 DXB197:DXB207 EGX197:EGX207 EQT197:EQT207 FAP197:FAP207 FKL197:FKL207 FUH197:FUH207 GED197:GED207 GNZ197:GNZ207 GXV197:GXV207 HHR197:HHR207 HRN197:HRN207 IBJ197:IBJ207 ILF197:ILF207 IVB197:IVB207 JEX197:JEX207 JOT197:JOT207 JYP197:JYP207 KIL197:KIL207 KSH197:KSH207 LCD197:LCD207 LLZ197:LLZ207 LVV197:LVV207 MFR197:MFR207 MPN197:MPN207 MZJ197:MZJ207 NJF197:NJF207 NTB197:NTB207 OCX197:OCX207 OMT197:OMT207 OWP197:OWP207 PGL197:PGL207 PQH197:PQH207 QAD197:QAD207 QJZ197:QJZ207 QTV197:QTV207 RDR197:RDR207 RNN197:RNN207 RXJ197:RXJ207 SHF197:SHF207 SRB197:SRB207 TAX197:TAX207 TKT197:TKT207 TUP197:TUP207 UEL197:UEL207 UOH197:UOH207 UYD197:UYD207 VHZ197:VHZ207 VRV197:VRV207 WBR197:WBR207 WLN197:WLN207 WVJ197:WVJ207 B65733:B65743 IX65733:IX65743 ST65733:ST65743 ACP65733:ACP65743 AML65733:AML65743 AWH65733:AWH65743 BGD65733:BGD65743 BPZ65733:BPZ65743 BZV65733:BZV65743 CJR65733:CJR65743 CTN65733:CTN65743 DDJ65733:DDJ65743 DNF65733:DNF65743 DXB65733:DXB65743 EGX65733:EGX65743 EQT65733:EQT65743 FAP65733:FAP65743 FKL65733:FKL65743 FUH65733:FUH65743 GED65733:GED65743 GNZ65733:GNZ65743 GXV65733:GXV65743 HHR65733:HHR65743 HRN65733:HRN65743 IBJ65733:IBJ65743 ILF65733:ILF65743 IVB65733:IVB65743 JEX65733:JEX65743 JOT65733:JOT65743 JYP65733:JYP65743 KIL65733:KIL65743 KSH65733:KSH65743 LCD65733:LCD65743 LLZ65733:LLZ65743 LVV65733:LVV65743 MFR65733:MFR65743 MPN65733:MPN65743 MZJ65733:MZJ65743 NJF65733:NJF65743 NTB65733:NTB65743 OCX65733:OCX65743 OMT65733:OMT65743 OWP65733:OWP65743 PGL65733:PGL65743 PQH65733:PQH65743 QAD65733:QAD65743 QJZ65733:QJZ65743 QTV65733:QTV65743 RDR65733:RDR65743 RNN65733:RNN65743 RXJ65733:RXJ65743 SHF65733:SHF65743 SRB65733:SRB65743 TAX65733:TAX65743 TKT65733:TKT65743 TUP65733:TUP65743 UEL65733:UEL65743 UOH65733:UOH65743 UYD65733:UYD65743 VHZ65733:VHZ65743 VRV65733:VRV65743 WBR65733:WBR65743 WLN65733:WLN65743 WVJ65733:WVJ65743 B131269:B131279 IX131269:IX131279 ST131269:ST131279 ACP131269:ACP131279 AML131269:AML131279 AWH131269:AWH131279 BGD131269:BGD131279 BPZ131269:BPZ131279 BZV131269:BZV131279 CJR131269:CJR131279 CTN131269:CTN131279 DDJ131269:DDJ131279 DNF131269:DNF131279 DXB131269:DXB131279 EGX131269:EGX131279 EQT131269:EQT131279 FAP131269:FAP131279 FKL131269:FKL131279 FUH131269:FUH131279 GED131269:GED131279 GNZ131269:GNZ131279 GXV131269:GXV131279 HHR131269:HHR131279 HRN131269:HRN131279 IBJ131269:IBJ131279 ILF131269:ILF131279 IVB131269:IVB131279 JEX131269:JEX131279 JOT131269:JOT131279 JYP131269:JYP131279 KIL131269:KIL131279 KSH131269:KSH131279 LCD131269:LCD131279 LLZ131269:LLZ131279 LVV131269:LVV131279 MFR131269:MFR131279 MPN131269:MPN131279 MZJ131269:MZJ131279 NJF131269:NJF131279 NTB131269:NTB131279 OCX131269:OCX131279 OMT131269:OMT131279 OWP131269:OWP131279 PGL131269:PGL131279 PQH131269:PQH131279 QAD131269:QAD131279 QJZ131269:QJZ131279 QTV131269:QTV131279 RDR131269:RDR131279 RNN131269:RNN131279 RXJ131269:RXJ131279 SHF131269:SHF131279 SRB131269:SRB131279 TAX131269:TAX131279 TKT131269:TKT131279 TUP131269:TUP131279 UEL131269:UEL131279 UOH131269:UOH131279 UYD131269:UYD131279 VHZ131269:VHZ131279 VRV131269:VRV131279 WBR131269:WBR131279 WLN131269:WLN131279 WVJ131269:WVJ131279 B196805:B196815 IX196805:IX196815 ST196805:ST196815 ACP196805:ACP196815 AML196805:AML196815 AWH196805:AWH196815 BGD196805:BGD196815 BPZ196805:BPZ196815 BZV196805:BZV196815 CJR196805:CJR196815 CTN196805:CTN196815 DDJ196805:DDJ196815 DNF196805:DNF196815 DXB196805:DXB196815 EGX196805:EGX196815 EQT196805:EQT196815 FAP196805:FAP196815 FKL196805:FKL196815 FUH196805:FUH196815 GED196805:GED196815 GNZ196805:GNZ196815 GXV196805:GXV196815 HHR196805:HHR196815 HRN196805:HRN196815 IBJ196805:IBJ196815 ILF196805:ILF196815 IVB196805:IVB196815 JEX196805:JEX196815 JOT196805:JOT196815 JYP196805:JYP196815 KIL196805:KIL196815 KSH196805:KSH196815 LCD196805:LCD196815 LLZ196805:LLZ196815 LVV196805:LVV196815 MFR196805:MFR196815 MPN196805:MPN196815 MZJ196805:MZJ196815 NJF196805:NJF196815 NTB196805:NTB196815 OCX196805:OCX196815 OMT196805:OMT196815 OWP196805:OWP196815 PGL196805:PGL196815 PQH196805:PQH196815 QAD196805:QAD196815 QJZ196805:QJZ196815 QTV196805:QTV196815 RDR196805:RDR196815 RNN196805:RNN196815 RXJ196805:RXJ196815 SHF196805:SHF196815 SRB196805:SRB196815 TAX196805:TAX196815 TKT196805:TKT196815 TUP196805:TUP196815 UEL196805:UEL196815 UOH196805:UOH196815 UYD196805:UYD196815 VHZ196805:VHZ196815 VRV196805:VRV196815 WBR196805:WBR196815 WLN196805:WLN196815 WVJ196805:WVJ196815 B262341:B262351 IX262341:IX262351 ST262341:ST262351 ACP262341:ACP262351 AML262341:AML262351 AWH262341:AWH262351 BGD262341:BGD262351 BPZ262341:BPZ262351 BZV262341:BZV262351 CJR262341:CJR262351 CTN262341:CTN262351 DDJ262341:DDJ262351 DNF262341:DNF262351 DXB262341:DXB262351 EGX262341:EGX262351 EQT262341:EQT262351 FAP262341:FAP262351 FKL262341:FKL262351 FUH262341:FUH262351 GED262341:GED262351 GNZ262341:GNZ262351 GXV262341:GXV262351 HHR262341:HHR262351 HRN262341:HRN262351 IBJ262341:IBJ262351 ILF262341:ILF262351 IVB262341:IVB262351 JEX262341:JEX262351 JOT262341:JOT262351 JYP262341:JYP262351 KIL262341:KIL262351 KSH262341:KSH262351 LCD262341:LCD262351 LLZ262341:LLZ262351 LVV262341:LVV262351 MFR262341:MFR262351 MPN262341:MPN262351 MZJ262341:MZJ262351 NJF262341:NJF262351 NTB262341:NTB262351 OCX262341:OCX262351 OMT262341:OMT262351 OWP262341:OWP262351 PGL262341:PGL262351 PQH262341:PQH262351 QAD262341:QAD262351 QJZ262341:QJZ262351 QTV262341:QTV262351 RDR262341:RDR262351 RNN262341:RNN262351 RXJ262341:RXJ262351 SHF262341:SHF262351 SRB262341:SRB262351 TAX262341:TAX262351 TKT262341:TKT262351 TUP262341:TUP262351 UEL262341:UEL262351 UOH262341:UOH262351 UYD262341:UYD262351 VHZ262341:VHZ262351 VRV262341:VRV262351 WBR262341:WBR262351 WLN262341:WLN262351 WVJ262341:WVJ262351 B327877:B327887 IX327877:IX327887 ST327877:ST327887 ACP327877:ACP327887 AML327877:AML327887 AWH327877:AWH327887 BGD327877:BGD327887 BPZ327877:BPZ327887 BZV327877:BZV327887 CJR327877:CJR327887 CTN327877:CTN327887 DDJ327877:DDJ327887 DNF327877:DNF327887 DXB327877:DXB327887 EGX327877:EGX327887 EQT327877:EQT327887 FAP327877:FAP327887 FKL327877:FKL327887 FUH327877:FUH327887 GED327877:GED327887 GNZ327877:GNZ327887 GXV327877:GXV327887 HHR327877:HHR327887 HRN327877:HRN327887 IBJ327877:IBJ327887 ILF327877:ILF327887 IVB327877:IVB327887 JEX327877:JEX327887 JOT327877:JOT327887 JYP327877:JYP327887 KIL327877:KIL327887 KSH327877:KSH327887 LCD327877:LCD327887 LLZ327877:LLZ327887 LVV327877:LVV327887 MFR327877:MFR327887 MPN327877:MPN327887 MZJ327877:MZJ327887 NJF327877:NJF327887 NTB327877:NTB327887 OCX327877:OCX327887 OMT327877:OMT327887 OWP327877:OWP327887 PGL327877:PGL327887 PQH327877:PQH327887 QAD327877:QAD327887 QJZ327877:QJZ327887 QTV327877:QTV327887 RDR327877:RDR327887 RNN327877:RNN327887 RXJ327877:RXJ327887 SHF327877:SHF327887 SRB327877:SRB327887 TAX327877:TAX327887 TKT327877:TKT327887 TUP327877:TUP327887 UEL327877:UEL327887 UOH327877:UOH327887 UYD327877:UYD327887 VHZ327877:VHZ327887 VRV327877:VRV327887 WBR327877:WBR327887 WLN327877:WLN327887 WVJ327877:WVJ327887 B393413:B393423 IX393413:IX393423 ST393413:ST393423 ACP393413:ACP393423 AML393413:AML393423 AWH393413:AWH393423 BGD393413:BGD393423 BPZ393413:BPZ393423 BZV393413:BZV393423 CJR393413:CJR393423 CTN393413:CTN393423 DDJ393413:DDJ393423 DNF393413:DNF393423 DXB393413:DXB393423 EGX393413:EGX393423 EQT393413:EQT393423 FAP393413:FAP393423 FKL393413:FKL393423 FUH393413:FUH393423 GED393413:GED393423 GNZ393413:GNZ393423 GXV393413:GXV393423 HHR393413:HHR393423 HRN393413:HRN393423 IBJ393413:IBJ393423 ILF393413:ILF393423 IVB393413:IVB393423 JEX393413:JEX393423 JOT393413:JOT393423 JYP393413:JYP393423 KIL393413:KIL393423 KSH393413:KSH393423 LCD393413:LCD393423 LLZ393413:LLZ393423 LVV393413:LVV393423 MFR393413:MFR393423 MPN393413:MPN393423 MZJ393413:MZJ393423 NJF393413:NJF393423 NTB393413:NTB393423 OCX393413:OCX393423 OMT393413:OMT393423 OWP393413:OWP393423 PGL393413:PGL393423 PQH393413:PQH393423 QAD393413:QAD393423 QJZ393413:QJZ393423 QTV393413:QTV393423 RDR393413:RDR393423 RNN393413:RNN393423 RXJ393413:RXJ393423 SHF393413:SHF393423 SRB393413:SRB393423 TAX393413:TAX393423 TKT393413:TKT393423 TUP393413:TUP393423 UEL393413:UEL393423 UOH393413:UOH393423 UYD393413:UYD393423 VHZ393413:VHZ393423 VRV393413:VRV393423 WBR393413:WBR393423 WLN393413:WLN393423 WVJ393413:WVJ393423 B458949:B458959 IX458949:IX458959 ST458949:ST458959 ACP458949:ACP458959 AML458949:AML458959 AWH458949:AWH458959 BGD458949:BGD458959 BPZ458949:BPZ458959 BZV458949:BZV458959 CJR458949:CJR458959 CTN458949:CTN458959 DDJ458949:DDJ458959 DNF458949:DNF458959 DXB458949:DXB458959 EGX458949:EGX458959 EQT458949:EQT458959 FAP458949:FAP458959 FKL458949:FKL458959 FUH458949:FUH458959 GED458949:GED458959 GNZ458949:GNZ458959 GXV458949:GXV458959 HHR458949:HHR458959 HRN458949:HRN458959 IBJ458949:IBJ458959 ILF458949:ILF458959 IVB458949:IVB458959 JEX458949:JEX458959 JOT458949:JOT458959 JYP458949:JYP458959 KIL458949:KIL458959 KSH458949:KSH458959 LCD458949:LCD458959 LLZ458949:LLZ458959 LVV458949:LVV458959 MFR458949:MFR458959 MPN458949:MPN458959 MZJ458949:MZJ458959 NJF458949:NJF458959 NTB458949:NTB458959 OCX458949:OCX458959 OMT458949:OMT458959 OWP458949:OWP458959 PGL458949:PGL458959 PQH458949:PQH458959 QAD458949:QAD458959 QJZ458949:QJZ458959 QTV458949:QTV458959 RDR458949:RDR458959 RNN458949:RNN458959 RXJ458949:RXJ458959 SHF458949:SHF458959 SRB458949:SRB458959 TAX458949:TAX458959 TKT458949:TKT458959 TUP458949:TUP458959 UEL458949:UEL458959 UOH458949:UOH458959 UYD458949:UYD458959 VHZ458949:VHZ458959 VRV458949:VRV458959 WBR458949:WBR458959 WLN458949:WLN458959 WVJ458949:WVJ458959 B524485:B524495 IX524485:IX524495 ST524485:ST524495 ACP524485:ACP524495 AML524485:AML524495 AWH524485:AWH524495 BGD524485:BGD524495 BPZ524485:BPZ524495 BZV524485:BZV524495 CJR524485:CJR524495 CTN524485:CTN524495 DDJ524485:DDJ524495 DNF524485:DNF524495 DXB524485:DXB524495 EGX524485:EGX524495 EQT524485:EQT524495 FAP524485:FAP524495 FKL524485:FKL524495 FUH524485:FUH524495 GED524485:GED524495 GNZ524485:GNZ524495 GXV524485:GXV524495 HHR524485:HHR524495 HRN524485:HRN524495 IBJ524485:IBJ524495 ILF524485:ILF524495 IVB524485:IVB524495 JEX524485:JEX524495 JOT524485:JOT524495 JYP524485:JYP524495 KIL524485:KIL524495 KSH524485:KSH524495 LCD524485:LCD524495 LLZ524485:LLZ524495 LVV524485:LVV524495 MFR524485:MFR524495 MPN524485:MPN524495 MZJ524485:MZJ524495 NJF524485:NJF524495 NTB524485:NTB524495 OCX524485:OCX524495 OMT524485:OMT524495 OWP524485:OWP524495 PGL524485:PGL524495 PQH524485:PQH524495 QAD524485:QAD524495 QJZ524485:QJZ524495 QTV524485:QTV524495 RDR524485:RDR524495 RNN524485:RNN524495 RXJ524485:RXJ524495 SHF524485:SHF524495 SRB524485:SRB524495 TAX524485:TAX524495 TKT524485:TKT524495 TUP524485:TUP524495 UEL524485:UEL524495 UOH524485:UOH524495 UYD524485:UYD524495 VHZ524485:VHZ524495 VRV524485:VRV524495 WBR524485:WBR524495 WLN524485:WLN524495 WVJ524485:WVJ524495 B590021:B590031 IX590021:IX590031 ST590021:ST590031 ACP590021:ACP590031 AML590021:AML590031 AWH590021:AWH590031 BGD590021:BGD590031 BPZ590021:BPZ590031 BZV590021:BZV590031 CJR590021:CJR590031 CTN590021:CTN590031 DDJ590021:DDJ590031 DNF590021:DNF590031 DXB590021:DXB590031 EGX590021:EGX590031 EQT590021:EQT590031 FAP590021:FAP590031 FKL590021:FKL590031 FUH590021:FUH590031 GED590021:GED590031 GNZ590021:GNZ590031 GXV590021:GXV590031 HHR590021:HHR590031 HRN590021:HRN590031 IBJ590021:IBJ590031 ILF590021:ILF590031 IVB590021:IVB590031 JEX590021:JEX590031 JOT590021:JOT590031 JYP590021:JYP590031 KIL590021:KIL590031 KSH590021:KSH590031 LCD590021:LCD590031 LLZ590021:LLZ590031 LVV590021:LVV590031 MFR590021:MFR590031 MPN590021:MPN590031 MZJ590021:MZJ590031 NJF590021:NJF590031 NTB590021:NTB590031 OCX590021:OCX590031 OMT590021:OMT590031 OWP590021:OWP590031 PGL590021:PGL590031 PQH590021:PQH590031 QAD590021:QAD590031 QJZ590021:QJZ590031 QTV590021:QTV590031 RDR590021:RDR590031 RNN590021:RNN590031 RXJ590021:RXJ590031 SHF590021:SHF590031 SRB590021:SRB590031 TAX590021:TAX590031 TKT590021:TKT590031 TUP590021:TUP590031 UEL590021:UEL590031 UOH590021:UOH590031 UYD590021:UYD590031 VHZ590021:VHZ590031 VRV590021:VRV590031 WBR590021:WBR590031 WLN590021:WLN590031 WVJ590021:WVJ590031 B655557:B655567 IX655557:IX655567 ST655557:ST655567 ACP655557:ACP655567 AML655557:AML655567 AWH655557:AWH655567 BGD655557:BGD655567 BPZ655557:BPZ655567 BZV655557:BZV655567 CJR655557:CJR655567 CTN655557:CTN655567 DDJ655557:DDJ655567 DNF655557:DNF655567 DXB655557:DXB655567 EGX655557:EGX655567 EQT655557:EQT655567 FAP655557:FAP655567 FKL655557:FKL655567 FUH655557:FUH655567 GED655557:GED655567 GNZ655557:GNZ655567 GXV655557:GXV655567 HHR655557:HHR655567 HRN655557:HRN655567 IBJ655557:IBJ655567 ILF655557:ILF655567 IVB655557:IVB655567 JEX655557:JEX655567 JOT655557:JOT655567 JYP655557:JYP655567 KIL655557:KIL655567 KSH655557:KSH655567 LCD655557:LCD655567 LLZ655557:LLZ655567 LVV655557:LVV655567 MFR655557:MFR655567 MPN655557:MPN655567 MZJ655557:MZJ655567 NJF655557:NJF655567 NTB655557:NTB655567 OCX655557:OCX655567 OMT655557:OMT655567 OWP655557:OWP655567 PGL655557:PGL655567 PQH655557:PQH655567 QAD655557:QAD655567 QJZ655557:QJZ655567 QTV655557:QTV655567 RDR655557:RDR655567 RNN655557:RNN655567 RXJ655557:RXJ655567 SHF655557:SHF655567 SRB655557:SRB655567 TAX655557:TAX655567 TKT655557:TKT655567 TUP655557:TUP655567 UEL655557:UEL655567 UOH655557:UOH655567 UYD655557:UYD655567 VHZ655557:VHZ655567 VRV655557:VRV655567 WBR655557:WBR655567 WLN655557:WLN655567 WVJ655557:WVJ655567 B721093:B721103 IX721093:IX721103 ST721093:ST721103 ACP721093:ACP721103 AML721093:AML721103 AWH721093:AWH721103 BGD721093:BGD721103 BPZ721093:BPZ721103 BZV721093:BZV721103 CJR721093:CJR721103 CTN721093:CTN721103 DDJ721093:DDJ721103 DNF721093:DNF721103 DXB721093:DXB721103 EGX721093:EGX721103 EQT721093:EQT721103 FAP721093:FAP721103 FKL721093:FKL721103 FUH721093:FUH721103 GED721093:GED721103 GNZ721093:GNZ721103 GXV721093:GXV721103 HHR721093:HHR721103 HRN721093:HRN721103 IBJ721093:IBJ721103 ILF721093:ILF721103 IVB721093:IVB721103 JEX721093:JEX721103 JOT721093:JOT721103 JYP721093:JYP721103 KIL721093:KIL721103 KSH721093:KSH721103 LCD721093:LCD721103 LLZ721093:LLZ721103 LVV721093:LVV721103 MFR721093:MFR721103 MPN721093:MPN721103 MZJ721093:MZJ721103 NJF721093:NJF721103 NTB721093:NTB721103 OCX721093:OCX721103 OMT721093:OMT721103 OWP721093:OWP721103 PGL721093:PGL721103 PQH721093:PQH721103 QAD721093:QAD721103 QJZ721093:QJZ721103 QTV721093:QTV721103 RDR721093:RDR721103 RNN721093:RNN721103 RXJ721093:RXJ721103 SHF721093:SHF721103 SRB721093:SRB721103 TAX721093:TAX721103 TKT721093:TKT721103 TUP721093:TUP721103 UEL721093:UEL721103 UOH721093:UOH721103 UYD721093:UYD721103 VHZ721093:VHZ721103 VRV721093:VRV721103 WBR721093:WBR721103 WLN721093:WLN721103 WVJ721093:WVJ721103 B786629:B786639 IX786629:IX786639 ST786629:ST786639 ACP786629:ACP786639 AML786629:AML786639 AWH786629:AWH786639 BGD786629:BGD786639 BPZ786629:BPZ786639 BZV786629:BZV786639 CJR786629:CJR786639 CTN786629:CTN786639 DDJ786629:DDJ786639 DNF786629:DNF786639 DXB786629:DXB786639 EGX786629:EGX786639 EQT786629:EQT786639 FAP786629:FAP786639 FKL786629:FKL786639 FUH786629:FUH786639 GED786629:GED786639 GNZ786629:GNZ786639 GXV786629:GXV786639 HHR786629:HHR786639 HRN786629:HRN786639 IBJ786629:IBJ786639 ILF786629:ILF786639 IVB786629:IVB786639 JEX786629:JEX786639 JOT786629:JOT786639 JYP786629:JYP786639 KIL786629:KIL786639 KSH786629:KSH786639 LCD786629:LCD786639 LLZ786629:LLZ786639 LVV786629:LVV786639 MFR786629:MFR786639 MPN786629:MPN786639 MZJ786629:MZJ786639 NJF786629:NJF786639 NTB786629:NTB786639 OCX786629:OCX786639 OMT786629:OMT786639 OWP786629:OWP786639 PGL786629:PGL786639 PQH786629:PQH786639 QAD786629:QAD786639 QJZ786629:QJZ786639 QTV786629:QTV786639 RDR786629:RDR786639 RNN786629:RNN786639 RXJ786629:RXJ786639 SHF786629:SHF786639 SRB786629:SRB786639 TAX786629:TAX786639 TKT786629:TKT786639 TUP786629:TUP786639 UEL786629:UEL786639 UOH786629:UOH786639 UYD786629:UYD786639 VHZ786629:VHZ786639 VRV786629:VRV786639 WBR786629:WBR786639 WLN786629:WLN786639 WVJ786629:WVJ786639 B852165:B852175 IX852165:IX852175 ST852165:ST852175 ACP852165:ACP852175 AML852165:AML852175 AWH852165:AWH852175 BGD852165:BGD852175 BPZ852165:BPZ852175 BZV852165:BZV852175 CJR852165:CJR852175 CTN852165:CTN852175 DDJ852165:DDJ852175 DNF852165:DNF852175 DXB852165:DXB852175 EGX852165:EGX852175 EQT852165:EQT852175 FAP852165:FAP852175 FKL852165:FKL852175 FUH852165:FUH852175 GED852165:GED852175 GNZ852165:GNZ852175 GXV852165:GXV852175 HHR852165:HHR852175 HRN852165:HRN852175 IBJ852165:IBJ852175 ILF852165:ILF852175 IVB852165:IVB852175 JEX852165:JEX852175 JOT852165:JOT852175 JYP852165:JYP852175 KIL852165:KIL852175 KSH852165:KSH852175 LCD852165:LCD852175 LLZ852165:LLZ852175 LVV852165:LVV852175 MFR852165:MFR852175 MPN852165:MPN852175 MZJ852165:MZJ852175 NJF852165:NJF852175 NTB852165:NTB852175 OCX852165:OCX852175 OMT852165:OMT852175 OWP852165:OWP852175 PGL852165:PGL852175 PQH852165:PQH852175 QAD852165:QAD852175 QJZ852165:QJZ852175 QTV852165:QTV852175 RDR852165:RDR852175 RNN852165:RNN852175 RXJ852165:RXJ852175 SHF852165:SHF852175 SRB852165:SRB852175 TAX852165:TAX852175 TKT852165:TKT852175 TUP852165:TUP852175 UEL852165:UEL852175 UOH852165:UOH852175 UYD852165:UYD852175 VHZ852165:VHZ852175 VRV852165:VRV852175 WBR852165:WBR852175 WLN852165:WLN852175 WVJ852165:WVJ852175 B917701:B917711 IX917701:IX917711 ST917701:ST917711 ACP917701:ACP917711 AML917701:AML917711 AWH917701:AWH917711 BGD917701:BGD917711 BPZ917701:BPZ917711 BZV917701:BZV917711 CJR917701:CJR917711 CTN917701:CTN917711 DDJ917701:DDJ917711 DNF917701:DNF917711 DXB917701:DXB917711 EGX917701:EGX917711 EQT917701:EQT917711 FAP917701:FAP917711 FKL917701:FKL917711 FUH917701:FUH917711 GED917701:GED917711 GNZ917701:GNZ917711 GXV917701:GXV917711 HHR917701:HHR917711 HRN917701:HRN917711 IBJ917701:IBJ917711 ILF917701:ILF917711 IVB917701:IVB917711 JEX917701:JEX917711 JOT917701:JOT917711 JYP917701:JYP917711 KIL917701:KIL917711 KSH917701:KSH917711 LCD917701:LCD917711 LLZ917701:LLZ917711 LVV917701:LVV917711 MFR917701:MFR917711 MPN917701:MPN917711 MZJ917701:MZJ917711 NJF917701:NJF917711 NTB917701:NTB917711 OCX917701:OCX917711 OMT917701:OMT917711 OWP917701:OWP917711 PGL917701:PGL917711 PQH917701:PQH917711 QAD917701:QAD917711 QJZ917701:QJZ917711 QTV917701:QTV917711 RDR917701:RDR917711 RNN917701:RNN917711 RXJ917701:RXJ917711 SHF917701:SHF917711 SRB917701:SRB917711 TAX917701:TAX917711 TKT917701:TKT917711 TUP917701:TUP917711 UEL917701:UEL917711 UOH917701:UOH917711 UYD917701:UYD917711 VHZ917701:VHZ917711 VRV917701:VRV917711 WBR917701:WBR917711 WLN917701:WLN917711 WVJ917701:WVJ917711 B983237:B983247 IX983237:IX983247 ST983237:ST983247 ACP983237:ACP983247 AML983237:AML983247 AWH983237:AWH983247 BGD983237:BGD983247 BPZ983237:BPZ983247 BZV983237:BZV983247 CJR983237:CJR983247 CTN983237:CTN983247 DDJ983237:DDJ983247 DNF983237:DNF983247 DXB983237:DXB983247 EGX983237:EGX983247 EQT983237:EQT983247 FAP983237:FAP983247 FKL983237:FKL983247 FUH983237:FUH983247 GED983237:GED983247 GNZ983237:GNZ983247 GXV983237:GXV983247 HHR983237:HHR983247 HRN983237:HRN983247 IBJ983237:IBJ983247 ILF983237:ILF983247 IVB983237:IVB983247 JEX983237:JEX983247 JOT983237:JOT983247 JYP983237:JYP983247 KIL983237:KIL983247 KSH983237:KSH983247 LCD983237:LCD983247 LLZ983237:LLZ983247 LVV983237:LVV983247 MFR983237:MFR983247 MPN983237:MPN983247 MZJ983237:MZJ983247 NJF983237:NJF983247 NTB983237:NTB983247 OCX983237:OCX983247 OMT983237:OMT983247 OWP983237:OWP983247 PGL983237:PGL983247 PQH983237:PQH983247 QAD983237:QAD983247 QJZ983237:QJZ983247 QTV983237:QTV983247 RDR983237:RDR983247 RNN983237:RNN983247 RXJ983237:RXJ983247 SHF983237:SHF983247 SRB983237:SRB983247 TAX983237:TAX983247 TKT983237:TKT983247 TUP983237:TUP983247 UEL983237:UEL983247 UOH983237:UOH983247 UYD983237:UYD983247 VHZ983237:VHZ983247 VRV983237:VRV983247 WBR983237:WBR983247 WLN983237:WLN983247 WVJ983237:WVJ983247 D191:D207 IZ191:IZ207 SV191:SV207 ACR191:ACR207 AMN191:AMN207 AWJ191:AWJ207 BGF191:BGF207 BQB191:BQB207 BZX191:BZX207 CJT191:CJT207 CTP191:CTP207 DDL191:DDL207 DNH191:DNH207 DXD191:DXD207 EGZ191:EGZ207 EQV191:EQV207 FAR191:FAR207 FKN191:FKN207 FUJ191:FUJ207 GEF191:GEF207 GOB191:GOB207 GXX191:GXX207 HHT191:HHT207 HRP191:HRP207 IBL191:IBL207 ILH191:ILH207 IVD191:IVD207 JEZ191:JEZ207 JOV191:JOV207 JYR191:JYR207 KIN191:KIN207 KSJ191:KSJ207 LCF191:LCF207 LMB191:LMB207 LVX191:LVX207 MFT191:MFT207 MPP191:MPP207 MZL191:MZL207 NJH191:NJH207 NTD191:NTD207 OCZ191:OCZ207 OMV191:OMV207 OWR191:OWR207 PGN191:PGN207 PQJ191:PQJ207 QAF191:QAF207 QKB191:QKB207 QTX191:QTX207 RDT191:RDT207 RNP191:RNP207 RXL191:RXL207 SHH191:SHH207 SRD191:SRD207 TAZ191:TAZ207 TKV191:TKV207 TUR191:TUR207 UEN191:UEN207 UOJ191:UOJ207 UYF191:UYF207 VIB191:VIB207 VRX191:VRX207 WBT191:WBT207 WLP191:WLP207 WVL191:WVL207 D65727:D65743 IZ65727:IZ65743 SV65727:SV65743 ACR65727:ACR65743 AMN65727:AMN65743 AWJ65727:AWJ65743 BGF65727:BGF65743 BQB65727:BQB65743 BZX65727:BZX65743 CJT65727:CJT65743 CTP65727:CTP65743 DDL65727:DDL65743 DNH65727:DNH65743 DXD65727:DXD65743 EGZ65727:EGZ65743 EQV65727:EQV65743 FAR65727:FAR65743 FKN65727:FKN65743 FUJ65727:FUJ65743 GEF65727:GEF65743 GOB65727:GOB65743 GXX65727:GXX65743 HHT65727:HHT65743 HRP65727:HRP65743 IBL65727:IBL65743 ILH65727:ILH65743 IVD65727:IVD65743 JEZ65727:JEZ65743 JOV65727:JOV65743 JYR65727:JYR65743 KIN65727:KIN65743 KSJ65727:KSJ65743 LCF65727:LCF65743 LMB65727:LMB65743 LVX65727:LVX65743 MFT65727:MFT65743 MPP65727:MPP65743 MZL65727:MZL65743 NJH65727:NJH65743 NTD65727:NTD65743 OCZ65727:OCZ65743 OMV65727:OMV65743 OWR65727:OWR65743 PGN65727:PGN65743 PQJ65727:PQJ65743 QAF65727:QAF65743 QKB65727:QKB65743 QTX65727:QTX65743 RDT65727:RDT65743 RNP65727:RNP65743 RXL65727:RXL65743 SHH65727:SHH65743 SRD65727:SRD65743 TAZ65727:TAZ65743 TKV65727:TKV65743 TUR65727:TUR65743 UEN65727:UEN65743 UOJ65727:UOJ65743 UYF65727:UYF65743 VIB65727:VIB65743 VRX65727:VRX65743 WBT65727:WBT65743 WLP65727:WLP65743 WVL65727:WVL65743 D131263:D131279 IZ131263:IZ131279 SV131263:SV131279 ACR131263:ACR131279 AMN131263:AMN131279 AWJ131263:AWJ131279 BGF131263:BGF131279 BQB131263:BQB131279 BZX131263:BZX131279 CJT131263:CJT131279 CTP131263:CTP131279 DDL131263:DDL131279 DNH131263:DNH131279 DXD131263:DXD131279 EGZ131263:EGZ131279 EQV131263:EQV131279 FAR131263:FAR131279 FKN131263:FKN131279 FUJ131263:FUJ131279 GEF131263:GEF131279 GOB131263:GOB131279 GXX131263:GXX131279 HHT131263:HHT131279 HRP131263:HRP131279 IBL131263:IBL131279 ILH131263:ILH131279 IVD131263:IVD131279 JEZ131263:JEZ131279 JOV131263:JOV131279 JYR131263:JYR131279 KIN131263:KIN131279 KSJ131263:KSJ131279 LCF131263:LCF131279 LMB131263:LMB131279 LVX131263:LVX131279 MFT131263:MFT131279 MPP131263:MPP131279 MZL131263:MZL131279 NJH131263:NJH131279 NTD131263:NTD131279 OCZ131263:OCZ131279 OMV131263:OMV131279 OWR131263:OWR131279 PGN131263:PGN131279 PQJ131263:PQJ131279 QAF131263:QAF131279 QKB131263:QKB131279 QTX131263:QTX131279 RDT131263:RDT131279 RNP131263:RNP131279 RXL131263:RXL131279 SHH131263:SHH131279 SRD131263:SRD131279 TAZ131263:TAZ131279 TKV131263:TKV131279 TUR131263:TUR131279 UEN131263:UEN131279 UOJ131263:UOJ131279 UYF131263:UYF131279 VIB131263:VIB131279 VRX131263:VRX131279 WBT131263:WBT131279 WLP131263:WLP131279 WVL131263:WVL131279 D196799:D196815 IZ196799:IZ196815 SV196799:SV196815 ACR196799:ACR196815 AMN196799:AMN196815 AWJ196799:AWJ196815 BGF196799:BGF196815 BQB196799:BQB196815 BZX196799:BZX196815 CJT196799:CJT196815 CTP196799:CTP196815 DDL196799:DDL196815 DNH196799:DNH196815 DXD196799:DXD196815 EGZ196799:EGZ196815 EQV196799:EQV196815 FAR196799:FAR196815 FKN196799:FKN196815 FUJ196799:FUJ196815 GEF196799:GEF196815 GOB196799:GOB196815 GXX196799:GXX196815 HHT196799:HHT196815 HRP196799:HRP196815 IBL196799:IBL196815 ILH196799:ILH196815 IVD196799:IVD196815 JEZ196799:JEZ196815 JOV196799:JOV196815 JYR196799:JYR196815 KIN196799:KIN196815 KSJ196799:KSJ196815 LCF196799:LCF196815 LMB196799:LMB196815 LVX196799:LVX196815 MFT196799:MFT196815 MPP196799:MPP196815 MZL196799:MZL196815 NJH196799:NJH196815 NTD196799:NTD196815 OCZ196799:OCZ196815 OMV196799:OMV196815 OWR196799:OWR196815 PGN196799:PGN196815 PQJ196799:PQJ196815 QAF196799:QAF196815 QKB196799:QKB196815 QTX196799:QTX196815 RDT196799:RDT196815 RNP196799:RNP196815 RXL196799:RXL196815 SHH196799:SHH196815 SRD196799:SRD196815 TAZ196799:TAZ196815 TKV196799:TKV196815 TUR196799:TUR196815 UEN196799:UEN196815 UOJ196799:UOJ196815 UYF196799:UYF196815 VIB196799:VIB196815 VRX196799:VRX196815 WBT196799:WBT196815 WLP196799:WLP196815 WVL196799:WVL196815 D262335:D262351 IZ262335:IZ262351 SV262335:SV262351 ACR262335:ACR262351 AMN262335:AMN262351 AWJ262335:AWJ262351 BGF262335:BGF262351 BQB262335:BQB262351 BZX262335:BZX262351 CJT262335:CJT262351 CTP262335:CTP262351 DDL262335:DDL262351 DNH262335:DNH262351 DXD262335:DXD262351 EGZ262335:EGZ262351 EQV262335:EQV262351 FAR262335:FAR262351 FKN262335:FKN262351 FUJ262335:FUJ262351 GEF262335:GEF262351 GOB262335:GOB262351 GXX262335:GXX262351 HHT262335:HHT262351 HRP262335:HRP262351 IBL262335:IBL262351 ILH262335:ILH262351 IVD262335:IVD262351 JEZ262335:JEZ262351 JOV262335:JOV262351 JYR262335:JYR262351 KIN262335:KIN262351 KSJ262335:KSJ262351 LCF262335:LCF262351 LMB262335:LMB262351 LVX262335:LVX262351 MFT262335:MFT262351 MPP262335:MPP262351 MZL262335:MZL262351 NJH262335:NJH262351 NTD262335:NTD262351 OCZ262335:OCZ262351 OMV262335:OMV262351 OWR262335:OWR262351 PGN262335:PGN262351 PQJ262335:PQJ262351 QAF262335:QAF262351 QKB262335:QKB262351 QTX262335:QTX262351 RDT262335:RDT262351 RNP262335:RNP262351 RXL262335:RXL262351 SHH262335:SHH262351 SRD262335:SRD262351 TAZ262335:TAZ262351 TKV262335:TKV262351 TUR262335:TUR262351 UEN262335:UEN262351 UOJ262335:UOJ262351 UYF262335:UYF262351 VIB262335:VIB262351 VRX262335:VRX262351 WBT262335:WBT262351 WLP262335:WLP262351 WVL262335:WVL262351 D327871:D327887 IZ327871:IZ327887 SV327871:SV327887 ACR327871:ACR327887 AMN327871:AMN327887 AWJ327871:AWJ327887 BGF327871:BGF327887 BQB327871:BQB327887 BZX327871:BZX327887 CJT327871:CJT327887 CTP327871:CTP327887 DDL327871:DDL327887 DNH327871:DNH327887 DXD327871:DXD327887 EGZ327871:EGZ327887 EQV327871:EQV327887 FAR327871:FAR327887 FKN327871:FKN327887 FUJ327871:FUJ327887 GEF327871:GEF327887 GOB327871:GOB327887 GXX327871:GXX327887 HHT327871:HHT327887 HRP327871:HRP327887 IBL327871:IBL327887 ILH327871:ILH327887 IVD327871:IVD327887 JEZ327871:JEZ327887 JOV327871:JOV327887 JYR327871:JYR327887 KIN327871:KIN327887 KSJ327871:KSJ327887 LCF327871:LCF327887 LMB327871:LMB327887 LVX327871:LVX327887 MFT327871:MFT327887 MPP327871:MPP327887 MZL327871:MZL327887 NJH327871:NJH327887 NTD327871:NTD327887 OCZ327871:OCZ327887 OMV327871:OMV327887 OWR327871:OWR327887 PGN327871:PGN327887 PQJ327871:PQJ327887 QAF327871:QAF327887 QKB327871:QKB327887 QTX327871:QTX327887 RDT327871:RDT327887 RNP327871:RNP327887 RXL327871:RXL327887 SHH327871:SHH327887 SRD327871:SRD327887 TAZ327871:TAZ327887 TKV327871:TKV327887 TUR327871:TUR327887 UEN327871:UEN327887 UOJ327871:UOJ327887 UYF327871:UYF327887 VIB327871:VIB327887 VRX327871:VRX327887 WBT327871:WBT327887 WLP327871:WLP327887 WVL327871:WVL327887 D393407:D393423 IZ393407:IZ393423 SV393407:SV393423 ACR393407:ACR393423 AMN393407:AMN393423 AWJ393407:AWJ393423 BGF393407:BGF393423 BQB393407:BQB393423 BZX393407:BZX393423 CJT393407:CJT393423 CTP393407:CTP393423 DDL393407:DDL393423 DNH393407:DNH393423 DXD393407:DXD393423 EGZ393407:EGZ393423 EQV393407:EQV393423 FAR393407:FAR393423 FKN393407:FKN393423 FUJ393407:FUJ393423 GEF393407:GEF393423 GOB393407:GOB393423 GXX393407:GXX393423 HHT393407:HHT393423 HRP393407:HRP393423 IBL393407:IBL393423 ILH393407:ILH393423 IVD393407:IVD393423 JEZ393407:JEZ393423 JOV393407:JOV393423 JYR393407:JYR393423 KIN393407:KIN393423 KSJ393407:KSJ393423 LCF393407:LCF393423 LMB393407:LMB393423 LVX393407:LVX393423 MFT393407:MFT393423 MPP393407:MPP393423 MZL393407:MZL393423 NJH393407:NJH393423 NTD393407:NTD393423 OCZ393407:OCZ393423 OMV393407:OMV393423 OWR393407:OWR393423 PGN393407:PGN393423 PQJ393407:PQJ393423 QAF393407:QAF393423 QKB393407:QKB393423 QTX393407:QTX393423 RDT393407:RDT393423 RNP393407:RNP393423 RXL393407:RXL393423 SHH393407:SHH393423 SRD393407:SRD393423 TAZ393407:TAZ393423 TKV393407:TKV393423 TUR393407:TUR393423 UEN393407:UEN393423 UOJ393407:UOJ393423 UYF393407:UYF393423 VIB393407:VIB393423 VRX393407:VRX393423 WBT393407:WBT393423 WLP393407:WLP393423 WVL393407:WVL393423 D458943:D458959 IZ458943:IZ458959 SV458943:SV458959 ACR458943:ACR458959 AMN458943:AMN458959 AWJ458943:AWJ458959 BGF458943:BGF458959 BQB458943:BQB458959 BZX458943:BZX458959 CJT458943:CJT458959 CTP458943:CTP458959 DDL458943:DDL458959 DNH458943:DNH458959 DXD458943:DXD458959 EGZ458943:EGZ458959 EQV458943:EQV458959 FAR458943:FAR458959 FKN458943:FKN458959 FUJ458943:FUJ458959 GEF458943:GEF458959 GOB458943:GOB458959 GXX458943:GXX458959 HHT458943:HHT458959 HRP458943:HRP458959 IBL458943:IBL458959 ILH458943:ILH458959 IVD458943:IVD458959 JEZ458943:JEZ458959 JOV458943:JOV458959 JYR458943:JYR458959 KIN458943:KIN458959 KSJ458943:KSJ458959 LCF458943:LCF458959 LMB458943:LMB458959 LVX458943:LVX458959 MFT458943:MFT458959 MPP458943:MPP458959 MZL458943:MZL458959 NJH458943:NJH458959 NTD458943:NTD458959 OCZ458943:OCZ458959 OMV458943:OMV458959 OWR458943:OWR458959 PGN458943:PGN458959 PQJ458943:PQJ458959 QAF458943:QAF458959 QKB458943:QKB458959 QTX458943:QTX458959 RDT458943:RDT458959 RNP458943:RNP458959 RXL458943:RXL458959 SHH458943:SHH458959 SRD458943:SRD458959 TAZ458943:TAZ458959 TKV458943:TKV458959 TUR458943:TUR458959 UEN458943:UEN458959 UOJ458943:UOJ458959 UYF458943:UYF458959 VIB458943:VIB458959 VRX458943:VRX458959 WBT458943:WBT458959 WLP458943:WLP458959 WVL458943:WVL458959 D524479:D524495 IZ524479:IZ524495 SV524479:SV524495 ACR524479:ACR524495 AMN524479:AMN524495 AWJ524479:AWJ524495 BGF524479:BGF524495 BQB524479:BQB524495 BZX524479:BZX524495 CJT524479:CJT524495 CTP524479:CTP524495 DDL524479:DDL524495 DNH524479:DNH524495 DXD524479:DXD524495 EGZ524479:EGZ524495 EQV524479:EQV524495 FAR524479:FAR524495 FKN524479:FKN524495 FUJ524479:FUJ524495 GEF524479:GEF524495 GOB524479:GOB524495 GXX524479:GXX524495 HHT524479:HHT524495 HRP524479:HRP524495 IBL524479:IBL524495 ILH524479:ILH524495 IVD524479:IVD524495 JEZ524479:JEZ524495 JOV524479:JOV524495 JYR524479:JYR524495 KIN524479:KIN524495 KSJ524479:KSJ524495 LCF524479:LCF524495 LMB524479:LMB524495 LVX524479:LVX524495 MFT524479:MFT524495 MPP524479:MPP524495 MZL524479:MZL524495 NJH524479:NJH524495 NTD524479:NTD524495 OCZ524479:OCZ524495 OMV524479:OMV524495 OWR524479:OWR524495 PGN524479:PGN524495 PQJ524479:PQJ524495 QAF524479:QAF524495 QKB524479:QKB524495 QTX524479:QTX524495 RDT524479:RDT524495 RNP524479:RNP524495 RXL524479:RXL524495 SHH524479:SHH524495 SRD524479:SRD524495 TAZ524479:TAZ524495 TKV524479:TKV524495 TUR524479:TUR524495 UEN524479:UEN524495 UOJ524479:UOJ524495 UYF524479:UYF524495 VIB524479:VIB524495 VRX524479:VRX524495 WBT524479:WBT524495 WLP524479:WLP524495 WVL524479:WVL524495 D590015:D590031 IZ590015:IZ590031 SV590015:SV590031 ACR590015:ACR590031 AMN590015:AMN590031 AWJ590015:AWJ590031 BGF590015:BGF590031 BQB590015:BQB590031 BZX590015:BZX590031 CJT590015:CJT590031 CTP590015:CTP590031 DDL590015:DDL590031 DNH590015:DNH590031 DXD590015:DXD590031 EGZ590015:EGZ590031 EQV590015:EQV590031 FAR590015:FAR590031 FKN590015:FKN590031 FUJ590015:FUJ590031 GEF590015:GEF590031 GOB590015:GOB590031 GXX590015:GXX590031 HHT590015:HHT590031 HRP590015:HRP590031 IBL590015:IBL590031 ILH590015:ILH590031 IVD590015:IVD590031 JEZ590015:JEZ590031 JOV590015:JOV590031 JYR590015:JYR590031 KIN590015:KIN590031 KSJ590015:KSJ590031 LCF590015:LCF590031 LMB590015:LMB590031 LVX590015:LVX590031 MFT590015:MFT590031 MPP590015:MPP590031 MZL590015:MZL590031 NJH590015:NJH590031 NTD590015:NTD590031 OCZ590015:OCZ590031 OMV590015:OMV590031 OWR590015:OWR590031 PGN590015:PGN590031 PQJ590015:PQJ590031 QAF590015:QAF590031 QKB590015:QKB590031 QTX590015:QTX590031 RDT590015:RDT590031 RNP590015:RNP590031 RXL590015:RXL590031 SHH590015:SHH590031 SRD590015:SRD590031 TAZ590015:TAZ590031 TKV590015:TKV590031 TUR590015:TUR590031 UEN590015:UEN590031 UOJ590015:UOJ590031 UYF590015:UYF590031 VIB590015:VIB590031 VRX590015:VRX590031 WBT590015:WBT590031 WLP590015:WLP590031 WVL590015:WVL590031 D655551:D655567 IZ655551:IZ655567 SV655551:SV655567 ACR655551:ACR655567 AMN655551:AMN655567 AWJ655551:AWJ655567 BGF655551:BGF655567 BQB655551:BQB655567 BZX655551:BZX655567 CJT655551:CJT655567 CTP655551:CTP655567 DDL655551:DDL655567 DNH655551:DNH655567 DXD655551:DXD655567 EGZ655551:EGZ655567 EQV655551:EQV655567 FAR655551:FAR655567 FKN655551:FKN655567 FUJ655551:FUJ655567 GEF655551:GEF655567 GOB655551:GOB655567 GXX655551:GXX655567 HHT655551:HHT655567 HRP655551:HRP655567 IBL655551:IBL655567 ILH655551:ILH655567 IVD655551:IVD655567 JEZ655551:JEZ655567 JOV655551:JOV655567 JYR655551:JYR655567 KIN655551:KIN655567 KSJ655551:KSJ655567 LCF655551:LCF655567 LMB655551:LMB655567 LVX655551:LVX655567 MFT655551:MFT655567 MPP655551:MPP655567 MZL655551:MZL655567 NJH655551:NJH655567 NTD655551:NTD655567 OCZ655551:OCZ655567 OMV655551:OMV655567 OWR655551:OWR655567 PGN655551:PGN655567 PQJ655551:PQJ655567 QAF655551:QAF655567 QKB655551:QKB655567 QTX655551:QTX655567 RDT655551:RDT655567 RNP655551:RNP655567 RXL655551:RXL655567 SHH655551:SHH655567 SRD655551:SRD655567 TAZ655551:TAZ655567 TKV655551:TKV655567 TUR655551:TUR655567 UEN655551:UEN655567 UOJ655551:UOJ655567 UYF655551:UYF655567 VIB655551:VIB655567 VRX655551:VRX655567 WBT655551:WBT655567 WLP655551:WLP655567 WVL655551:WVL655567 D721087:D721103 IZ721087:IZ721103 SV721087:SV721103 ACR721087:ACR721103 AMN721087:AMN721103 AWJ721087:AWJ721103 BGF721087:BGF721103 BQB721087:BQB721103 BZX721087:BZX721103 CJT721087:CJT721103 CTP721087:CTP721103 DDL721087:DDL721103 DNH721087:DNH721103 DXD721087:DXD721103 EGZ721087:EGZ721103 EQV721087:EQV721103 FAR721087:FAR721103 FKN721087:FKN721103 FUJ721087:FUJ721103 GEF721087:GEF721103 GOB721087:GOB721103 GXX721087:GXX721103 HHT721087:HHT721103 HRP721087:HRP721103 IBL721087:IBL721103 ILH721087:ILH721103 IVD721087:IVD721103 JEZ721087:JEZ721103 JOV721087:JOV721103 JYR721087:JYR721103 KIN721087:KIN721103 KSJ721087:KSJ721103 LCF721087:LCF721103 LMB721087:LMB721103 LVX721087:LVX721103 MFT721087:MFT721103 MPP721087:MPP721103 MZL721087:MZL721103 NJH721087:NJH721103 NTD721087:NTD721103 OCZ721087:OCZ721103 OMV721087:OMV721103 OWR721087:OWR721103 PGN721087:PGN721103 PQJ721087:PQJ721103 QAF721087:QAF721103 QKB721087:QKB721103 QTX721087:QTX721103 RDT721087:RDT721103 RNP721087:RNP721103 RXL721087:RXL721103 SHH721087:SHH721103 SRD721087:SRD721103 TAZ721087:TAZ721103 TKV721087:TKV721103 TUR721087:TUR721103 UEN721087:UEN721103 UOJ721087:UOJ721103 UYF721087:UYF721103 VIB721087:VIB721103 VRX721087:VRX721103 WBT721087:WBT721103 WLP721087:WLP721103 WVL721087:WVL721103 D786623:D786639 IZ786623:IZ786639 SV786623:SV786639 ACR786623:ACR786639 AMN786623:AMN786639 AWJ786623:AWJ786639 BGF786623:BGF786639 BQB786623:BQB786639 BZX786623:BZX786639 CJT786623:CJT786639 CTP786623:CTP786639 DDL786623:DDL786639 DNH786623:DNH786639 DXD786623:DXD786639 EGZ786623:EGZ786639 EQV786623:EQV786639 FAR786623:FAR786639 FKN786623:FKN786639 FUJ786623:FUJ786639 GEF786623:GEF786639 GOB786623:GOB786639 GXX786623:GXX786639 HHT786623:HHT786639 HRP786623:HRP786639 IBL786623:IBL786639 ILH786623:ILH786639 IVD786623:IVD786639 JEZ786623:JEZ786639 JOV786623:JOV786639 JYR786623:JYR786639 KIN786623:KIN786639 KSJ786623:KSJ786639 LCF786623:LCF786639 LMB786623:LMB786639 LVX786623:LVX786639 MFT786623:MFT786639 MPP786623:MPP786639 MZL786623:MZL786639 NJH786623:NJH786639 NTD786623:NTD786639 OCZ786623:OCZ786639 OMV786623:OMV786639 OWR786623:OWR786639 PGN786623:PGN786639 PQJ786623:PQJ786639 QAF786623:QAF786639 QKB786623:QKB786639 QTX786623:QTX786639 RDT786623:RDT786639 RNP786623:RNP786639 RXL786623:RXL786639 SHH786623:SHH786639 SRD786623:SRD786639 TAZ786623:TAZ786639 TKV786623:TKV786639 TUR786623:TUR786639 UEN786623:UEN786639 UOJ786623:UOJ786639 UYF786623:UYF786639 VIB786623:VIB786639 VRX786623:VRX786639 WBT786623:WBT786639 WLP786623:WLP786639 WVL786623:WVL786639 D852159:D852175 IZ852159:IZ852175 SV852159:SV852175 ACR852159:ACR852175 AMN852159:AMN852175 AWJ852159:AWJ852175 BGF852159:BGF852175 BQB852159:BQB852175 BZX852159:BZX852175 CJT852159:CJT852175 CTP852159:CTP852175 DDL852159:DDL852175 DNH852159:DNH852175 DXD852159:DXD852175 EGZ852159:EGZ852175 EQV852159:EQV852175 FAR852159:FAR852175 FKN852159:FKN852175 FUJ852159:FUJ852175 GEF852159:GEF852175 GOB852159:GOB852175 GXX852159:GXX852175 HHT852159:HHT852175 HRP852159:HRP852175 IBL852159:IBL852175 ILH852159:ILH852175 IVD852159:IVD852175 JEZ852159:JEZ852175 JOV852159:JOV852175 JYR852159:JYR852175 KIN852159:KIN852175 KSJ852159:KSJ852175 LCF852159:LCF852175 LMB852159:LMB852175 LVX852159:LVX852175 MFT852159:MFT852175 MPP852159:MPP852175 MZL852159:MZL852175 NJH852159:NJH852175 NTD852159:NTD852175 OCZ852159:OCZ852175 OMV852159:OMV852175 OWR852159:OWR852175 PGN852159:PGN852175 PQJ852159:PQJ852175 QAF852159:QAF852175 QKB852159:QKB852175 QTX852159:QTX852175 RDT852159:RDT852175 RNP852159:RNP852175 RXL852159:RXL852175 SHH852159:SHH852175 SRD852159:SRD852175 TAZ852159:TAZ852175 TKV852159:TKV852175 TUR852159:TUR852175 UEN852159:UEN852175 UOJ852159:UOJ852175 UYF852159:UYF852175 VIB852159:VIB852175 VRX852159:VRX852175 WBT852159:WBT852175 WLP852159:WLP852175 WVL852159:WVL852175 D917695:D917711 IZ917695:IZ917711 SV917695:SV917711 ACR917695:ACR917711 AMN917695:AMN917711 AWJ917695:AWJ917711 BGF917695:BGF917711 BQB917695:BQB917711 BZX917695:BZX917711 CJT917695:CJT917711 CTP917695:CTP917711 DDL917695:DDL917711 DNH917695:DNH917711 DXD917695:DXD917711 EGZ917695:EGZ917711 EQV917695:EQV917711 FAR917695:FAR917711 FKN917695:FKN917711 FUJ917695:FUJ917711 GEF917695:GEF917711 GOB917695:GOB917711 GXX917695:GXX917711 HHT917695:HHT917711 HRP917695:HRP917711 IBL917695:IBL917711 ILH917695:ILH917711 IVD917695:IVD917711 JEZ917695:JEZ917711 JOV917695:JOV917711 JYR917695:JYR917711 KIN917695:KIN917711 KSJ917695:KSJ917711 LCF917695:LCF917711 LMB917695:LMB917711 LVX917695:LVX917711 MFT917695:MFT917711 MPP917695:MPP917711 MZL917695:MZL917711 NJH917695:NJH917711 NTD917695:NTD917711 OCZ917695:OCZ917711 OMV917695:OMV917711 OWR917695:OWR917711 PGN917695:PGN917711 PQJ917695:PQJ917711 QAF917695:QAF917711 QKB917695:QKB917711 QTX917695:QTX917711 RDT917695:RDT917711 RNP917695:RNP917711 RXL917695:RXL917711 SHH917695:SHH917711 SRD917695:SRD917711 TAZ917695:TAZ917711 TKV917695:TKV917711 TUR917695:TUR917711 UEN917695:UEN917711 UOJ917695:UOJ917711 UYF917695:UYF917711 VIB917695:VIB917711 VRX917695:VRX917711 WBT917695:WBT917711 WLP917695:WLP917711 WVL917695:WVL917711 D983231:D983247 IZ983231:IZ983247 SV983231:SV983247 ACR983231:ACR983247 AMN983231:AMN983247 AWJ983231:AWJ983247 BGF983231:BGF983247 BQB983231:BQB983247 BZX983231:BZX983247 CJT983231:CJT983247 CTP983231:CTP983247 DDL983231:DDL983247 DNH983231:DNH983247 DXD983231:DXD983247 EGZ983231:EGZ983247 EQV983231:EQV983247 FAR983231:FAR983247 FKN983231:FKN983247 FUJ983231:FUJ983247 GEF983231:GEF983247 GOB983231:GOB983247 GXX983231:GXX983247 HHT983231:HHT983247 HRP983231:HRP983247 IBL983231:IBL983247 ILH983231:ILH983247 IVD983231:IVD983247 JEZ983231:JEZ983247 JOV983231:JOV983247 JYR983231:JYR983247 KIN983231:KIN983247 KSJ983231:KSJ983247 LCF983231:LCF983247 LMB983231:LMB983247 LVX983231:LVX983247 MFT983231:MFT983247 MPP983231:MPP983247 MZL983231:MZL983247 NJH983231:NJH983247 NTD983231:NTD983247 OCZ983231:OCZ983247 OMV983231:OMV983247 OWR983231:OWR983247 PGN983231:PGN983247 PQJ983231:PQJ983247 QAF983231:QAF983247 QKB983231:QKB983247 QTX983231:QTX983247 RDT983231:RDT983247 RNP983231:RNP983247 RXL983231:RXL983247 SHH983231:SHH983247 SRD983231:SRD983247 TAZ983231:TAZ983247 TKV983231:TKV983247 TUR983231:TUR983247 UEN983231:UEN983247 UOJ983231:UOJ983247 UYF983231:UYF983247 VIB983231:VIB983247 VRX983231:VRX983247 WBT983231:WBT983247 WLP983231:WLP983247 WVL983231:WVL983247 R207 JN207 TJ207 ADF207 ANB207 AWX207 BGT207 BQP207 CAL207 CKH207 CUD207 DDZ207 DNV207 DXR207 EHN207 ERJ207 FBF207 FLB207 FUX207 GET207 GOP207 GYL207 HIH207 HSD207 IBZ207 ILV207 IVR207 JFN207 JPJ207 JZF207 KJB207 KSX207 LCT207 LMP207 LWL207 MGH207 MQD207 MZZ207 NJV207 NTR207 ODN207 ONJ207 OXF207 PHB207 PQX207 QAT207 QKP207 QUL207 REH207 ROD207 RXZ207 SHV207 SRR207 TBN207 TLJ207 TVF207 UFB207 UOX207 UYT207 VIP207 VSL207 WCH207 WMD207 WVZ207 R65743 JN65743 TJ65743 ADF65743 ANB65743 AWX65743 BGT65743 BQP65743 CAL65743 CKH65743 CUD65743 DDZ65743 DNV65743 DXR65743 EHN65743 ERJ65743 FBF65743 FLB65743 FUX65743 GET65743 GOP65743 GYL65743 HIH65743 HSD65743 IBZ65743 ILV65743 IVR65743 JFN65743 JPJ65743 JZF65743 KJB65743 KSX65743 LCT65743 LMP65743 LWL65743 MGH65743 MQD65743 MZZ65743 NJV65743 NTR65743 ODN65743 ONJ65743 OXF65743 PHB65743 PQX65743 QAT65743 QKP65743 QUL65743 REH65743 ROD65743 RXZ65743 SHV65743 SRR65743 TBN65743 TLJ65743 TVF65743 UFB65743 UOX65743 UYT65743 VIP65743 VSL65743 WCH65743 WMD65743 WVZ65743 R131279 JN131279 TJ131279 ADF131279 ANB131279 AWX131279 BGT131279 BQP131279 CAL131279 CKH131279 CUD131279 DDZ131279 DNV131279 DXR131279 EHN131279 ERJ131279 FBF131279 FLB131279 FUX131279 GET131279 GOP131279 GYL131279 HIH131279 HSD131279 IBZ131279 ILV131279 IVR131279 JFN131279 JPJ131279 JZF131279 KJB131279 KSX131279 LCT131279 LMP131279 LWL131279 MGH131279 MQD131279 MZZ131279 NJV131279 NTR131279 ODN131279 ONJ131279 OXF131279 PHB131279 PQX131279 QAT131279 QKP131279 QUL131279 REH131279 ROD131279 RXZ131279 SHV131279 SRR131279 TBN131279 TLJ131279 TVF131279 UFB131279 UOX131279 UYT131279 VIP131279 VSL131279 WCH131279 WMD131279 WVZ131279 R196815 JN196815 TJ196815 ADF196815 ANB196815 AWX196815 BGT196815 BQP196815 CAL196815 CKH196815 CUD196815 DDZ196815 DNV196815 DXR196815 EHN196815 ERJ196815 FBF196815 FLB196815 FUX196815 GET196815 GOP196815 GYL196815 HIH196815 HSD196815 IBZ196815 ILV196815 IVR196815 JFN196815 JPJ196815 JZF196815 KJB196815 KSX196815 LCT196815 LMP196815 LWL196815 MGH196815 MQD196815 MZZ196815 NJV196815 NTR196815 ODN196815 ONJ196815 OXF196815 PHB196815 PQX196815 QAT196815 QKP196815 QUL196815 REH196815 ROD196815 RXZ196815 SHV196815 SRR196815 TBN196815 TLJ196815 TVF196815 UFB196815 UOX196815 UYT196815 VIP196815 VSL196815 WCH196815 WMD196815 WVZ196815 R262351 JN262351 TJ262351 ADF262351 ANB262351 AWX262351 BGT262351 BQP262351 CAL262351 CKH262351 CUD262351 DDZ262351 DNV262351 DXR262351 EHN262351 ERJ262351 FBF262351 FLB262351 FUX262351 GET262351 GOP262351 GYL262351 HIH262351 HSD262351 IBZ262351 ILV262351 IVR262351 JFN262351 JPJ262351 JZF262351 KJB262351 KSX262351 LCT262351 LMP262351 LWL262351 MGH262351 MQD262351 MZZ262351 NJV262351 NTR262351 ODN262351 ONJ262351 OXF262351 PHB262351 PQX262351 QAT262351 QKP262351 QUL262351 REH262351 ROD262351 RXZ262351 SHV262351 SRR262351 TBN262351 TLJ262351 TVF262351 UFB262351 UOX262351 UYT262351 VIP262351 VSL262351 WCH262351 WMD262351 WVZ262351 R327887 JN327887 TJ327887 ADF327887 ANB327887 AWX327887 BGT327887 BQP327887 CAL327887 CKH327887 CUD327887 DDZ327887 DNV327887 DXR327887 EHN327887 ERJ327887 FBF327887 FLB327887 FUX327887 GET327887 GOP327887 GYL327887 HIH327887 HSD327887 IBZ327887 ILV327887 IVR327887 JFN327887 JPJ327887 JZF327887 KJB327887 KSX327887 LCT327887 LMP327887 LWL327887 MGH327887 MQD327887 MZZ327887 NJV327887 NTR327887 ODN327887 ONJ327887 OXF327887 PHB327887 PQX327887 QAT327887 QKP327887 QUL327887 REH327887 ROD327887 RXZ327887 SHV327887 SRR327887 TBN327887 TLJ327887 TVF327887 UFB327887 UOX327887 UYT327887 VIP327887 VSL327887 WCH327887 WMD327887 WVZ327887 R393423 JN393423 TJ393423 ADF393423 ANB393423 AWX393423 BGT393423 BQP393423 CAL393423 CKH393423 CUD393423 DDZ393423 DNV393423 DXR393423 EHN393423 ERJ393423 FBF393423 FLB393423 FUX393423 GET393423 GOP393423 GYL393423 HIH393423 HSD393423 IBZ393423 ILV393423 IVR393423 JFN393423 JPJ393423 JZF393423 KJB393423 KSX393423 LCT393423 LMP393423 LWL393423 MGH393423 MQD393423 MZZ393423 NJV393423 NTR393423 ODN393423 ONJ393423 OXF393423 PHB393423 PQX393423 QAT393423 QKP393423 QUL393423 REH393423 ROD393423 RXZ393423 SHV393423 SRR393423 TBN393423 TLJ393423 TVF393423 UFB393423 UOX393423 UYT393423 VIP393423 VSL393423 WCH393423 WMD393423 WVZ393423 R458959 JN458959 TJ458959 ADF458959 ANB458959 AWX458959 BGT458959 BQP458959 CAL458959 CKH458959 CUD458959 DDZ458959 DNV458959 DXR458959 EHN458959 ERJ458959 FBF458959 FLB458959 FUX458959 GET458959 GOP458959 GYL458959 HIH458959 HSD458959 IBZ458959 ILV458959 IVR458959 JFN458959 JPJ458959 JZF458959 KJB458959 KSX458959 LCT458959 LMP458959 LWL458959 MGH458959 MQD458959 MZZ458959 NJV458959 NTR458959 ODN458959 ONJ458959 OXF458959 PHB458959 PQX458959 QAT458959 QKP458959 QUL458959 REH458959 ROD458959 RXZ458959 SHV458959 SRR458959 TBN458959 TLJ458959 TVF458959 UFB458959 UOX458959 UYT458959 VIP458959 VSL458959 WCH458959 WMD458959 WVZ458959 R524495 JN524495 TJ524495 ADF524495 ANB524495 AWX524495 BGT524495 BQP524495 CAL524495 CKH524495 CUD524495 DDZ524495 DNV524495 DXR524495 EHN524495 ERJ524495 FBF524495 FLB524495 FUX524495 GET524495 GOP524495 GYL524495 HIH524495 HSD524495 IBZ524495 ILV524495 IVR524495 JFN524495 JPJ524495 JZF524495 KJB524495 KSX524495 LCT524495 LMP524495 LWL524495 MGH524495 MQD524495 MZZ524495 NJV524495 NTR524495 ODN524495 ONJ524495 OXF524495 PHB524495 PQX524495 QAT524495 QKP524495 QUL524495 REH524495 ROD524495 RXZ524495 SHV524495 SRR524495 TBN524495 TLJ524495 TVF524495 UFB524495 UOX524495 UYT524495 VIP524495 VSL524495 WCH524495 WMD524495 WVZ524495 R590031 JN590031 TJ590031 ADF590031 ANB590031 AWX590031 BGT590031 BQP590031 CAL590031 CKH590031 CUD590031 DDZ590031 DNV590031 DXR590031 EHN590031 ERJ590031 FBF590031 FLB590031 FUX590031 GET590031 GOP590031 GYL590031 HIH590031 HSD590031 IBZ590031 ILV590031 IVR590031 JFN590031 JPJ590031 JZF590031 KJB590031 KSX590031 LCT590031 LMP590031 LWL590031 MGH590031 MQD590031 MZZ590031 NJV590031 NTR590031 ODN590031 ONJ590031 OXF590031 PHB590031 PQX590031 QAT590031 QKP590031 QUL590031 REH590031 ROD590031 RXZ590031 SHV590031 SRR590031 TBN590031 TLJ590031 TVF590031 UFB590031 UOX590031 UYT590031 VIP590031 VSL590031 WCH590031 WMD590031 WVZ590031 R655567 JN655567 TJ655567 ADF655567 ANB655567 AWX655567 BGT655567 BQP655567 CAL655567 CKH655567 CUD655567 DDZ655567 DNV655567 DXR655567 EHN655567 ERJ655567 FBF655567 FLB655567 FUX655567 GET655567 GOP655567 GYL655567 HIH655567 HSD655567 IBZ655567 ILV655567 IVR655567 JFN655567 JPJ655567 JZF655567 KJB655567 KSX655567 LCT655567 LMP655567 LWL655567 MGH655567 MQD655567 MZZ655567 NJV655567 NTR655567 ODN655567 ONJ655567 OXF655567 PHB655567 PQX655567 QAT655567 QKP655567 QUL655567 REH655567 ROD655567 RXZ655567 SHV655567 SRR655567 TBN655567 TLJ655567 TVF655567 UFB655567 UOX655567 UYT655567 VIP655567 VSL655567 WCH655567 WMD655567 WVZ655567 R721103 JN721103 TJ721103 ADF721103 ANB721103 AWX721103 BGT721103 BQP721103 CAL721103 CKH721103 CUD721103 DDZ721103 DNV721103 DXR721103 EHN721103 ERJ721103 FBF721103 FLB721103 FUX721103 GET721103 GOP721103 GYL721103 HIH721103 HSD721103 IBZ721103 ILV721103 IVR721103 JFN721103 JPJ721103 JZF721103 KJB721103 KSX721103 LCT721103 LMP721103 LWL721103 MGH721103 MQD721103 MZZ721103 NJV721103 NTR721103 ODN721103 ONJ721103 OXF721103 PHB721103 PQX721103 QAT721103 QKP721103 QUL721103 REH721103 ROD721103 RXZ721103 SHV721103 SRR721103 TBN721103 TLJ721103 TVF721103 UFB721103 UOX721103 UYT721103 VIP721103 VSL721103 WCH721103 WMD721103 WVZ721103 R786639 JN786639 TJ786639 ADF786639 ANB786639 AWX786639 BGT786639 BQP786639 CAL786639 CKH786639 CUD786639 DDZ786639 DNV786639 DXR786639 EHN786639 ERJ786639 FBF786639 FLB786639 FUX786639 GET786639 GOP786639 GYL786639 HIH786639 HSD786639 IBZ786639 ILV786639 IVR786639 JFN786639 JPJ786639 JZF786639 KJB786639 KSX786639 LCT786639 LMP786639 LWL786639 MGH786639 MQD786639 MZZ786639 NJV786639 NTR786639 ODN786639 ONJ786639 OXF786639 PHB786639 PQX786639 QAT786639 QKP786639 QUL786639 REH786639 ROD786639 RXZ786639 SHV786639 SRR786639 TBN786639 TLJ786639 TVF786639 UFB786639 UOX786639 UYT786639 VIP786639 VSL786639 WCH786639 WMD786639 WVZ786639 R852175 JN852175 TJ852175 ADF852175 ANB852175 AWX852175 BGT852175 BQP852175 CAL852175 CKH852175 CUD852175 DDZ852175 DNV852175 DXR852175 EHN852175 ERJ852175 FBF852175 FLB852175 FUX852175 GET852175 GOP852175 GYL852175 HIH852175 HSD852175 IBZ852175 ILV852175 IVR852175 JFN852175 JPJ852175 JZF852175 KJB852175 KSX852175 LCT852175 LMP852175 LWL852175 MGH852175 MQD852175 MZZ852175 NJV852175 NTR852175 ODN852175 ONJ852175 OXF852175 PHB852175 PQX852175 QAT852175 QKP852175 QUL852175 REH852175 ROD852175 RXZ852175 SHV852175 SRR852175 TBN852175 TLJ852175 TVF852175 UFB852175 UOX852175 UYT852175 VIP852175 VSL852175 WCH852175 WMD852175 WVZ852175 R917711 JN917711 TJ917711 ADF917711 ANB917711 AWX917711 BGT917711 BQP917711 CAL917711 CKH917711 CUD917711 DDZ917711 DNV917711 DXR917711 EHN917711 ERJ917711 FBF917711 FLB917711 FUX917711 GET917711 GOP917711 GYL917711 HIH917711 HSD917711 IBZ917711 ILV917711 IVR917711 JFN917711 JPJ917711 JZF917711 KJB917711 KSX917711 LCT917711 LMP917711 LWL917711 MGH917711 MQD917711 MZZ917711 NJV917711 NTR917711 ODN917711 ONJ917711 OXF917711 PHB917711 PQX917711 QAT917711 QKP917711 QUL917711 REH917711 ROD917711 RXZ917711 SHV917711 SRR917711 TBN917711 TLJ917711 TVF917711 UFB917711 UOX917711 UYT917711 VIP917711 VSL917711 WCH917711 WMD917711 WVZ917711 R983247 JN983247 TJ983247 ADF983247 ANB983247 AWX983247 BGT983247 BQP983247 CAL983247 CKH983247 CUD983247 DDZ983247 DNV983247 DXR983247 EHN983247 ERJ983247 FBF983247 FLB983247 FUX983247 GET983247 GOP983247 GYL983247 HIH983247 HSD983247 IBZ983247 ILV983247 IVR983247 JFN983247 JPJ983247 JZF983247 KJB983247 KSX983247 LCT983247 LMP983247 LWL983247 MGH983247 MQD983247 MZZ983247 NJV983247 NTR983247 ODN983247 ONJ983247 OXF983247 PHB983247 PQX983247 QAT983247 QKP983247 QUL983247 REH983247 ROD983247 RXZ983247 SHV983247 SRR983247 TBN983247 TLJ983247 TVF983247 UFB983247 UOX983247 UYT983247 VIP983247 VSL983247 WCH983247 WMD983247 WVZ983247 P207 JL207 TH207 ADD207 AMZ207 AWV207 BGR207 BQN207 CAJ207 CKF207 CUB207 DDX207 DNT207 DXP207 EHL207 ERH207 FBD207 FKZ207 FUV207 GER207 GON207 GYJ207 HIF207 HSB207 IBX207 ILT207 IVP207 JFL207 JPH207 JZD207 KIZ207 KSV207 LCR207 LMN207 LWJ207 MGF207 MQB207 MZX207 NJT207 NTP207 ODL207 ONH207 OXD207 PGZ207 PQV207 QAR207 QKN207 QUJ207 REF207 ROB207 RXX207 SHT207 SRP207 TBL207 TLH207 TVD207 UEZ207 UOV207 UYR207 VIN207 VSJ207 WCF207 WMB207 WVX207 P65743 JL65743 TH65743 ADD65743 AMZ65743 AWV65743 BGR65743 BQN65743 CAJ65743 CKF65743 CUB65743 DDX65743 DNT65743 DXP65743 EHL65743 ERH65743 FBD65743 FKZ65743 FUV65743 GER65743 GON65743 GYJ65743 HIF65743 HSB65743 IBX65743 ILT65743 IVP65743 JFL65743 JPH65743 JZD65743 KIZ65743 KSV65743 LCR65743 LMN65743 LWJ65743 MGF65743 MQB65743 MZX65743 NJT65743 NTP65743 ODL65743 ONH65743 OXD65743 PGZ65743 PQV65743 QAR65743 QKN65743 QUJ65743 REF65743 ROB65743 RXX65743 SHT65743 SRP65743 TBL65743 TLH65743 TVD65743 UEZ65743 UOV65743 UYR65743 VIN65743 VSJ65743 WCF65743 WMB65743 WVX65743 P131279 JL131279 TH131279 ADD131279 AMZ131279 AWV131279 BGR131279 BQN131279 CAJ131279 CKF131279 CUB131279 DDX131279 DNT131279 DXP131279 EHL131279 ERH131279 FBD131279 FKZ131279 FUV131279 GER131279 GON131279 GYJ131279 HIF131279 HSB131279 IBX131279 ILT131279 IVP131279 JFL131279 JPH131279 JZD131279 KIZ131279 KSV131279 LCR131279 LMN131279 LWJ131279 MGF131279 MQB131279 MZX131279 NJT131279 NTP131279 ODL131279 ONH131279 OXD131279 PGZ131279 PQV131279 QAR131279 QKN131279 QUJ131279 REF131279 ROB131279 RXX131279 SHT131279 SRP131279 TBL131279 TLH131279 TVD131279 UEZ131279 UOV131279 UYR131279 VIN131279 VSJ131279 WCF131279 WMB131279 WVX131279 P196815 JL196815 TH196815 ADD196815 AMZ196815 AWV196815 BGR196815 BQN196815 CAJ196815 CKF196815 CUB196815 DDX196815 DNT196815 DXP196815 EHL196815 ERH196815 FBD196815 FKZ196815 FUV196815 GER196815 GON196815 GYJ196815 HIF196815 HSB196815 IBX196815 ILT196815 IVP196815 JFL196815 JPH196815 JZD196815 KIZ196815 KSV196815 LCR196815 LMN196815 LWJ196815 MGF196815 MQB196815 MZX196815 NJT196815 NTP196815 ODL196815 ONH196815 OXD196815 PGZ196815 PQV196815 QAR196815 QKN196815 QUJ196815 REF196815 ROB196815 RXX196815 SHT196815 SRP196815 TBL196815 TLH196815 TVD196815 UEZ196815 UOV196815 UYR196815 VIN196815 VSJ196815 WCF196815 WMB196815 WVX196815 P262351 JL262351 TH262351 ADD262351 AMZ262351 AWV262351 BGR262351 BQN262351 CAJ262351 CKF262351 CUB262351 DDX262351 DNT262351 DXP262351 EHL262351 ERH262351 FBD262351 FKZ262351 FUV262351 GER262351 GON262351 GYJ262351 HIF262351 HSB262351 IBX262351 ILT262351 IVP262351 JFL262351 JPH262351 JZD262351 KIZ262351 KSV262351 LCR262351 LMN262351 LWJ262351 MGF262351 MQB262351 MZX262351 NJT262351 NTP262351 ODL262351 ONH262351 OXD262351 PGZ262351 PQV262351 QAR262351 QKN262351 QUJ262351 REF262351 ROB262351 RXX262351 SHT262351 SRP262351 TBL262351 TLH262351 TVD262351 UEZ262351 UOV262351 UYR262351 VIN262351 VSJ262351 WCF262351 WMB262351 WVX262351 P327887 JL327887 TH327887 ADD327887 AMZ327887 AWV327887 BGR327887 BQN327887 CAJ327887 CKF327887 CUB327887 DDX327887 DNT327887 DXP327887 EHL327887 ERH327887 FBD327887 FKZ327887 FUV327887 GER327887 GON327887 GYJ327887 HIF327887 HSB327887 IBX327887 ILT327887 IVP327887 JFL327887 JPH327887 JZD327887 KIZ327887 KSV327887 LCR327887 LMN327887 LWJ327887 MGF327887 MQB327887 MZX327887 NJT327887 NTP327887 ODL327887 ONH327887 OXD327887 PGZ327887 PQV327887 QAR327887 QKN327887 QUJ327887 REF327887 ROB327887 RXX327887 SHT327887 SRP327887 TBL327887 TLH327887 TVD327887 UEZ327887 UOV327887 UYR327887 VIN327887 VSJ327887 WCF327887 WMB327887 WVX327887 P393423 JL393423 TH393423 ADD393423 AMZ393423 AWV393423 BGR393423 BQN393423 CAJ393423 CKF393423 CUB393423 DDX393423 DNT393423 DXP393423 EHL393423 ERH393423 FBD393423 FKZ393423 FUV393423 GER393423 GON393423 GYJ393423 HIF393423 HSB393423 IBX393423 ILT393423 IVP393423 JFL393423 JPH393423 JZD393423 KIZ393423 KSV393423 LCR393423 LMN393423 LWJ393423 MGF393423 MQB393423 MZX393423 NJT393423 NTP393423 ODL393423 ONH393423 OXD393423 PGZ393423 PQV393423 QAR393423 QKN393423 QUJ393423 REF393423 ROB393423 RXX393423 SHT393423 SRP393423 TBL393423 TLH393423 TVD393423 UEZ393423 UOV393423 UYR393423 VIN393423 VSJ393423 WCF393423 WMB393423 WVX393423 P458959 JL458959 TH458959 ADD458959 AMZ458959 AWV458959 BGR458959 BQN458959 CAJ458959 CKF458959 CUB458959 DDX458959 DNT458959 DXP458959 EHL458959 ERH458959 FBD458959 FKZ458959 FUV458959 GER458959 GON458959 GYJ458959 HIF458959 HSB458959 IBX458959 ILT458959 IVP458959 JFL458959 JPH458959 JZD458959 KIZ458959 KSV458959 LCR458959 LMN458959 LWJ458959 MGF458959 MQB458959 MZX458959 NJT458959 NTP458959 ODL458959 ONH458959 OXD458959 PGZ458959 PQV458959 QAR458959 QKN458959 QUJ458959 REF458959 ROB458959 RXX458959 SHT458959 SRP458959 TBL458959 TLH458959 TVD458959 UEZ458959 UOV458959 UYR458959 VIN458959 VSJ458959 WCF458959 WMB458959 WVX458959 P524495 JL524495 TH524495 ADD524495 AMZ524495 AWV524495 BGR524495 BQN524495 CAJ524495 CKF524495 CUB524495 DDX524495 DNT524495 DXP524495 EHL524495 ERH524495 FBD524495 FKZ524495 FUV524495 GER524495 GON524495 GYJ524495 HIF524495 HSB524495 IBX524495 ILT524495 IVP524495 JFL524495 JPH524495 JZD524495 KIZ524495 KSV524495 LCR524495 LMN524495 LWJ524495 MGF524495 MQB524495 MZX524495 NJT524495 NTP524495 ODL524495 ONH524495 OXD524495 PGZ524495 PQV524495 QAR524495 QKN524495 QUJ524495 REF524495 ROB524495 RXX524495 SHT524495 SRP524495 TBL524495 TLH524495 TVD524495 UEZ524495 UOV524495 UYR524495 VIN524495 VSJ524495 WCF524495 WMB524495 WVX524495 P590031 JL590031 TH590031 ADD590031 AMZ590031 AWV590031 BGR590031 BQN590031 CAJ590031 CKF590031 CUB590031 DDX590031 DNT590031 DXP590031 EHL590031 ERH590031 FBD590031 FKZ590031 FUV590031 GER590031 GON590031 GYJ590031 HIF590031 HSB590031 IBX590031 ILT590031 IVP590031 JFL590031 JPH590031 JZD590031 KIZ590031 KSV590031 LCR590031 LMN590031 LWJ590031 MGF590031 MQB590031 MZX590031 NJT590031 NTP590031 ODL590031 ONH590031 OXD590031 PGZ590031 PQV590031 QAR590031 QKN590031 QUJ590031 REF590031 ROB590031 RXX590031 SHT590031 SRP590031 TBL590031 TLH590031 TVD590031 UEZ590031 UOV590031 UYR590031 VIN590031 VSJ590031 WCF590031 WMB590031 WVX590031 P655567 JL655567 TH655567 ADD655567 AMZ655567 AWV655567 BGR655567 BQN655567 CAJ655567 CKF655567 CUB655567 DDX655567 DNT655567 DXP655567 EHL655567 ERH655567 FBD655567 FKZ655567 FUV655567 GER655567 GON655567 GYJ655567 HIF655567 HSB655567 IBX655567 ILT655567 IVP655567 JFL655567 JPH655567 JZD655567 KIZ655567 KSV655567 LCR655567 LMN655567 LWJ655567 MGF655567 MQB655567 MZX655567 NJT655567 NTP655567 ODL655567 ONH655567 OXD655567 PGZ655567 PQV655567 QAR655567 QKN655567 QUJ655567 REF655567 ROB655567 RXX655567 SHT655567 SRP655567 TBL655567 TLH655567 TVD655567 UEZ655567 UOV655567 UYR655567 VIN655567 VSJ655567 WCF655567 WMB655567 WVX655567 P721103 JL721103 TH721103 ADD721103 AMZ721103 AWV721103 BGR721103 BQN721103 CAJ721103 CKF721103 CUB721103 DDX721103 DNT721103 DXP721103 EHL721103 ERH721103 FBD721103 FKZ721103 FUV721103 GER721103 GON721103 GYJ721103 HIF721103 HSB721103 IBX721103 ILT721103 IVP721103 JFL721103 JPH721103 JZD721103 KIZ721103 KSV721103 LCR721103 LMN721103 LWJ721103 MGF721103 MQB721103 MZX721103 NJT721103 NTP721103 ODL721103 ONH721103 OXD721103 PGZ721103 PQV721103 QAR721103 QKN721103 QUJ721103 REF721103 ROB721103 RXX721103 SHT721103 SRP721103 TBL721103 TLH721103 TVD721103 UEZ721103 UOV721103 UYR721103 VIN721103 VSJ721103 WCF721103 WMB721103 WVX721103 P786639 JL786639 TH786639 ADD786639 AMZ786639 AWV786639 BGR786639 BQN786639 CAJ786639 CKF786639 CUB786639 DDX786639 DNT786639 DXP786639 EHL786639 ERH786639 FBD786639 FKZ786639 FUV786639 GER786639 GON786639 GYJ786639 HIF786639 HSB786639 IBX786639 ILT786639 IVP786639 JFL786639 JPH786639 JZD786639 KIZ786639 KSV786639 LCR786639 LMN786639 LWJ786639 MGF786639 MQB786639 MZX786639 NJT786639 NTP786639 ODL786639 ONH786639 OXD786639 PGZ786639 PQV786639 QAR786639 QKN786639 QUJ786639 REF786639 ROB786639 RXX786639 SHT786639 SRP786639 TBL786639 TLH786639 TVD786639 UEZ786639 UOV786639 UYR786639 VIN786639 VSJ786639 WCF786639 WMB786639 WVX786639 P852175 JL852175 TH852175 ADD852175 AMZ852175 AWV852175 BGR852175 BQN852175 CAJ852175 CKF852175 CUB852175 DDX852175 DNT852175 DXP852175 EHL852175 ERH852175 FBD852175 FKZ852175 FUV852175 GER852175 GON852175 GYJ852175 HIF852175 HSB852175 IBX852175 ILT852175 IVP852175 JFL852175 JPH852175 JZD852175 KIZ852175 KSV852175 LCR852175 LMN852175 LWJ852175 MGF852175 MQB852175 MZX852175 NJT852175 NTP852175 ODL852175 ONH852175 OXD852175 PGZ852175 PQV852175 QAR852175 QKN852175 QUJ852175 REF852175 ROB852175 RXX852175 SHT852175 SRP852175 TBL852175 TLH852175 TVD852175 UEZ852175 UOV852175 UYR852175 VIN852175 VSJ852175 WCF852175 WMB852175 WVX852175 P917711 JL917711 TH917711 ADD917711 AMZ917711 AWV917711 BGR917711 BQN917711 CAJ917711 CKF917711 CUB917711 DDX917711 DNT917711 DXP917711 EHL917711 ERH917711 FBD917711 FKZ917711 FUV917711 GER917711 GON917711 GYJ917711 HIF917711 HSB917711 IBX917711 ILT917711 IVP917711 JFL917711 JPH917711 JZD917711 KIZ917711 KSV917711 LCR917711 LMN917711 LWJ917711 MGF917711 MQB917711 MZX917711 NJT917711 NTP917711 ODL917711 ONH917711 OXD917711 PGZ917711 PQV917711 QAR917711 QKN917711 QUJ917711 REF917711 ROB917711 RXX917711 SHT917711 SRP917711 TBL917711 TLH917711 TVD917711 UEZ917711 UOV917711 UYR917711 VIN917711 VSJ917711 WCF917711 WMB917711 WVX917711 P983247 JL983247 TH983247 ADD983247 AMZ983247 AWV983247 BGR983247 BQN983247 CAJ983247 CKF983247 CUB983247 DDX983247 DNT983247 DXP983247 EHL983247 ERH983247 FBD983247 FKZ983247 FUV983247 GER983247 GON983247 GYJ983247 HIF983247 HSB983247 IBX983247 ILT983247 IVP983247 JFL983247 JPH983247 JZD983247 KIZ983247 KSV983247 LCR983247 LMN983247 LWJ983247 MGF983247 MQB983247 MZX983247 NJT983247 NTP983247 ODL983247 ONH983247 OXD983247 PGZ983247 PQV983247 QAR983247 QKN983247 QUJ983247 REF983247 ROB983247 RXX983247 SHT983247 SRP983247 TBL983247 TLH983247 TVD983247 UEZ983247 UOV983247 UYR983247 VIN983247 VSJ983247 WCF983247 WMB983247 WVX983247 H185:H207 JD185:JD207 SZ185:SZ207 ACV185:ACV207 AMR185:AMR207 AWN185:AWN207 BGJ185:BGJ207 BQF185:BQF207 CAB185:CAB207 CJX185:CJX207 CTT185:CTT207 DDP185:DDP207 DNL185:DNL207 DXH185:DXH207 EHD185:EHD207 EQZ185:EQZ207 FAV185:FAV207 FKR185:FKR207 FUN185:FUN207 GEJ185:GEJ207 GOF185:GOF207 GYB185:GYB207 HHX185:HHX207 HRT185:HRT207 IBP185:IBP207 ILL185:ILL207 IVH185:IVH207 JFD185:JFD207 JOZ185:JOZ207 JYV185:JYV207 KIR185:KIR207 KSN185:KSN207 LCJ185:LCJ207 LMF185:LMF207 LWB185:LWB207 MFX185:MFX207 MPT185:MPT207 MZP185:MZP207 NJL185:NJL207 NTH185:NTH207 ODD185:ODD207 OMZ185:OMZ207 OWV185:OWV207 PGR185:PGR207 PQN185:PQN207 QAJ185:QAJ207 QKF185:QKF207 QUB185:QUB207 RDX185:RDX207 RNT185:RNT207 RXP185:RXP207 SHL185:SHL207 SRH185:SRH207 TBD185:TBD207 TKZ185:TKZ207 TUV185:TUV207 UER185:UER207 UON185:UON207 UYJ185:UYJ207 VIF185:VIF207 VSB185:VSB207 WBX185:WBX207 WLT185:WLT207 WVP185:WVP207 H65721:H65743 JD65721:JD65743 SZ65721:SZ65743 ACV65721:ACV65743 AMR65721:AMR65743 AWN65721:AWN65743 BGJ65721:BGJ65743 BQF65721:BQF65743 CAB65721:CAB65743 CJX65721:CJX65743 CTT65721:CTT65743 DDP65721:DDP65743 DNL65721:DNL65743 DXH65721:DXH65743 EHD65721:EHD65743 EQZ65721:EQZ65743 FAV65721:FAV65743 FKR65721:FKR65743 FUN65721:FUN65743 GEJ65721:GEJ65743 GOF65721:GOF65743 GYB65721:GYB65743 HHX65721:HHX65743 HRT65721:HRT65743 IBP65721:IBP65743 ILL65721:ILL65743 IVH65721:IVH65743 JFD65721:JFD65743 JOZ65721:JOZ65743 JYV65721:JYV65743 KIR65721:KIR65743 KSN65721:KSN65743 LCJ65721:LCJ65743 LMF65721:LMF65743 LWB65721:LWB65743 MFX65721:MFX65743 MPT65721:MPT65743 MZP65721:MZP65743 NJL65721:NJL65743 NTH65721:NTH65743 ODD65721:ODD65743 OMZ65721:OMZ65743 OWV65721:OWV65743 PGR65721:PGR65743 PQN65721:PQN65743 QAJ65721:QAJ65743 QKF65721:QKF65743 QUB65721:QUB65743 RDX65721:RDX65743 RNT65721:RNT65743 RXP65721:RXP65743 SHL65721:SHL65743 SRH65721:SRH65743 TBD65721:TBD65743 TKZ65721:TKZ65743 TUV65721:TUV65743 UER65721:UER65743 UON65721:UON65743 UYJ65721:UYJ65743 VIF65721:VIF65743 VSB65721:VSB65743 WBX65721:WBX65743 WLT65721:WLT65743 WVP65721:WVP65743 H131257:H131279 JD131257:JD131279 SZ131257:SZ131279 ACV131257:ACV131279 AMR131257:AMR131279 AWN131257:AWN131279 BGJ131257:BGJ131279 BQF131257:BQF131279 CAB131257:CAB131279 CJX131257:CJX131279 CTT131257:CTT131279 DDP131257:DDP131279 DNL131257:DNL131279 DXH131257:DXH131279 EHD131257:EHD131279 EQZ131257:EQZ131279 FAV131257:FAV131279 FKR131257:FKR131279 FUN131257:FUN131279 GEJ131257:GEJ131279 GOF131257:GOF131279 GYB131257:GYB131279 HHX131257:HHX131279 HRT131257:HRT131279 IBP131257:IBP131279 ILL131257:ILL131279 IVH131257:IVH131279 JFD131257:JFD131279 JOZ131257:JOZ131279 JYV131257:JYV131279 KIR131257:KIR131279 KSN131257:KSN131279 LCJ131257:LCJ131279 LMF131257:LMF131279 LWB131257:LWB131279 MFX131257:MFX131279 MPT131257:MPT131279 MZP131257:MZP131279 NJL131257:NJL131279 NTH131257:NTH131279 ODD131257:ODD131279 OMZ131257:OMZ131279 OWV131257:OWV131279 PGR131257:PGR131279 PQN131257:PQN131279 QAJ131257:QAJ131279 QKF131257:QKF131279 QUB131257:QUB131279 RDX131257:RDX131279 RNT131257:RNT131279 RXP131257:RXP131279 SHL131257:SHL131279 SRH131257:SRH131279 TBD131257:TBD131279 TKZ131257:TKZ131279 TUV131257:TUV131279 UER131257:UER131279 UON131257:UON131279 UYJ131257:UYJ131279 VIF131257:VIF131279 VSB131257:VSB131279 WBX131257:WBX131279 WLT131257:WLT131279 WVP131257:WVP131279 H196793:H196815 JD196793:JD196815 SZ196793:SZ196815 ACV196793:ACV196815 AMR196793:AMR196815 AWN196793:AWN196815 BGJ196793:BGJ196815 BQF196793:BQF196815 CAB196793:CAB196815 CJX196793:CJX196815 CTT196793:CTT196815 DDP196793:DDP196815 DNL196793:DNL196815 DXH196793:DXH196815 EHD196793:EHD196815 EQZ196793:EQZ196815 FAV196793:FAV196815 FKR196793:FKR196815 FUN196793:FUN196815 GEJ196793:GEJ196815 GOF196793:GOF196815 GYB196793:GYB196815 HHX196793:HHX196815 HRT196793:HRT196815 IBP196793:IBP196815 ILL196793:ILL196815 IVH196793:IVH196815 JFD196793:JFD196815 JOZ196793:JOZ196815 JYV196793:JYV196815 KIR196793:KIR196815 KSN196793:KSN196815 LCJ196793:LCJ196815 LMF196793:LMF196815 LWB196793:LWB196815 MFX196793:MFX196815 MPT196793:MPT196815 MZP196793:MZP196815 NJL196793:NJL196815 NTH196793:NTH196815 ODD196793:ODD196815 OMZ196793:OMZ196815 OWV196793:OWV196815 PGR196793:PGR196815 PQN196793:PQN196815 QAJ196793:QAJ196815 QKF196793:QKF196815 QUB196793:QUB196815 RDX196793:RDX196815 RNT196793:RNT196815 RXP196793:RXP196815 SHL196793:SHL196815 SRH196793:SRH196815 TBD196793:TBD196815 TKZ196793:TKZ196815 TUV196793:TUV196815 UER196793:UER196815 UON196793:UON196815 UYJ196793:UYJ196815 VIF196793:VIF196815 VSB196793:VSB196815 WBX196793:WBX196815 WLT196793:WLT196815 WVP196793:WVP196815 H262329:H262351 JD262329:JD262351 SZ262329:SZ262351 ACV262329:ACV262351 AMR262329:AMR262351 AWN262329:AWN262351 BGJ262329:BGJ262351 BQF262329:BQF262351 CAB262329:CAB262351 CJX262329:CJX262351 CTT262329:CTT262351 DDP262329:DDP262351 DNL262329:DNL262351 DXH262329:DXH262351 EHD262329:EHD262351 EQZ262329:EQZ262351 FAV262329:FAV262351 FKR262329:FKR262351 FUN262329:FUN262351 GEJ262329:GEJ262351 GOF262329:GOF262351 GYB262329:GYB262351 HHX262329:HHX262351 HRT262329:HRT262351 IBP262329:IBP262351 ILL262329:ILL262351 IVH262329:IVH262351 JFD262329:JFD262351 JOZ262329:JOZ262351 JYV262329:JYV262351 KIR262329:KIR262351 KSN262329:KSN262351 LCJ262329:LCJ262351 LMF262329:LMF262351 LWB262329:LWB262351 MFX262329:MFX262351 MPT262329:MPT262351 MZP262329:MZP262351 NJL262329:NJL262351 NTH262329:NTH262351 ODD262329:ODD262351 OMZ262329:OMZ262351 OWV262329:OWV262351 PGR262329:PGR262351 PQN262329:PQN262351 QAJ262329:QAJ262351 QKF262329:QKF262351 QUB262329:QUB262351 RDX262329:RDX262351 RNT262329:RNT262351 RXP262329:RXP262351 SHL262329:SHL262351 SRH262329:SRH262351 TBD262329:TBD262351 TKZ262329:TKZ262351 TUV262329:TUV262351 UER262329:UER262351 UON262329:UON262351 UYJ262329:UYJ262351 VIF262329:VIF262351 VSB262329:VSB262351 WBX262329:WBX262351 WLT262329:WLT262351 WVP262329:WVP262351 H327865:H327887 JD327865:JD327887 SZ327865:SZ327887 ACV327865:ACV327887 AMR327865:AMR327887 AWN327865:AWN327887 BGJ327865:BGJ327887 BQF327865:BQF327887 CAB327865:CAB327887 CJX327865:CJX327887 CTT327865:CTT327887 DDP327865:DDP327887 DNL327865:DNL327887 DXH327865:DXH327887 EHD327865:EHD327887 EQZ327865:EQZ327887 FAV327865:FAV327887 FKR327865:FKR327887 FUN327865:FUN327887 GEJ327865:GEJ327887 GOF327865:GOF327887 GYB327865:GYB327887 HHX327865:HHX327887 HRT327865:HRT327887 IBP327865:IBP327887 ILL327865:ILL327887 IVH327865:IVH327887 JFD327865:JFD327887 JOZ327865:JOZ327887 JYV327865:JYV327887 KIR327865:KIR327887 KSN327865:KSN327887 LCJ327865:LCJ327887 LMF327865:LMF327887 LWB327865:LWB327887 MFX327865:MFX327887 MPT327865:MPT327887 MZP327865:MZP327887 NJL327865:NJL327887 NTH327865:NTH327887 ODD327865:ODD327887 OMZ327865:OMZ327887 OWV327865:OWV327887 PGR327865:PGR327887 PQN327865:PQN327887 QAJ327865:QAJ327887 QKF327865:QKF327887 QUB327865:QUB327887 RDX327865:RDX327887 RNT327865:RNT327887 RXP327865:RXP327887 SHL327865:SHL327887 SRH327865:SRH327887 TBD327865:TBD327887 TKZ327865:TKZ327887 TUV327865:TUV327887 UER327865:UER327887 UON327865:UON327887 UYJ327865:UYJ327887 VIF327865:VIF327887 VSB327865:VSB327887 WBX327865:WBX327887 WLT327865:WLT327887 WVP327865:WVP327887 H393401:H393423 JD393401:JD393423 SZ393401:SZ393423 ACV393401:ACV393423 AMR393401:AMR393423 AWN393401:AWN393423 BGJ393401:BGJ393423 BQF393401:BQF393423 CAB393401:CAB393423 CJX393401:CJX393423 CTT393401:CTT393423 DDP393401:DDP393423 DNL393401:DNL393423 DXH393401:DXH393423 EHD393401:EHD393423 EQZ393401:EQZ393423 FAV393401:FAV393423 FKR393401:FKR393423 FUN393401:FUN393423 GEJ393401:GEJ393423 GOF393401:GOF393423 GYB393401:GYB393423 HHX393401:HHX393423 HRT393401:HRT393423 IBP393401:IBP393423 ILL393401:ILL393423 IVH393401:IVH393423 JFD393401:JFD393423 JOZ393401:JOZ393423 JYV393401:JYV393423 KIR393401:KIR393423 KSN393401:KSN393423 LCJ393401:LCJ393423 LMF393401:LMF393423 LWB393401:LWB393423 MFX393401:MFX393423 MPT393401:MPT393423 MZP393401:MZP393423 NJL393401:NJL393423 NTH393401:NTH393423 ODD393401:ODD393423 OMZ393401:OMZ393423 OWV393401:OWV393423 PGR393401:PGR393423 PQN393401:PQN393423 QAJ393401:QAJ393423 QKF393401:QKF393423 QUB393401:QUB393423 RDX393401:RDX393423 RNT393401:RNT393423 RXP393401:RXP393423 SHL393401:SHL393423 SRH393401:SRH393423 TBD393401:TBD393423 TKZ393401:TKZ393423 TUV393401:TUV393423 UER393401:UER393423 UON393401:UON393423 UYJ393401:UYJ393423 VIF393401:VIF393423 VSB393401:VSB393423 WBX393401:WBX393423 WLT393401:WLT393423 WVP393401:WVP393423 H458937:H458959 JD458937:JD458959 SZ458937:SZ458959 ACV458937:ACV458959 AMR458937:AMR458959 AWN458937:AWN458959 BGJ458937:BGJ458959 BQF458937:BQF458959 CAB458937:CAB458959 CJX458937:CJX458959 CTT458937:CTT458959 DDP458937:DDP458959 DNL458937:DNL458959 DXH458937:DXH458959 EHD458937:EHD458959 EQZ458937:EQZ458959 FAV458937:FAV458959 FKR458937:FKR458959 FUN458937:FUN458959 GEJ458937:GEJ458959 GOF458937:GOF458959 GYB458937:GYB458959 HHX458937:HHX458959 HRT458937:HRT458959 IBP458937:IBP458959 ILL458937:ILL458959 IVH458937:IVH458959 JFD458937:JFD458959 JOZ458937:JOZ458959 JYV458937:JYV458959 KIR458937:KIR458959 KSN458937:KSN458959 LCJ458937:LCJ458959 LMF458937:LMF458959 LWB458937:LWB458959 MFX458937:MFX458959 MPT458937:MPT458959 MZP458937:MZP458959 NJL458937:NJL458959 NTH458937:NTH458959 ODD458937:ODD458959 OMZ458937:OMZ458959 OWV458937:OWV458959 PGR458937:PGR458959 PQN458937:PQN458959 QAJ458937:QAJ458959 QKF458937:QKF458959 QUB458937:QUB458959 RDX458937:RDX458959 RNT458937:RNT458959 RXP458937:RXP458959 SHL458937:SHL458959 SRH458937:SRH458959 TBD458937:TBD458959 TKZ458937:TKZ458959 TUV458937:TUV458959 UER458937:UER458959 UON458937:UON458959 UYJ458937:UYJ458959 VIF458937:VIF458959 VSB458937:VSB458959 WBX458937:WBX458959 WLT458937:WLT458959 WVP458937:WVP458959 H524473:H524495 JD524473:JD524495 SZ524473:SZ524495 ACV524473:ACV524495 AMR524473:AMR524495 AWN524473:AWN524495 BGJ524473:BGJ524495 BQF524473:BQF524495 CAB524473:CAB524495 CJX524473:CJX524495 CTT524473:CTT524495 DDP524473:DDP524495 DNL524473:DNL524495 DXH524473:DXH524495 EHD524473:EHD524495 EQZ524473:EQZ524495 FAV524473:FAV524495 FKR524473:FKR524495 FUN524473:FUN524495 GEJ524473:GEJ524495 GOF524473:GOF524495 GYB524473:GYB524495 HHX524473:HHX524495 HRT524473:HRT524495 IBP524473:IBP524495 ILL524473:ILL524495 IVH524473:IVH524495 JFD524473:JFD524495 JOZ524473:JOZ524495 JYV524473:JYV524495 KIR524473:KIR524495 KSN524473:KSN524495 LCJ524473:LCJ524495 LMF524473:LMF524495 LWB524473:LWB524495 MFX524473:MFX524495 MPT524473:MPT524495 MZP524473:MZP524495 NJL524473:NJL524495 NTH524473:NTH524495 ODD524473:ODD524495 OMZ524473:OMZ524495 OWV524473:OWV524495 PGR524473:PGR524495 PQN524473:PQN524495 QAJ524473:QAJ524495 QKF524473:QKF524495 QUB524473:QUB524495 RDX524473:RDX524495 RNT524473:RNT524495 RXP524473:RXP524495 SHL524473:SHL524495 SRH524473:SRH524495 TBD524473:TBD524495 TKZ524473:TKZ524495 TUV524473:TUV524495 UER524473:UER524495 UON524473:UON524495 UYJ524473:UYJ524495 VIF524473:VIF524495 VSB524473:VSB524495 WBX524473:WBX524495 WLT524473:WLT524495 WVP524473:WVP524495 H590009:H590031 JD590009:JD590031 SZ590009:SZ590031 ACV590009:ACV590031 AMR590009:AMR590031 AWN590009:AWN590031 BGJ590009:BGJ590031 BQF590009:BQF590031 CAB590009:CAB590031 CJX590009:CJX590031 CTT590009:CTT590031 DDP590009:DDP590031 DNL590009:DNL590031 DXH590009:DXH590031 EHD590009:EHD590031 EQZ590009:EQZ590031 FAV590009:FAV590031 FKR590009:FKR590031 FUN590009:FUN590031 GEJ590009:GEJ590031 GOF590009:GOF590031 GYB590009:GYB590031 HHX590009:HHX590031 HRT590009:HRT590031 IBP590009:IBP590031 ILL590009:ILL590031 IVH590009:IVH590031 JFD590009:JFD590031 JOZ590009:JOZ590031 JYV590009:JYV590031 KIR590009:KIR590031 KSN590009:KSN590031 LCJ590009:LCJ590031 LMF590009:LMF590031 LWB590009:LWB590031 MFX590009:MFX590031 MPT590009:MPT590031 MZP590009:MZP590031 NJL590009:NJL590031 NTH590009:NTH590031 ODD590009:ODD590031 OMZ590009:OMZ590031 OWV590009:OWV590031 PGR590009:PGR590031 PQN590009:PQN590031 QAJ590009:QAJ590031 QKF590009:QKF590031 QUB590009:QUB590031 RDX590009:RDX590031 RNT590009:RNT590031 RXP590009:RXP590031 SHL590009:SHL590031 SRH590009:SRH590031 TBD590009:TBD590031 TKZ590009:TKZ590031 TUV590009:TUV590031 UER590009:UER590031 UON590009:UON590031 UYJ590009:UYJ590031 VIF590009:VIF590031 VSB590009:VSB590031 WBX590009:WBX590031 WLT590009:WLT590031 WVP590009:WVP590031 H655545:H655567 JD655545:JD655567 SZ655545:SZ655567 ACV655545:ACV655567 AMR655545:AMR655567 AWN655545:AWN655567 BGJ655545:BGJ655567 BQF655545:BQF655567 CAB655545:CAB655567 CJX655545:CJX655567 CTT655545:CTT655567 DDP655545:DDP655567 DNL655545:DNL655567 DXH655545:DXH655567 EHD655545:EHD655567 EQZ655545:EQZ655567 FAV655545:FAV655567 FKR655545:FKR655567 FUN655545:FUN655567 GEJ655545:GEJ655567 GOF655545:GOF655567 GYB655545:GYB655567 HHX655545:HHX655567 HRT655545:HRT655567 IBP655545:IBP655567 ILL655545:ILL655567 IVH655545:IVH655567 JFD655545:JFD655567 JOZ655545:JOZ655567 JYV655545:JYV655567 KIR655545:KIR655567 KSN655545:KSN655567 LCJ655545:LCJ655567 LMF655545:LMF655567 LWB655545:LWB655567 MFX655545:MFX655567 MPT655545:MPT655567 MZP655545:MZP655567 NJL655545:NJL655567 NTH655545:NTH655567 ODD655545:ODD655567 OMZ655545:OMZ655567 OWV655545:OWV655567 PGR655545:PGR655567 PQN655545:PQN655567 QAJ655545:QAJ655567 QKF655545:QKF655567 QUB655545:QUB655567 RDX655545:RDX655567 RNT655545:RNT655567 RXP655545:RXP655567 SHL655545:SHL655567 SRH655545:SRH655567 TBD655545:TBD655567 TKZ655545:TKZ655567 TUV655545:TUV655567 UER655545:UER655567 UON655545:UON655567 UYJ655545:UYJ655567 VIF655545:VIF655567 VSB655545:VSB655567 WBX655545:WBX655567 WLT655545:WLT655567 WVP655545:WVP655567 H721081:H721103 JD721081:JD721103 SZ721081:SZ721103 ACV721081:ACV721103 AMR721081:AMR721103 AWN721081:AWN721103 BGJ721081:BGJ721103 BQF721081:BQF721103 CAB721081:CAB721103 CJX721081:CJX721103 CTT721081:CTT721103 DDP721081:DDP721103 DNL721081:DNL721103 DXH721081:DXH721103 EHD721081:EHD721103 EQZ721081:EQZ721103 FAV721081:FAV721103 FKR721081:FKR721103 FUN721081:FUN721103 GEJ721081:GEJ721103 GOF721081:GOF721103 GYB721081:GYB721103 HHX721081:HHX721103 HRT721081:HRT721103 IBP721081:IBP721103 ILL721081:ILL721103 IVH721081:IVH721103 JFD721081:JFD721103 JOZ721081:JOZ721103 JYV721081:JYV721103 KIR721081:KIR721103 KSN721081:KSN721103 LCJ721081:LCJ721103 LMF721081:LMF721103 LWB721081:LWB721103 MFX721081:MFX721103 MPT721081:MPT721103 MZP721081:MZP721103 NJL721081:NJL721103 NTH721081:NTH721103 ODD721081:ODD721103 OMZ721081:OMZ721103 OWV721081:OWV721103 PGR721081:PGR721103 PQN721081:PQN721103 QAJ721081:QAJ721103 QKF721081:QKF721103 QUB721081:QUB721103 RDX721081:RDX721103 RNT721081:RNT721103 RXP721081:RXP721103 SHL721081:SHL721103 SRH721081:SRH721103 TBD721081:TBD721103 TKZ721081:TKZ721103 TUV721081:TUV721103 UER721081:UER721103 UON721081:UON721103 UYJ721081:UYJ721103 VIF721081:VIF721103 VSB721081:VSB721103 WBX721081:WBX721103 WLT721081:WLT721103 WVP721081:WVP721103 H786617:H786639 JD786617:JD786639 SZ786617:SZ786639 ACV786617:ACV786639 AMR786617:AMR786639 AWN786617:AWN786639 BGJ786617:BGJ786639 BQF786617:BQF786639 CAB786617:CAB786639 CJX786617:CJX786639 CTT786617:CTT786639 DDP786617:DDP786639 DNL786617:DNL786639 DXH786617:DXH786639 EHD786617:EHD786639 EQZ786617:EQZ786639 FAV786617:FAV786639 FKR786617:FKR786639 FUN786617:FUN786639 GEJ786617:GEJ786639 GOF786617:GOF786639 GYB786617:GYB786639 HHX786617:HHX786639 HRT786617:HRT786639 IBP786617:IBP786639 ILL786617:ILL786639 IVH786617:IVH786639 JFD786617:JFD786639 JOZ786617:JOZ786639 JYV786617:JYV786639 KIR786617:KIR786639 KSN786617:KSN786639 LCJ786617:LCJ786639 LMF786617:LMF786639 LWB786617:LWB786639 MFX786617:MFX786639 MPT786617:MPT786639 MZP786617:MZP786639 NJL786617:NJL786639 NTH786617:NTH786639 ODD786617:ODD786639 OMZ786617:OMZ786639 OWV786617:OWV786639 PGR786617:PGR786639 PQN786617:PQN786639 QAJ786617:QAJ786639 QKF786617:QKF786639 QUB786617:QUB786639 RDX786617:RDX786639 RNT786617:RNT786639 RXP786617:RXP786639 SHL786617:SHL786639 SRH786617:SRH786639 TBD786617:TBD786639 TKZ786617:TKZ786639 TUV786617:TUV786639 UER786617:UER786639 UON786617:UON786639 UYJ786617:UYJ786639 VIF786617:VIF786639 VSB786617:VSB786639 WBX786617:WBX786639 WLT786617:WLT786639 WVP786617:WVP786639 H852153:H852175 JD852153:JD852175 SZ852153:SZ852175 ACV852153:ACV852175 AMR852153:AMR852175 AWN852153:AWN852175 BGJ852153:BGJ852175 BQF852153:BQF852175 CAB852153:CAB852175 CJX852153:CJX852175 CTT852153:CTT852175 DDP852153:DDP852175 DNL852153:DNL852175 DXH852153:DXH852175 EHD852153:EHD852175 EQZ852153:EQZ852175 FAV852153:FAV852175 FKR852153:FKR852175 FUN852153:FUN852175 GEJ852153:GEJ852175 GOF852153:GOF852175 GYB852153:GYB852175 HHX852153:HHX852175 HRT852153:HRT852175 IBP852153:IBP852175 ILL852153:ILL852175 IVH852153:IVH852175 JFD852153:JFD852175 JOZ852153:JOZ852175 JYV852153:JYV852175 KIR852153:KIR852175 KSN852153:KSN852175 LCJ852153:LCJ852175 LMF852153:LMF852175 LWB852153:LWB852175 MFX852153:MFX852175 MPT852153:MPT852175 MZP852153:MZP852175 NJL852153:NJL852175 NTH852153:NTH852175 ODD852153:ODD852175 OMZ852153:OMZ852175 OWV852153:OWV852175 PGR852153:PGR852175 PQN852153:PQN852175 QAJ852153:QAJ852175 QKF852153:QKF852175 QUB852153:QUB852175 RDX852153:RDX852175 RNT852153:RNT852175 RXP852153:RXP852175 SHL852153:SHL852175 SRH852153:SRH852175 TBD852153:TBD852175 TKZ852153:TKZ852175 TUV852153:TUV852175 UER852153:UER852175 UON852153:UON852175 UYJ852153:UYJ852175 VIF852153:VIF852175 VSB852153:VSB852175 WBX852153:WBX852175 WLT852153:WLT852175 WVP852153:WVP852175 H917689:H917711 JD917689:JD917711 SZ917689:SZ917711 ACV917689:ACV917711 AMR917689:AMR917711 AWN917689:AWN917711 BGJ917689:BGJ917711 BQF917689:BQF917711 CAB917689:CAB917711 CJX917689:CJX917711 CTT917689:CTT917711 DDP917689:DDP917711 DNL917689:DNL917711 DXH917689:DXH917711 EHD917689:EHD917711 EQZ917689:EQZ917711 FAV917689:FAV917711 FKR917689:FKR917711 FUN917689:FUN917711 GEJ917689:GEJ917711 GOF917689:GOF917711 GYB917689:GYB917711 HHX917689:HHX917711 HRT917689:HRT917711 IBP917689:IBP917711 ILL917689:ILL917711 IVH917689:IVH917711 JFD917689:JFD917711 JOZ917689:JOZ917711 JYV917689:JYV917711 KIR917689:KIR917711 KSN917689:KSN917711 LCJ917689:LCJ917711 LMF917689:LMF917711 LWB917689:LWB917711 MFX917689:MFX917711 MPT917689:MPT917711 MZP917689:MZP917711 NJL917689:NJL917711 NTH917689:NTH917711 ODD917689:ODD917711 OMZ917689:OMZ917711 OWV917689:OWV917711 PGR917689:PGR917711 PQN917689:PQN917711 QAJ917689:QAJ917711 QKF917689:QKF917711 QUB917689:QUB917711 RDX917689:RDX917711 RNT917689:RNT917711 RXP917689:RXP917711 SHL917689:SHL917711 SRH917689:SRH917711 TBD917689:TBD917711 TKZ917689:TKZ917711 TUV917689:TUV917711 UER917689:UER917711 UON917689:UON917711 UYJ917689:UYJ917711 VIF917689:VIF917711 VSB917689:VSB917711 WBX917689:WBX917711 WLT917689:WLT917711 WVP917689:WVP917711 H983225:H983247 JD983225:JD983247 SZ983225:SZ983247 ACV983225:ACV983247 AMR983225:AMR983247 AWN983225:AWN983247 BGJ983225:BGJ983247 BQF983225:BQF983247 CAB983225:CAB983247 CJX983225:CJX983247 CTT983225:CTT983247 DDP983225:DDP983247 DNL983225:DNL983247 DXH983225:DXH983247 EHD983225:EHD983247 EQZ983225:EQZ983247 FAV983225:FAV983247 FKR983225:FKR983247 FUN983225:FUN983247 GEJ983225:GEJ983247 GOF983225:GOF983247 GYB983225:GYB983247 HHX983225:HHX983247 HRT983225:HRT983247 IBP983225:IBP983247 ILL983225:ILL983247 IVH983225:IVH983247 JFD983225:JFD983247 JOZ983225:JOZ983247 JYV983225:JYV983247 KIR983225:KIR983247 KSN983225:KSN983247 LCJ983225:LCJ983247 LMF983225:LMF983247 LWB983225:LWB983247 MFX983225:MFX983247 MPT983225:MPT983247 MZP983225:MZP983247 NJL983225:NJL983247 NTH983225:NTH983247 ODD983225:ODD983247 OMZ983225:OMZ983247 OWV983225:OWV983247 PGR983225:PGR983247 PQN983225:PQN983247 QAJ983225:QAJ983247 QKF983225:QKF983247 QUB983225:QUB983247 RDX983225:RDX983247 RNT983225:RNT983247 RXP983225:RXP983247 SHL983225:SHL983247 SRH983225:SRH983247 TBD983225:TBD983247 TKZ983225:TKZ983247 TUV983225:TUV983247 UER983225:UER983247 UON983225:UON983247 UYJ983225:UYJ983247 VIF983225:VIF983247 VSB983225:VSB983247 WBX983225:WBX983247 WLT983225:WLT983247 WVP983225:WVP983247 J185:J207 JF185:JF207 TB185:TB207 ACX185:ACX207 AMT185:AMT207 AWP185:AWP207 BGL185:BGL207 BQH185:BQH207 CAD185:CAD207 CJZ185:CJZ207 CTV185:CTV207 DDR185:DDR207 DNN185:DNN207 DXJ185:DXJ207 EHF185:EHF207 ERB185:ERB207 FAX185:FAX207 FKT185:FKT207 FUP185:FUP207 GEL185:GEL207 GOH185:GOH207 GYD185:GYD207 HHZ185:HHZ207 HRV185:HRV207 IBR185:IBR207 ILN185:ILN207 IVJ185:IVJ207 JFF185:JFF207 JPB185:JPB207 JYX185:JYX207 KIT185:KIT207 KSP185:KSP207 LCL185:LCL207 LMH185:LMH207 LWD185:LWD207 MFZ185:MFZ207 MPV185:MPV207 MZR185:MZR207 NJN185:NJN207 NTJ185:NTJ207 ODF185:ODF207 ONB185:ONB207 OWX185:OWX207 PGT185:PGT207 PQP185:PQP207 QAL185:QAL207 QKH185:QKH207 QUD185:QUD207 RDZ185:RDZ207 RNV185:RNV207 RXR185:RXR207 SHN185:SHN207 SRJ185:SRJ207 TBF185:TBF207 TLB185:TLB207 TUX185:TUX207 UET185:UET207 UOP185:UOP207 UYL185:UYL207 VIH185:VIH207 VSD185:VSD207 WBZ185:WBZ207 WLV185:WLV207 WVR185:WVR207 J65721:J65743 JF65721:JF65743 TB65721:TB65743 ACX65721:ACX65743 AMT65721:AMT65743 AWP65721:AWP65743 BGL65721:BGL65743 BQH65721:BQH65743 CAD65721:CAD65743 CJZ65721:CJZ65743 CTV65721:CTV65743 DDR65721:DDR65743 DNN65721:DNN65743 DXJ65721:DXJ65743 EHF65721:EHF65743 ERB65721:ERB65743 FAX65721:FAX65743 FKT65721:FKT65743 FUP65721:FUP65743 GEL65721:GEL65743 GOH65721:GOH65743 GYD65721:GYD65743 HHZ65721:HHZ65743 HRV65721:HRV65743 IBR65721:IBR65743 ILN65721:ILN65743 IVJ65721:IVJ65743 JFF65721:JFF65743 JPB65721:JPB65743 JYX65721:JYX65743 KIT65721:KIT65743 KSP65721:KSP65743 LCL65721:LCL65743 LMH65721:LMH65743 LWD65721:LWD65743 MFZ65721:MFZ65743 MPV65721:MPV65743 MZR65721:MZR65743 NJN65721:NJN65743 NTJ65721:NTJ65743 ODF65721:ODF65743 ONB65721:ONB65743 OWX65721:OWX65743 PGT65721:PGT65743 PQP65721:PQP65743 QAL65721:QAL65743 QKH65721:QKH65743 QUD65721:QUD65743 RDZ65721:RDZ65743 RNV65721:RNV65743 RXR65721:RXR65743 SHN65721:SHN65743 SRJ65721:SRJ65743 TBF65721:TBF65743 TLB65721:TLB65743 TUX65721:TUX65743 UET65721:UET65743 UOP65721:UOP65743 UYL65721:UYL65743 VIH65721:VIH65743 VSD65721:VSD65743 WBZ65721:WBZ65743 WLV65721:WLV65743 WVR65721:WVR65743 J131257:J131279 JF131257:JF131279 TB131257:TB131279 ACX131257:ACX131279 AMT131257:AMT131279 AWP131257:AWP131279 BGL131257:BGL131279 BQH131257:BQH131279 CAD131257:CAD131279 CJZ131257:CJZ131279 CTV131257:CTV131279 DDR131257:DDR131279 DNN131257:DNN131279 DXJ131257:DXJ131279 EHF131257:EHF131279 ERB131257:ERB131279 FAX131257:FAX131279 FKT131257:FKT131279 FUP131257:FUP131279 GEL131257:GEL131279 GOH131257:GOH131279 GYD131257:GYD131279 HHZ131257:HHZ131279 HRV131257:HRV131279 IBR131257:IBR131279 ILN131257:ILN131279 IVJ131257:IVJ131279 JFF131257:JFF131279 JPB131257:JPB131279 JYX131257:JYX131279 KIT131257:KIT131279 KSP131257:KSP131279 LCL131257:LCL131279 LMH131257:LMH131279 LWD131257:LWD131279 MFZ131257:MFZ131279 MPV131257:MPV131279 MZR131257:MZR131279 NJN131257:NJN131279 NTJ131257:NTJ131279 ODF131257:ODF131279 ONB131257:ONB131279 OWX131257:OWX131279 PGT131257:PGT131279 PQP131257:PQP131279 QAL131257:QAL131279 QKH131257:QKH131279 QUD131257:QUD131279 RDZ131257:RDZ131279 RNV131257:RNV131279 RXR131257:RXR131279 SHN131257:SHN131279 SRJ131257:SRJ131279 TBF131257:TBF131279 TLB131257:TLB131279 TUX131257:TUX131279 UET131257:UET131279 UOP131257:UOP131279 UYL131257:UYL131279 VIH131257:VIH131279 VSD131257:VSD131279 WBZ131257:WBZ131279 WLV131257:WLV131279 WVR131257:WVR131279 J196793:J196815 JF196793:JF196815 TB196793:TB196815 ACX196793:ACX196815 AMT196793:AMT196815 AWP196793:AWP196815 BGL196793:BGL196815 BQH196793:BQH196815 CAD196793:CAD196815 CJZ196793:CJZ196815 CTV196793:CTV196815 DDR196793:DDR196815 DNN196793:DNN196815 DXJ196793:DXJ196815 EHF196793:EHF196815 ERB196793:ERB196815 FAX196793:FAX196815 FKT196793:FKT196815 FUP196793:FUP196815 GEL196793:GEL196815 GOH196793:GOH196815 GYD196793:GYD196815 HHZ196793:HHZ196815 HRV196793:HRV196815 IBR196793:IBR196815 ILN196793:ILN196815 IVJ196793:IVJ196815 JFF196793:JFF196815 JPB196793:JPB196815 JYX196793:JYX196815 KIT196793:KIT196815 KSP196793:KSP196815 LCL196793:LCL196815 LMH196793:LMH196815 LWD196793:LWD196815 MFZ196793:MFZ196815 MPV196793:MPV196815 MZR196793:MZR196815 NJN196793:NJN196815 NTJ196793:NTJ196815 ODF196793:ODF196815 ONB196793:ONB196815 OWX196793:OWX196815 PGT196793:PGT196815 PQP196793:PQP196815 QAL196793:QAL196815 QKH196793:QKH196815 QUD196793:QUD196815 RDZ196793:RDZ196815 RNV196793:RNV196815 RXR196793:RXR196815 SHN196793:SHN196815 SRJ196793:SRJ196815 TBF196793:TBF196815 TLB196793:TLB196815 TUX196793:TUX196815 UET196793:UET196815 UOP196793:UOP196815 UYL196793:UYL196815 VIH196793:VIH196815 VSD196793:VSD196815 WBZ196793:WBZ196815 WLV196793:WLV196815 WVR196793:WVR196815 J262329:J262351 JF262329:JF262351 TB262329:TB262351 ACX262329:ACX262351 AMT262329:AMT262351 AWP262329:AWP262351 BGL262329:BGL262351 BQH262329:BQH262351 CAD262329:CAD262351 CJZ262329:CJZ262351 CTV262329:CTV262351 DDR262329:DDR262351 DNN262329:DNN262351 DXJ262329:DXJ262351 EHF262329:EHF262351 ERB262329:ERB262351 FAX262329:FAX262351 FKT262329:FKT262351 FUP262329:FUP262351 GEL262329:GEL262351 GOH262329:GOH262351 GYD262329:GYD262351 HHZ262329:HHZ262351 HRV262329:HRV262351 IBR262329:IBR262351 ILN262329:ILN262351 IVJ262329:IVJ262351 JFF262329:JFF262351 JPB262329:JPB262351 JYX262329:JYX262351 KIT262329:KIT262351 KSP262329:KSP262351 LCL262329:LCL262351 LMH262329:LMH262351 LWD262329:LWD262351 MFZ262329:MFZ262351 MPV262329:MPV262351 MZR262329:MZR262351 NJN262329:NJN262351 NTJ262329:NTJ262351 ODF262329:ODF262351 ONB262329:ONB262351 OWX262329:OWX262351 PGT262329:PGT262351 PQP262329:PQP262351 QAL262329:QAL262351 QKH262329:QKH262351 QUD262329:QUD262351 RDZ262329:RDZ262351 RNV262329:RNV262351 RXR262329:RXR262351 SHN262329:SHN262351 SRJ262329:SRJ262351 TBF262329:TBF262351 TLB262329:TLB262351 TUX262329:TUX262351 UET262329:UET262351 UOP262329:UOP262351 UYL262329:UYL262351 VIH262329:VIH262351 VSD262329:VSD262351 WBZ262329:WBZ262351 WLV262329:WLV262351 WVR262329:WVR262351 J327865:J327887 JF327865:JF327887 TB327865:TB327887 ACX327865:ACX327887 AMT327865:AMT327887 AWP327865:AWP327887 BGL327865:BGL327887 BQH327865:BQH327887 CAD327865:CAD327887 CJZ327865:CJZ327887 CTV327865:CTV327887 DDR327865:DDR327887 DNN327865:DNN327887 DXJ327865:DXJ327887 EHF327865:EHF327887 ERB327865:ERB327887 FAX327865:FAX327887 FKT327865:FKT327887 FUP327865:FUP327887 GEL327865:GEL327887 GOH327865:GOH327887 GYD327865:GYD327887 HHZ327865:HHZ327887 HRV327865:HRV327887 IBR327865:IBR327887 ILN327865:ILN327887 IVJ327865:IVJ327887 JFF327865:JFF327887 JPB327865:JPB327887 JYX327865:JYX327887 KIT327865:KIT327887 KSP327865:KSP327887 LCL327865:LCL327887 LMH327865:LMH327887 LWD327865:LWD327887 MFZ327865:MFZ327887 MPV327865:MPV327887 MZR327865:MZR327887 NJN327865:NJN327887 NTJ327865:NTJ327887 ODF327865:ODF327887 ONB327865:ONB327887 OWX327865:OWX327887 PGT327865:PGT327887 PQP327865:PQP327887 QAL327865:QAL327887 QKH327865:QKH327887 QUD327865:QUD327887 RDZ327865:RDZ327887 RNV327865:RNV327887 RXR327865:RXR327887 SHN327865:SHN327887 SRJ327865:SRJ327887 TBF327865:TBF327887 TLB327865:TLB327887 TUX327865:TUX327887 UET327865:UET327887 UOP327865:UOP327887 UYL327865:UYL327887 VIH327865:VIH327887 VSD327865:VSD327887 WBZ327865:WBZ327887 WLV327865:WLV327887 WVR327865:WVR327887 J393401:J393423 JF393401:JF393423 TB393401:TB393423 ACX393401:ACX393423 AMT393401:AMT393423 AWP393401:AWP393423 BGL393401:BGL393423 BQH393401:BQH393423 CAD393401:CAD393423 CJZ393401:CJZ393423 CTV393401:CTV393423 DDR393401:DDR393423 DNN393401:DNN393423 DXJ393401:DXJ393423 EHF393401:EHF393423 ERB393401:ERB393423 FAX393401:FAX393423 FKT393401:FKT393423 FUP393401:FUP393423 GEL393401:GEL393423 GOH393401:GOH393423 GYD393401:GYD393423 HHZ393401:HHZ393423 HRV393401:HRV393423 IBR393401:IBR393423 ILN393401:ILN393423 IVJ393401:IVJ393423 JFF393401:JFF393423 JPB393401:JPB393423 JYX393401:JYX393423 KIT393401:KIT393423 KSP393401:KSP393423 LCL393401:LCL393423 LMH393401:LMH393423 LWD393401:LWD393423 MFZ393401:MFZ393423 MPV393401:MPV393423 MZR393401:MZR393423 NJN393401:NJN393423 NTJ393401:NTJ393423 ODF393401:ODF393423 ONB393401:ONB393423 OWX393401:OWX393423 PGT393401:PGT393423 PQP393401:PQP393423 QAL393401:QAL393423 QKH393401:QKH393423 QUD393401:QUD393423 RDZ393401:RDZ393423 RNV393401:RNV393423 RXR393401:RXR393423 SHN393401:SHN393423 SRJ393401:SRJ393423 TBF393401:TBF393423 TLB393401:TLB393423 TUX393401:TUX393423 UET393401:UET393423 UOP393401:UOP393423 UYL393401:UYL393423 VIH393401:VIH393423 VSD393401:VSD393423 WBZ393401:WBZ393423 WLV393401:WLV393423 WVR393401:WVR393423 J458937:J458959 JF458937:JF458959 TB458937:TB458959 ACX458937:ACX458959 AMT458937:AMT458959 AWP458937:AWP458959 BGL458937:BGL458959 BQH458937:BQH458959 CAD458937:CAD458959 CJZ458937:CJZ458959 CTV458937:CTV458959 DDR458937:DDR458959 DNN458937:DNN458959 DXJ458937:DXJ458959 EHF458937:EHF458959 ERB458937:ERB458959 FAX458937:FAX458959 FKT458937:FKT458959 FUP458937:FUP458959 GEL458937:GEL458959 GOH458937:GOH458959 GYD458937:GYD458959 HHZ458937:HHZ458959 HRV458937:HRV458959 IBR458937:IBR458959 ILN458937:ILN458959 IVJ458937:IVJ458959 JFF458937:JFF458959 JPB458937:JPB458959 JYX458937:JYX458959 KIT458937:KIT458959 KSP458937:KSP458959 LCL458937:LCL458959 LMH458937:LMH458959 LWD458937:LWD458959 MFZ458937:MFZ458959 MPV458937:MPV458959 MZR458937:MZR458959 NJN458937:NJN458959 NTJ458937:NTJ458959 ODF458937:ODF458959 ONB458937:ONB458959 OWX458937:OWX458959 PGT458937:PGT458959 PQP458937:PQP458959 QAL458937:QAL458959 QKH458937:QKH458959 QUD458937:QUD458959 RDZ458937:RDZ458959 RNV458937:RNV458959 RXR458937:RXR458959 SHN458937:SHN458959 SRJ458937:SRJ458959 TBF458937:TBF458959 TLB458937:TLB458959 TUX458937:TUX458959 UET458937:UET458959 UOP458937:UOP458959 UYL458937:UYL458959 VIH458937:VIH458959 VSD458937:VSD458959 WBZ458937:WBZ458959 WLV458937:WLV458959 WVR458937:WVR458959 J524473:J524495 JF524473:JF524495 TB524473:TB524495 ACX524473:ACX524495 AMT524473:AMT524495 AWP524473:AWP524495 BGL524473:BGL524495 BQH524473:BQH524495 CAD524473:CAD524495 CJZ524473:CJZ524495 CTV524473:CTV524495 DDR524473:DDR524495 DNN524473:DNN524495 DXJ524473:DXJ524495 EHF524473:EHF524495 ERB524473:ERB524495 FAX524473:FAX524495 FKT524473:FKT524495 FUP524473:FUP524495 GEL524473:GEL524495 GOH524473:GOH524495 GYD524473:GYD524495 HHZ524473:HHZ524495 HRV524473:HRV524495 IBR524473:IBR524495 ILN524473:ILN524495 IVJ524473:IVJ524495 JFF524473:JFF524495 JPB524473:JPB524495 JYX524473:JYX524495 KIT524473:KIT524495 KSP524473:KSP524495 LCL524473:LCL524495 LMH524473:LMH524495 LWD524473:LWD524495 MFZ524473:MFZ524495 MPV524473:MPV524495 MZR524473:MZR524495 NJN524473:NJN524495 NTJ524473:NTJ524495 ODF524473:ODF524495 ONB524473:ONB524495 OWX524473:OWX524495 PGT524473:PGT524495 PQP524473:PQP524495 QAL524473:QAL524495 QKH524473:QKH524495 QUD524473:QUD524495 RDZ524473:RDZ524495 RNV524473:RNV524495 RXR524473:RXR524495 SHN524473:SHN524495 SRJ524473:SRJ524495 TBF524473:TBF524495 TLB524473:TLB524495 TUX524473:TUX524495 UET524473:UET524495 UOP524473:UOP524495 UYL524473:UYL524495 VIH524473:VIH524495 VSD524473:VSD524495 WBZ524473:WBZ524495 WLV524473:WLV524495 WVR524473:WVR524495 J590009:J590031 JF590009:JF590031 TB590009:TB590031 ACX590009:ACX590031 AMT590009:AMT590031 AWP590009:AWP590031 BGL590009:BGL590031 BQH590009:BQH590031 CAD590009:CAD590031 CJZ590009:CJZ590031 CTV590009:CTV590031 DDR590009:DDR590031 DNN590009:DNN590031 DXJ590009:DXJ590031 EHF590009:EHF590031 ERB590009:ERB590031 FAX590009:FAX590031 FKT590009:FKT590031 FUP590009:FUP590031 GEL590009:GEL590031 GOH590009:GOH590031 GYD590009:GYD590031 HHZ590009:HHZ590031 HRV590009:HRV590031 IBR590009:IBR590031 ILN590009:ILN590031 IVJ590009:IVJ590031 JFF590009:JFF590031 JPB590009:JPB590031 JYX590009:JYX590031 KIT590009:KIT590031 KSP590009:KSP590031 LCL590009:LCL590031 LMH590009:LMH590031 LWD590009:LWD590031 MFZ590009:MFZ590031 MPV590009:MPV590031 MZR590009:MZR590031 NJN590009:NJN590031 NTJ590009:NTJ590031 ODF590009:ODF590031 ONB590009:ONB590031 OWX590009:OWX590031 PGT590009:PGT590031 PQP590009:PQP590031 QAL590009:QAL590031 QKH590009:QKH590031 QUD590009:QUD590031 RDZ590009:RDZ590031 RNV590009:RNV590031 RXR590009:RXR590031 SHN590009:SHN590031 SRJ590009:SRJ590031 TBF590009:TBF590031 TLB590009:TLB590031 TUX590009:TUX590031 UET590009:UET590031 UOP590009:UOP590031 UYL590009:UYL590031 VIH590009:VIH590031 VSD590009:VSD590031 WBZ590009:WBZ590031 WLV590009:WLV590031 WVR590009:WVR590031 J655545:J655567 JF655545:JF655567 TB655545:TB655567 ACX655545:ACX655567 AMT655545:AMT655567 AWP655545:AWP655567 BGL655545:BGL655567 BQH655545:BQH655567 CAD655545:CAD655567 CJZ655545:CJZ655567 CTV655545:CTV655567 DDR655545:DDR655567 DNN655545:DNN655567 DXJ655545:DXJ655567 EHF655545:EHF655567 ERB655545:ERB655567 FAX655545:FAX655567 FKT655545:FKT655567 FUP655545:FUP655567 GEL655545:GEL655567 GOH655545:GOH655567 GYD655545:GYD655567 HHZ655545:HHZ655567 HRV655545:HRV655567 IBR655545:IBR655567 ILN655545:ILN655567 IVJ655545:IVJ655567 JFF655545:JFF655567 JPB655545:JPB655567 JYX655545:JYX655567 KIT655545:KIT655567 KSP655545:KSP655567 LCL655545:LCL655567 LMH655545:LMH655567 LWD655545:LWD655567 MFZ655545:MFZ655567 MPV655545:MPV655567 MZR655545:MZR655567 NJN655545:NJN655567 NTJ655545:NTJ655567 ODF655545:ODF655567 ONB655545:ONB655567 OWX655545:OWX655567 PGT655545:PGT655567 PQP655545:PQP655567 QAL655545:QAL655567 QKH655545:QKH655567 QUD655545:QUD655567 RDZ655545:RDZ655567 RNV655545:RNV655567 RXR655545:RXR655567 SHN655545:SHN655567 SRJ655545:SRJ655567 TBF655545:TBF655567 TLB655545:TLB655567 TUX655545:TUX655567 UET655545:UET655567 UOP655545:UOP655567 UYL655545:UYL655567 VIH655545:VIH655567 VSD655545:VSD655567 WBZ655545:WBZ655567 WLV655545:WLV655567 WVR655545:WVR655567 J721081:J721103 JF721081:JF721103 TB721081:TB721103 ACX721081:ACX721103 AMT721081:AMT721103 AWP721081:AWP721103 BGL721081:BGL721103 BQH721081:BQH721103 CAD721081:CAD721103 CJZ721081:CJZ721103 CTV721081:CTV721103 DDR721081:DDR721103 DNN721081:DNN721103 DXJ721081:DXJ721103 EHF721081:EHF721103 ERB721081:ERB721103 FAX721081:FAX721103 FKT721081:FKT721103 FUP721081:FUP721103 GEL721081:GEL721103 GOH721081:GOH721103 GYD721081:GYD721103 HHZ721081:HHZ721103 HRV721081:HRV721103 IBR721081:IBR721103 ILN721081:ILN721103 IVJ721081:IVJ721103 JFF721081:JFF721103 JPB721081:JPB721103 JYX721081:JYX721103 KIT721081:KIT721103 KSP721081:KSP721103 LCL721081:LCL721103 LMH721081:LMH721103 LWD721081:LWD721103 MFZ721081:MFZ721103 MPV721081:MPV721103 MZR721081:MZR721103 NJN721081:NJN721103 NTJ721081:NTJ721103 ODF721081:ODF721103 ONB721081:ONB721103 OWX721081:OWX721103 PGT721081:PGT721103 PQP721081:PQP721103 QAL721081:QAL721103 QKH721081:QKH721103 QUD721081:QUD721103 RDZ721081:RDZ721103 RNV721081:RNV721103 RXR721081:RXR721103 SHN721081:SHN721103 SRJ721081:SRJ721103 TBF721081:TBF721103 TLB721081:TLB721103 TUX721081:TUX721103 UET721081:UET721103 UOP721081:UOP721103 UYL721081:UYL721103 VIH721081:VIH721103 VSD721081:VSD721103 WBZ721081:WBZ721103 WLV721081:WLV721103 WVR721081:WVR721103 J786617:J786639 JF786617:JF786639 TB786617:TB786639 ACX786617:ACX786639 AMT786617:AMT786639 AWP786617:AWP786639 BGL786617:BGL786639 BQH786617:BQH786639 CAD786617:CAD786639 CJZ786617:CJZ786639 CTV786617:CTV786639 DDR786617:DDR786639 DNN786617:DNN786639 DXJ786617:DXJ786639 EHF786617:EHF786639 ERB786617:ERB786639 FAX786617:FAX786639 FKT786617:FKT786639 FUP786617:FUP786639 GEL786617:GEL786639 GOH786617:GOH786639 GYD786617:GYD786639 HHZ786617:HHZ786639 HRV786617:HRV786639 IBR786617:IBR786639 ILN786617:ILN786639 IVJ786617:IVJ786639 JFF786617:JFF786639 JPB786617:JPB786639 JYX786617:JYX786639 KIT786617:KIT786639 KSP786617:KSP786639 LCL786617:LCL786639 LMH786617:LMH786639 LWD786617:LWD786639 MFZ786617:MFZ786639 MPV786617:MPV786639 MZR786617:MZR786639 NJN786617:NJN786639 NTJ786617:NTJ786639 ODF786617:ODF786639 ONB786617:ONB786639 OWX786617:OWX786639 PGT786617:PGT786639 PQP786617:PQP786639 QAL786617:QAL786639 QKH786617:QKH786639 QUD786617:QUD786639 RDZ786617:RDZ786639 RNV786617:RNV786639 RXR786617:RXR786639 SHN786617:SHN786639 SRJ786617:SRJ786639 TBF786617:TBF786639 TLB786617:TLB786639 TUX786617:TUX786639 UET786617:UET786639 UOP786617:UOP786639 UYL786617:UYL786639 VIH786617:VIH786639 VSD786617:VSD786639 WBZ786617:WBZ786639 WLV786617:WLV786639 WVR786617:WVR786639 J852153:J852175 JF852153:JF852175 TB852153:TB852175 ACX852153:ACX852175 AMT852153:AMT852175 AWP852153:AWP852175 BGL852153:BGL852175 BQH852153:BQH852175 CAD852153:CAD852175 CJZ852153:CJZ852175 CTV852153:CTV852175 DDR852153:DDR852175 DNN852153:DNN852175 DXJ852153:DXJ852175 EHF852153:EHF852175 ERB852153:ERB852175 FAX852153:FAX852175 FKT852153:FKT852175 FUP852153:FUP852175 GEL852153:GEL852175 GOH852153:GOH852175 GYD852153:GYD852175 HHZ852153:HHZ852175 HRV852153:HRV852175 IBR852153:IBR852175 ILN852153:ILN852175 IVJ852153:IVJ852175 JFF852153:JFF852175 JPB852153:JPB852175 JYX852153:JYX852175 KIT852153:KIT852175 KSP852153:KSP852175 LCL852153:LCL852175 LMH852153:LMH852175 LWD852153:LWD852175 MFZ852153:MFZ852175 MPV852153:MPV852175 MZR852153:MZR852175 NJN852153:NJN852175 NTJ852153:NTJ852175 ODF852153:ODF852175 ONB852153:ONB852175 OWX852153:OWX852175 PGT852153:PGT852175 PQP852153:PQP852175 QAL852153:QAL852175 QKH852153:QKH852175 QUD852153:QUD852175 RDZ852153:RDZ852175 RNV852153:RNV852175 RXR852153:RXR852175 SHN852153:SHN852175 SRJ852153:SRJ852175 TBF852153:TBF852175 TLB852153:TLB852175 TUX852153:TUX852175 UET852153:UET852175 UOP852153:UOP852175 UYL852153:UYL852175 VIH852153:VIH852175 VSD852153:VSD852175 WBZ852153:WBZ852175 WLV852153:WLV852175 WVR852153:WVR852175 J917689:J917711 JF917689:JF917711 TB917689:TB917711 ACX917689:ACX917711 AMT917689:AMT917711 AWP917689:AWP917711 BGL917689:BGL917711 BQH917689:BQH917711 CAD917689:CAD917711 CJZ917689:CJZ917711 CTV917689:CTV917711 DDR917689:DDR917711 DNN917689:DNN917711 DXJ917689:DXJ917711 EHF917689:EHF917711 ERB917689:ERB917711 FAX917689:FAX917711 FKT917689:FKT917711 FUP917689:FUP917711 GEL917689:GEL917711 GOH917689:GOH917711 GYD917689:GYD917711 HHZ917689:HHZ917711 HRV917689:HRV917711 IBR917689:IBR917711 ILN917689:ILN917711 IVJ917689:IVJ917711 JFF917689:JFF917711 JPB917689:JPB917711 JYX917689:JYX917711 KIT917689:KIT917711 KSP917689:KSP917711 LCL917689:LCL917711 LMH917689:LMH917711 LWD917689:LWD917711 MFZ917689:MFZ917711 MPV917689:MPV917711 MZR917689:MZR917711 NJN917689:NJN917711 NTJ917689:NTJ917711 ODF917689:ODF917711 ONB917689:ONB917711 OWX917689:OWX917711 PGT917689:PGT917711 PQP917689:PQP917711 QAL917689:QAL917711 QKH917689:QKH917711 QUD917689:QUD917711 RDZ917689:RDZ917711 RNV917689:RNV917711 RXR917689:RXR917711 SHN917689:SHN917711 SRJ917689:SRJ917711 TBF917689:TBF917711 TLB917689:TLB917711 TUX917689:TUX917711 UET917689:UET917711 UOP917689:UOP917711 UYL917689:UYL917711 VIH917689:VIH917711 VSD917689:VSD917711 WBZ917689:WBZ917711 WLV917689:WLV917711 WVR917689:WVR917711 J983225:J983247 JF983225:JF983247 TB983225:TB983247 ACX983225:ACX983247 AMT983225:AMT983247 AWP983225:AWP983247 BGL983225:BGL983247 BQH983225:BQH983247 CAD983225:CAD983247 CJZ983225:CJZ983247 CTV983225:CTV983247 DDR983225:DDR983247 DNN983225:DNN983247 DXJ983225:DXJ983247 EHF983225:EHF983247 ERB983225:ERB983247 FAX983225:FAX983247 FKT983225:FKT983247 FUP983225:FUP983247 GEL983225:GEL983247 GOH983225:GOH983247 GYD983225:GYD983247 HHZ983225:HHZ983247 HRV983225:HRV983247 IBR983225:IBR983247 ILN983225:ILN983247 IVJ983225:IVJ983247 JFF983225:JFF983247 JPB983225:JPB983247 JYX983225:JYX983247 KIT983225:KIT983247 KSP983225:KSP983247 LCL983225:LCL983247 LMH983225:LMH983247 LWD983225:LWD983247 MFZ983225:MFZ983247 MPV983225:MPV983247 MZR983225:MZR983247 NJN983225:NJN983247 NTJ983225:NTJ983247 ODF983225:ODF983247 ONB983225:ONB983247 OWX983225:OWX983247 PGT983225:PGT983247 PQP983225:PQP983247 QAL983225:QAL983247 QKH983225:QKH983247 QUD983225:QUD983247 RDZ983225:RDZ983247 RNV983225:RNV983247 RXR983225:RXR983247 SHN983225:SHN983247 SRJ983225:SRJ983247 TBF983225:TBF983247 TLB983225:TLB983247 TUX983225:TUX983247 UET983225:UET983247 UOP983225:UOP983247 UYL983225:UYL983247 VIH983225:VIH983247 VSD983225:VSD983247 WBZ983225:WBZ983247 WLV983225:WLV983247 WVR983225:WVR983247 I228:I230 JE228:JE230 TA228:TA230 ACW228:ACW230 AMS228:AMS230 AWO228:AWO230 BGK228:BGK230 BQG228:BQG230 CAC228:CAC230 CJY228:CJY230 CTU228:CTU230 DDQ228:DDQ230 DNM228:DNM230 DXI228:DXI230 EHE228:EHE230 ERA228:ERA230 FAW228:FAW230 FKS228:FKS230 FUO228:FUO230 GEK228:GEK230 GOG228:GOG230 GYC228:GYC230 HHY228:HHY230 HRU228:HRU230 IBQ228:IBQ230 ILM228:ILM230 IVI228:IVI230 JFE228:JFE230 JPA228:JPA230 JYW228:JYW230 KIS228:KIS230 KSO228:KSO230 LCK228:LCK230 LMG228:LMG230 LWC228:LWC230 MFY228:MFY230 MPU228:MPU230 MZQ228:MZQ230 NJM228:NJM230 NTI228:NTI230 ODE228:ODE230 ONA228:ONA230 OWW228:OWW230 PGS228:PGS230 PQO228:PQO230 QAK228:QAK230 QKG228:QKG230 QUC228:QUC230 RDY228:RDY230 RNU228:RNU230 RXQ228:RXQ230 SHM228:SHM230 SRI228:SRI230 TBE228:TBE230 TLA228:TLA230 TUW228:TUW230 UES228:UES230 UOO228:UOO230 UYK228:UYK230 VIG228:VIG230 VSC228:VSC230 WBY228:WBY230 WLU228:WLU230 WVQ228:WVQ230 I65764:I65766 JE65764:JE65766 TA65764:TA65766 ACW65764:ACW65766 AMS65764:AMS65766 AWO65764:AWO65766 BGK65764:BGK65766 BQG65764:BQG65766 CAC65764:CAC65766 CJY65764:CJY65766 CTU65764:CTU65766 DDQ65764:DDQ65766 DNM65764:DNM65766 DXI65764:DXI65766 EHE65764:EHE65766 ERA65764:ERA65766 FAW65764:FAW65766 FKS65764:FKS65766 FUO65764:FUO65766 GEK65764:GEK65766 GOG65764:GOG65766 GYC65764:GYC65766 HHY65764:HHY65766 HRU65764:HRU65766 IBQ65764:IBQ65766 ILM65764:ILM65766 IVI65764:IVI65766 JFE65764:JFE65766 JPA65764:JPA65766 JYW65764:JYW65766 KIS65764:KIS65766 KSO65764:KSO65766 LCK65764:LCK65766 LMG65764:LMG65766 LWC65764:LWC65766 MFY65764:MFY65766 MPU65764:MPU65766 MZQ65764:MZQ65766 NJM65764:NJM65766 NTI65764:NTI65766 ODE65764:ODE65766 ONA65764:ONA65766 OWW65764:OWW65766 PGS65764:PGS65766 PQO65764:PQO65766 QAK65764:QAK65766 QKG65764:QKG65766 QUC65764:QUC65766 RDY65764:RDY65766 RNU65764:RNU65766 RXQ65764:RXQ65766 SHM65764:SHM65766 SRI65764:SRI65766 TBE65764:TBE65766 TLA65764:TLA65766 TUW65764:TUW65766 UES65764:UES65766 UOO65764:UOO65766 UYK65764:UYK65766 VIG65764:VIG65766 VSC65764:VSC65766 WBY65764:WBY65766 WLU65764:WLU65766 WVQ65764:WVQ65766 I131300:I131302 JE131300:JE131302 TA131300:TA131302 ACW131300:ACW131302 AMS131300:AMS131302 AWO131300:AWO131302 BGK131300:BGK131302 BQG131300:BQG131302 CAC131300:CAC131302 CJY131300:CJY131302 CTU131300:CTU131302 DDQ131300:DDQ131302 DNM131300:DNM131302 DXI131300:DXI131302 EHE131300:EHE131302 ERA131300:ERA131302 FAW131300:FAW131302 FKS131300:FKS131302 FUO131300:FUO131302 GEK131300:GEK131302 GOG131300:GOG131302 GYC131300:GYC131302 HHY131300:HHY131302 HRU131300:HRU131302 IBQ131300:IBQ131302 ILM131300:ILM131302 IVI131300:IVI131302 JFE131300:JFE131302 JPA131300:JPA131302 JYW131300:JYW131302 KIS131300:KIS131302 KSO131300:KSO131302 LCK131300:LCK131302 LMG131300:LMG131302 LWC131300:LWC131302 MFY131300:MFY131302 MPU131300:MPU131302 MZQ131300:MZQ131302 NJM131300:NJM131302 NTI131300:NTI131302 ODE131300:ODE131302 ONA131300:ONA131302 OWW131300:OWW131302 PGS131300:PGS131302 PQO131300:PQO131302 QAK131300:QAK131302 QKG131300:QKG131302 QUC131300:QUC131302 RDY131300:RDY131302 RNU131300:RNU131302 RXQ131300:RXQ131302 SHM131300:SHM131302 SRI131300:SRI131302 TBE131300:TBE131302 TLA131300:TLA131302 TUW131300:TUW131302 UES131300:UES131302 UOO131300:UOO131302 UYK131300:UYK131302 VIG131300:VIG131302 VSC131300:VSC131302 WBY131300:WBY131302 WLU131300:WLU131302 WVQ131300:WVQ131302 I196836:I196838 JE196836:JE196838 TA196836:TA196838 ACW196836:ACW196838 AMS196836:AMS196838 AWO196836:AWO196838 BGK196836:BGK196838 BQG196836:BQG196838 CAC196836:CAC196838 CJY196836:CJY196838 CTU196836:CTU196838 DDQ196836:DDQ196838 DNM196836:DNM196838 DXI196836:DXI196838 EHE196836:EHE196838 ERA196836:ERA196838 FAW196836:FAW196838 FKS196836:FKS196838 FUO196836:FUO196838 GEK196836:GEK196838 GOG196836:GOG196838 GYC196836:GYC196838 HHY196836:HHY196838 HRU196836:HRU196838 IBQ196836:IBQ196838 ILM196836:ILM196838 IVI196836:IVI196838 JFE196836:JFE196838 JPA196836:JPA196838 JYW196836:JYW196838 KIS196836:KIS196838 KSO196836:KSO196838 LCK196836:LCK196838 LMG196836:LMG196838 LWC196836:LWC196838 MFY196836:MFY196838 MPU196836:MPU196838 MZQ196836:MZQ196838 NJM196836:NJM196838 NTI196836:NTI196838 ODE196836:ODE196838 ONA196836:ONA196838 OWW196836:OWW196838 PGS196836:PGS196838 PQO196836:PQO196838 QAK196836:QAK196838 QKG196836:QKG196838 QUC196836:QUC196838 RDY196836:RDY196838 RNU196836:RNU196838 RXQ196836:RXQ196838 SHM196836:SHM196838 SRI196836:SRI196838 TBE196836:TBE196838 TLA196836:TLA196838 TUW196836:TUW196838 UES196836:UES196838 UOO196836:UOO196838 UYK196836:UYK196838 VIG196836:VIG196838 VSC196836:VSC196838 WBY196836:WBY196838 WLU196836:WLU196838 WVQ196836:WVQ196838 I262372:I262374 JE262372:JE262374 TA262372:TA262374 ACW262372:ACW262374 AMS262372:AMS262374 AWO262372:AWO262374 BGK262372:BGK262374 BQG262372:BQG262374 CAC262372:CAC262374 CJY262372:CJY262374 CTU262372:CTU262374 DDQ262372:DDQ262374 DNM262372:DNM262374 DXI262372:DXI262374 EHE262372:EHE262374 ERA262372:ERA262374 FAW262372:FAW262374 FKS262372:FKS262374 FUO262372:FUO262374 GEK262372:GEK262374 GOG262372:GOG262374 GYC262372:GYC262374 HHY262372:HHY262374 HRU262372:HRU262374 IBQ262372:IBQ262374 ILM262372:ILM262374 IVI262372:IVI262374 JFE262372:JFE262374 JPA262372:JPA262374 JYW262372:JYW262374 KIS262372:KIS262374 KSO262372:KSO262374 LCK262372:LCK262374 LMG262372:LMG262374 LWC262372:LWC262374 MFY262372:MFY262374 MPU262372:MPU262374 MZQ262372:MZQ262374 NJM262372:NJM262374 NTI262372:NTI262374 ODE262372:ODE262374 ONA262372:ONA262374 OWW262372:OWW262374 PGS262372:PGS262374 PQO262372:PQO262374 QAK262372:QAK262374 QKG262372:QKG262374 QUC262372:QUC262374 RDY262372:RDY262374 RNU262372:RNU262374 RXQ262372:RXQ262374 SHM262372:SHM262374 SRI262372:SRI262374 TBE262372:TBE262374 TLA262372:TLA262374 TUW262372:TUW262374 UES262372:UES262374 UOO262372:UOO262374 UYK262372:UYK262374 VIG262372:VIG262374 VSC262372:VSC262374 WBY262372:WBY262374 WLU262372:WLU262374 WVQ262372:WVQ262374 I327908:I327910 JE327908:JE327910 TA327908:TA327910 ACW327908:ACW327910 AMS327908:AMS327910 AWO327908:AWO327910 BGK327908:BGK327910 BQG327908:BQG327910 CAC327908:CAC327910 CJY327908:CJY327910 CTU327908:CTU327910 DDQ327908:DDQ327910 DNM327908:DNM327910 DXI327908:DXI327910 EHE327908:EHE327910 ERA327908:ERA327910 FAW327908:FAW327910 FKS327908:FKS327910 FUO327908:FUO327910 GEK327908:GEK327910 GOG327908:GOG327910 GYC327908:GYC327910 HHY327908:HHY327910 HRU327908:HRU327910 IBQ327908:IBQ327910 ILM327908:ILM327910 IVI327908:IVI327910 JFE327908:JFE327910 JPA327908:JPA327910 JYW327908:JYW327910 KIS327908:KIS327910 KSO327908:KSO327910 LCK327908:LCK327910 LMG327908:LMG327910 LWC327908:LWC327910 MFY327908:MFY327910 MPU327908:MPU327910 MZQ327908:MZQ327910 NJM327908:NJM327910 NTI327908:NTI327910 ODE327908:ODE327910 ONA327908:ONA327910 OWW327908:OWW327910 PGS327908:PGS327910 PQO327908:PQO327910 QAK327908:QAK327910 QKG327908:QKG327910 QUC327908:QUC327910 RDY327908:RDY327910 RNU327908:RNU327910 RXQ327908:RXQ327910 SHM327908:SHM327910 SRI327908:SRI327910 TBE327908:TBE327910 TLA327908:TLA327910 TUW327908:TUW327910 UES327908:UES327910 UOO327908:UOO327910 UYK327908:UYK327910 VIG327908:VIG327910 VSC327908:VSC327910 WBY327908:WBY327910 WLU327908:WLU327910 WVQ327908:WVQ327910 I393444:I393446 JE393444:JE393446 TA393444:TA393446 ACW393444:ACW393446 AMS393444:AMS393446 AWO393444:AWO393446 BGK393444:BGK393446 BQG393444:BQG393446 CAC393444:CAC393446 CJY393444:CJY393446 CTU393444:CTU393446 DDQ393444:DDQ393446 DNM393444:DNM393446 DXI393444:DXI393446 EHE393444:EHE393446 ERA393444:ERA393446 FAW393444:FAW393446 FKS393444:FKS393446 FUO393444:FUO393446 GEK393444:GEK393446 GOG393444:GOG393446 GYC393444:GYC393446 HHY393444:HHY393446 HRU393444:HRU393446 IBQ393444:IBQ393446 ILM393444:ILM393446 IVI393444:IVI393446 JFE393444:JFE393446 JPA393444:JPA393446 JYW393444:JYW393446 KIS393444:KIS393446 KSO393444:KSO393446 LCK393444:LCK393446 LMG393444:LMG393446 LWC393444:LWC393446 MFY393444:MFY393446 MPU393444:MPU393446 MZQ393444:MZQ393446 NJM393444:NJM393446 NTI393444:NTI393446 ODE393444:ODE393446 ONA393444:ONA393446 OWW393444:OWW393446 PGS393444:PGS393446 PQO393444:PQO393446 QAK393444:QAK393446 QKG393444:QKG393446 QUC393444:QUC393446 RDY393444:RDY393446 RNU393444:RNU393446 RXQ393444:RXQ393446 SHM393444:SHM393446 SRI393444:SRI393446 TBE393444:TBE393446 TLA393444:TLA393446 TUW393444:TUW393446 UES393444:UES393446 UOO393444:UOO393446 UYK393444:UYK393446 VIG393444:VIG393446 VSC393444:VSC393446 WBY393444:WBY393446 WLU393444:WLU393446 WVQ393444:WVQ393446 I458980:I458982 JE458980:JE458982 TA458980:TA458982 ACW458980:ACW458982 AMS458980:AMS458982 AWO458980:AWO458982 BGK458980:BGK458982 BQG458980:BQG458982 CAC458980:CAC458982 CJY458980:CJY458982 CTU458980:CTU458982 DDQ458980:DDQ458982 DNM458980:DNM458982 DXI458980:DXI458982 EHE458980:EHE458982 ERA458980:ERA458982 FAW458980:FAW458982 FKS458980:FKS458982 FUO458980:FUO458982 GEK458980:GEK458982 GOG458980:GOG458982 GYC458980:GYC458982 HHY458980:HHY458982 HRU458980:HRU458982 IBQ458980:IBQ458982 ILM458980:ILM458982 IVI458980:IVI458982 JFE458980:JFE458982 JPA458980:JPA458982 JYW458980:JYW458982 KIS458980:KIS458982 KSO458980:KSO458982 LCK458980:LCK458982 LMG458980:LMG458982 LWC458980:LWC458982 MFY458980:MFY458982 MPU458980:MPU458982 MZQ458980:MZQ458982 NJM458980:NJM458982 NTI458980:NTI458982 ODE458980:ODE458982 ONA458980:ONA458982 OWW458980:OWW458982 PGS458980:PGS458982 PQO458980:PQO458982 QAK458980:QAK458982 QKG458980:QKG458982 QUC458980:QUC458982 RDY458980:RDY458982 RNU458980:RNU458982 RXQ458980:RXQ458982 SHM458980:SHM458982 SRI458980:SRI458982 TBE458980:TBE458982 TLA458980:TLA458982 TUW458980:TUW458982 UES458980:UES458982 UOO458980:UOO458982 UYK458980:UYK458982 VIG458980:VIG458982 VSC458980:VSC458982 WBY458980:WBY458982 WLU458980:WLU458982 WVQ458980:WVQ458982 I524516:I524518 JE524516:JE524518 TA524516:TA524518 ACW524516:ACW524518 AMS524516:AMS524518 AWO524516:AWO524518 BGK524516:BGK524518 BQG524516:BQG524518 CAC524516:CAC524518 CJY524516:CJY524518 CTU524516:CTU524518 DDQ524516:DDQ524518 DNM524516:DNM524518 DXI524516:DXI524518 EHE524516:EHE524518 ERA524516:ERA524518 FAW524516:FAW524518 FKS524516:FKS524518 FUO524516:FUO524518 GEK524516:GEK524518 GOG524516:GOG524518 GYC524516:GYC524518 HHY524516:HHY524518 HRU524516:HRU524518 IBQ524516:IBQ524518 ILM524516:ILM524518 IVI524516:IVI524518 JFE524516:JFE524518 JPA524516:JPA524518 JYW524516:JYW524518 KIS524516:KIS524518 KSO524516:KSO524518 LCK524516:LCK524518 LMG524516:LMG524518 LWC524516:LWC524518 MFY524516:MFY524518 MPU524516:MPU524518 MZQ524516:MZQ524518 NJM524516:NJM524518 NTI524516:NTI524518 ODE524516:ODE524518 ONA524516:ONA524518 OWW524516:OWW524518 PGS524516:PGS524518 PQO524516:PQO524518 QAK524516:QAK524518 QKG524516:QKG524518 QUC524516:QUC524518 RDY524516:RDY524518 RNU524516:RNU524518 RXQ524516:RXQ524518 SHM524516:SHM524518 SRI524516:SRI524518 TBE524516:TBE524518 TLA524516:TLA524518 TUW524516:TUW524518 UES524516:UES524518 UOO524516:UOO524518 UYK524516:UYK524518 VIG524516:VIG524518 VSC524516:VSC524518 WBY524516:WBY524518 WLU524516:WLU524518 WVQ524516:WVQ524518 I590052:I590054 JE590052:JE590054 TA590052:TA590054 ACW590052:ACW590054 AMS590052:AMS590054 AWO590052:AWO590054 BGK590052:BGK590054 BQG590052:BQG590054 CAC590052:CAC590054 CJY590052:CJY590054 CTU590052:CTU590054 DDQ590052:DDQ590054 DNM590052:DNM590054 DXI590052:DXI590054 EHE590052:EHE590054 ERA590052:ERA590054 FAW590052:FAW590054 FKS590052:FKS590054 FUO590052:FUO590054 GEK590052:GEK590054 GOG590052:GOG590054 GYC590052:GYC590054 HHY590052:HHY590054 HRU590052:HRU590054 IBQ590052:IBQ590054 ILM590052:ILM590054 IVI590052:IVI590054 JFE590052:JFE590054 JPA590052:JPA590054 JYW590052:JYW590054 KIS590052:KIS590054 KSO590052:KSO590054 LCK590052:LCK590054 LMG590052:LMG590054 LWC590052:LWC590054 MFY590052:MFY590054 MPU590052:MPU590054 MZQ590052:MZQ590054 NJM590052:NJM590054 NTI590052:NTI590054 ODE590052:ODE590054 ONA590052:ONA590054 OWW590052:OWW590054 PGS590052:PGS590054 PQO590052:PQO590054 QAK590052:QAK590054 QKG590052:QKG590054 QUC590052:QUC590054 RDY590052:RDY590054 RNU590052:RNU590054 RXQ590052:RXQ590054 SHM590052:SHM590054 SRI590052:SRI590054 TBE590052:TBE590054 TLA590052:TLA590054 TUW590052:TUW590054 UES590052:UES590054 UOO590052:UOO590054 UYK590052:UYK590054 VIG590052:VIG590054 VSC590052:VSC590054 WBY590052:WBY590054 WLU590052:WLU590054 WVQ590052:WVQ590054 I655588:I655590 JE655588:JE655590 TA655588:TA655590 ACW655588:ACW655590 AMS655588:AMS655590 AWO655588:AWO655590 BGK655588:BGK655590 BQG655588:BQG655590 CAC655588:CAC655590 CJY655588:CJY655590 CTU655588:CTU655590 DDQ655588:DDQ655590 DNM655588:DNM655590 DXI655588:DXI655590 EHE655588:EHE655590 ERA655588:ERA655590 FAW655588:FAW655590 FKS655588:FKS655590 FUO655588:FUO655590 GEK655588:GEK655590 GOG655588:GOG655590 GYC655588:GYC655590 HHY655588:HHY655590 HRU655588:HRU655590 IBQ655588:IBQ655590 ILM655588:ILM655590 IVI655588:IVI655590 JFE655588:JFE655590 JPA655588:JPA655590 JYW655588:JYW655590 KIS655588:KIS655590 KSO655588:KSO655590 LCK655588:LCK655590 LMG655588:LMG655590 LWC655588:LWC655590 MFY655588:MFY655590 MPU655588:MPU655590 MZQ655588:MZQ655590 NJM655588:NJM655590 NTI655588:NTI655590 ODE655588:ODE655590 ONA655588:ONA655590 OWW655588:OWW655590 PGS655588:PGS655590 PQO655588:PQO655590 QAK655588:QAK655590 QKG655588:QKG655590 QUC655588:QUC655590 RDY655588:RDY655590 RNU655588:RNU655590 RXQ655588:RXQ655590 SHM655588:SHM655590 SRI655588:SRI655590 TBE655588:TBE655590 TLA655588:TLA655590 TUW655588:TUW655590 UES655588:UES655590 UOO655588:UOO655590 UYK655588:UYK655590 VIG655588:VIG655590 VSC655588:VSC655590 WBY655588:WBY655590 WLU655588:WLU655590 WVQ655588:WVQ655590 I721124:I721126 JE721124:JE721126 TA721124:TA721126 ACW721124:ACW721126 AMS721124:AMS721126 AWO721124:AWO721126 BGK721124:BGK721126 BQG721124:BQG721126 CAC721124:CAC721126 CJY721124:CJY721126 CTU721124:CTU721126 DDQ721124:DDQ721126 DNM721124:DNM721126 DXI721124:DXI721126 EHE721124:EHE721126 ERA721124:ERA721126 FAW721124:FAW721126 FKS721124:FKS721126 FUO721124:FUO721126 GEK721124:GEK721126 GOG721124:GOG721126 GYC721124:GYC721126 HHY721124:HHY721126 HRU721124:HRU721126 IBQ721124:IBQ721126 ILM721124:ILM721126 IVI721124:IVI721126 JFE721124:JFE721126 JPA721124:JPA721126 JYW721124:JYW721126 KIS721124:KIS721126 KSO721124:KSO721126 LCK721124:LCK721126 LMG721124:LMG721126 LWC721124:LWC721126 MFY721124:MFY721126 MPU721124:MPU721126 MZQ721124:MZQ721126 NJM721124:NJM721126 NTI721124:NTI721126 ODE721124:ODE721126 ONA721124:ONA721126 OWW721124:OWW721126 PGS721124:PGS721126 PQO721124:PQO721126 QAK721124:QAK721126 QKG721124:QKG721126 QUC721124:QUC721126 RDY721124:RDY721126 RNU721124:RNU721126 RXQ721124:RXQ721126 SHM721124:SHM721126 SRI721124:SRI721126 TBE721124:TBE721126 TLA721124:TLA721126 TUW721124:TUW721126 UES721124:UES721126 UOO721124:UOO721126 UYK721124:UYK721126 VIG721124:VIG721126 VSC721124:VSC721126 WBY721124:WBY721126 WLU721124:WLU721126 WVQ721124:WVQ721126 I786660:I786662 JE786660:JE786662 TA786660:TA786662 ACW786660:ACW786662 AMS786660:AMS786662 AWO786660:AWO786662 BGK786660:BGK786662 BQG786660:BQG786662 CAC786660:CAC786662 CJY786660:CJY786662 CTU786660:CTU786662 DDQ786660:DDQ786662 DNM786660:DNM786662 DXI786660:DXI786662 EHE786660:EHE786662 ERA786660:ERA786662 FAW786660:FAW786662 FKS786660:FKS786662 FUO786660:FUO786662 GEK786660:GEK786662 GOG786660:GOG786662 GYC786660:GYC786662 HHY786660:HHY786662 HRU786660:HRU786662 IBQ786660:IBQ786662 ILM786660:ILM786662 IVI786660:IVI786662 JFE786660:JFE786662 JPA786660:JPA786662 JYW786660:JYW786662 KIS786660:KIS786662 KSO786660:KSO786662 LCK786660:LCK786662 LMG786660:LMG786662 LWC786660:LWC786662 MFY786660:MFY786662 MPU786660:MPU786662 MZQ786660:MZQ786662 NJM786660:NJM786662 NTI786660:NTI786662 ODE786660:ODE786662 ONA786660:ONA786662 OWW786660:OWW786662 PGS786660:PGS786662 PQO786660:PQO786662 QAK786660:QAK786662 QKG786660:QKG786662 QUC786660:QUC786662 RDY786660:RDY786662 RNU786660:RNU786662 RXQ786660:RXQ786662 SHM786660:SHM786662 SRI786660:SRI786662 TBE786660:TBE786662 TLA786660:TLA786662 TUW786660:TUW786662 UES786660:UES786662 UOO786660:UOO786662 UYK786660:UYK786662 VIG786660:VIG786662 VSC786660:VSC786662 WBY786660:WBY786662 WLU786660:WLU786662 WVQ786660:WVQ786662 I852196:I852198 JE852196:JE852198 TA852196:TA852198 ACW852196:ACW852198 AMS852196:AMS852198 AWO852196:AWO852198 BGK852196:BGK852198 BQG852196:BQG852198 CAC852196:CAC852198 CJY852196:CJY852198 CTU852196:CTU852198 DDQ852196:DDQ852198 DNM852196:DNM852198 DXI852196:DXI852198 EHE852196:EHE852198 ERA852196:ERA852198 FAW852196:FAW852198 FKS852196:FKS852198 FUO852196:FUO852198 GEK852196:GEK852198 GOG852196:GOG852198 GYC852196:GYC852198 HHY852196:HHY852198 HRU852196:HRU852198 IBQ852196:IBQ852198 ILM852196:ILM852198 IVI852196:IVI852198 JFE852196:JFE852198 JPA852196:JPA852198 JYW852196:JYW852198 KIS852196:KIS852198 KSO852196:KSO852198 LCK852196:LCK852198 LMG852196:LMG852198 LWC852196:LWC852198 MFY852196:MFY852198 MPU852196:MPU852198 MZQ852196:MZQ852198 NJM852196:NJM852198 NTI852196:NTI852198 ODE852196:ODE852198 ONA852196:ONA852198 OWW852196:OWW852198 PGS852196:PGS852198 PQO852196:PQO852198 QAK852196:QAK852198 QKG852196:QKG852198 QUC852196:QUC852198 RDY852196:RDY852198 RNU852196:RNU852198 RXQ852196:RXQ852198 SHM852196:SHM852198 SRI852196:SRI852198 TBE852196:TBE852198 TLA852196:TLA852198 TUW852196:TUW852198 UES852196:UES852198 UOO852196:UOO852198 UYK852196:UYK852198 VIG852196:VIG852198 VSC852196:VSC852198 WBY852196:WBY852198 WLU852196:WLU852198 WVQ852196:WVQ852198 I917732:I917734 JE917732:JE917734 TA917732:TA917734 ACW917732:ACW917734 AMS917732:AMS917734 AWO917732:AWO917734 BGK917732:BGK917734 BQG917732:BQG917734 CAC917732:CAC917734 CJY917732:CJY917734 CTU917732:CTU917734 DDQ917732:DDQ917734 DNM917732:DNM917734 DXI917732:DXI917734 EHE917732:EHE917734 ERA917732:ERA917734 FAW917732:FAW917734 FKS917732:FKS917734 FUO917732:FUO917734 GEK917732:GEK917734 GOG917732:GOG917734 GYC917732:GYC917734 HHY917732:HHY917734 HRU917732:HRU917734 IBQ917732:IBQ917734 ILM917732:ILM917734 IVI917732:IVI917734 JFE917732:JFE917734 JPA917732:JPA917734 JYW917732:JYW917734 KIS917732:KIS917734 KSO917732:KSO917734 LCK917732:LCK917734 LMG917732:LMG917734 LWC917732:LWC917734 MFY917732:MFY917734 MPU917732:MPU917734 MZQ917732:MZQ917734 NJM917732:NJM917734 NTI917732:NTI917734 ODE917732:ODE917734 ONA917732:ONA917734 OWW917732:OWW917734 PGS917732:PGS917734 PQO917732:PQO917734 QAK917732:QAK917734 QKG917732:QKG917734 QUC917732:QUC917734 RDY917732:RDY917734 RNU917732:RNU917734 RXQ917732:RXQ917734 SHM917732:SHM917734 SRI917732:SRI917734 TBE917732:TBE917734 TLA917732:TLA917734 TUW917732:TUW917734 UES917732:UES917734 UOO917732:UOO917734 UYK917732:UYK917734 VIG917732:VIG917734 VSC917732:VSC917734 WBY917732:WBY917734 WLU917732:WLU917734 WVQ917732:WVQ917734 I983268:I983270 JE983268:JE983270 TA983268:TA983270 ACW983268:ACW983270 AMS983268:AMS983270 AWO983268:AWO983270 BGK983268:BGK983270 BQG983268:BQG983270 CAC983268:CAC983270 CJY983268:CJY983270 CTU983268:CTU983270 DDQ983268:DDQ983270 DNM983268:DNM983270 DXI983268:DXI983270 EHE983268:EHE983270 ERA983268:ERA983270 FAW983268:FAW983270 FKS983268:FKS983270 FUO983268:FUO983270 GEK983268:GEK983270 GOG983268:GOG983270 GYC983268:GYC983270 HHY983268:HHY983270 HRU983268:HRU983270 IBQ983268:IBQ983270 ILM983268:ILM983270 IVI983268:IVI983270 JFE983268:JFE983270 JPA983268:JPA983270 JYW983268:JYW983270 KIS983268:KIS983270 KSO983268:KSO983270 LCK983268:LCK983270 LMG983268:LMG983270 LWC983268:LWC983270 MFY983268:MFY983270 MPU983268:MPU983270 MZQ983268:MZQ983270 NJM983268:NJM983270 NTI983268:NTI983270 ODE983268:ODE983270 ONA983268:ONA983270 OWW983268:OWW983270 PGS983268:PGS983270 PQO983268:PQO983270 QAK983268:QAK983270 QKG983268:QKG983270 QUC983268:QUC983270 RDY983268:RDY983270 RNU983268:RNU983270 RXQ983268:RXQ983270 SHM983268:SHM983270 SRI983268:SRI983270 TBE983268:TBE983270 TLA983268:TLA983270 TUW983268:TUW983270 UES983268:UES983270 UOO983268:UOO983270 UYK983268:UYK983270 VIG983268:VIG983270 VSC983268:VSC983270 WBY983268:WBY983270 WLU983268:WLU983270 WVQ983268:WVQ983270 T207 JP207 TL207 ADH207 AND207 AWZ207 BGV207 BQR207 CAN207 CKJ207 CUF207 DEB207 DNX207 DXT207 EHP207 ERL207 FBH207 FLD207 FUZ207 GEV207 GOR207 GYN207 HIJ207 HSF207 ICB207 ILX207 IVT207 JFP207 JPL207 JZH207 KJD207 KSZ207 LCV207 LMR207 LWN207 MGJ207 MQF207 NAB207 NJX207 NTT207 ODP207 ONL207 OXH207 PHD207 PQZ207 QAV207 QKR207 QUN207 REJ207 ROF207 RYB207 SHX207 SRT207 TBP207 TLL207 TVH207 UFD207 UOZ207 UYV207 VIR207 VSN207 WCJ207 WMF207 WWB207 T65743 JP65743 TL65743 ADH65743 AND65743 AWZ65743 BGV65743 BQR65743 CAN65743 CKJ65743 CUF65743 DEB65743 DNX65743 DXT65743 EHP65743 ERL65743 FBH65743 FLD65743 FUZ65743 GEV65743 GOR65743 GYN65743 HIJ65743 HSF65743 ICB65743 ILX65743 IVT65743 JFP65743 JPL65743 JZH65743 KJD65743 KSZ65743 LCV65743 LMR65743 LWN65743 MGJ65743 MQF65743 NAB65743 NJX65743 NTT65743 ODP65743 ONL65743 OXH65743 PHD65743 PQZ65743 QAV65743 QKR65743 QUN65743 REJ65743 ROF65743 RYB65743 SHX65743 SRT65743 TBP65743 TLL65743 TVH65743 UFD65743 UOZ65743 UYV65743 VIR65743 VSN65743 WCJ65743 WMF65743 WWB65743 T131279 JP131279 TL131279 ADH131279 AND131279 AWZ131279 BGV131279 BQR131279 CAN131279 CKJ131279 CUF131279 DEB131279 DNX131279 DXT131279 EHP131279 ERL131279 FBH131279 FLD131279 FUZ131279 GEV131279 GOR131279 GYN131279 HIJ131279 HSF131279 ICB131279 ILX131279 IVT131279 JFP131279 JPL131279 JZH131279 KJD131279 KSZ131279 LCV131279 LMR131279 LWN131279 MGJ131279 MQF131279 NAB131279 NJX131279 NTT131279 ODP131279 ONL131279 OXH131279 PHD131279 PQZ131279 QAV131279 QKR131279 QUN131279 REJ131279 ROF131279 RYB131279 SHX131279 SRT131279 TBP131279 TLL131279 TVH131279 UFD131279 UOZ131279 UYV131279 VIR131279 VSN131279 WCJ131279 WMF131279 WWB131279 T196815 JP196815 TL196815 ADH196815 AND196815 AWZ196815 BGV196815 BQR196815 CAN196815 CKJ196815 CUF196815 DEB196815 DNX196815 DXT196815 EHP196815 ERL196815 FBH196815 FLD196815 FUZ196815 GEV196815 GOR196815 GYN196815 HIJ196815 HSF196815 ICB196815 ILX196815 IVT196815 JFP196815 JPL196815 JZH196815 KJD196815 KSZ196815 LCV196815 LMR196815 LWN196815 MGJ196815 MQF196815 NAB196815 NJX196815 NTT196815 ODP196815 ONL196815 OXH196815 PHD196815 PQZ196815 QAV196815 QKR196815 QUN196815 REJ196815 ROF196815 RYB196815 SHX196815 SRT196815 TBP196815 TLL196815 TVH196815 UFD196815 UOZ196815 UYV196815 VIR196815 VSN196815 WCJ196815 WMF196815 WWB196815 T262351 JP262351 TL262351 ADH262351 AND262351 AWZ262351 BGV262351 BQR262351 CAN262351 CKJ262351 CUF262351 DEB262351 DNX262351 DXT262351 EHP262351 ERL262351 FBH262351 FLD262351 FUZ262351 GEV262351 GOR262351 GYN262351 HIJ262351 HSF262351 ICB262351 ILX262351 IVT262351 JFP262351 JPL262351 JZH262351 KJD262351 KSZ262351 LCV262351 LMR262351 LWN262351 MGJ262351 MQF262351 NAB262351 NJX262351 NTT262351 ODP262351 ONL262351 OXH262351 PHD262351 PQZ262351 QAV262351 QKR262351 QUN262351 REJ262351 ROF262351 RYB262351 SHX262351 SRT262351 TBP262351 TLL262351 TVH262351 UFD262351 UOZ262351 UYV262351 VIR262351 VSN262351 WCJ262351 WMF262351 WWB262351 T327887 JP327887 TL327887 ADH327887 AND327887 AWZ327887 BGV327887 BQR327887 CAN327887 CKJ327887 CUF327887 DEB327887 DNX327887 DXT327887 EHP327887 ERL327887 FBH327887 FLD327887 FUZ327887 GEV327887 GOR327887 GYN327887 HIJ327887 HSF327887 ICB327887 ILX327887 IVT327887 JFP327887 JPL327887 JZH327887 KJD327887 KSZ327887 LCV327887 LMR327887 LWN327887 MGJ327887 MQF327887 NAB327887 NJX327887 NTT327887 ODP327887 ONL327887 OXH327887 PHD327887 PQZ327887 QAV327887 QKR327887 QUN327887 REJ327887 ROF327887 RYB327887 SHX327887 SRT327887 TBP327887 TLL327887 TVH327887 UFD327887 UOZ327887 UYV327887 VIR327887 VSN327887 WCJ327887 WMF327887 WWB327887 T393423 JP393423 TL393423 ADH393423 AND393423 AWZ393423 BGV393423 BQR393423 CAN393423 CKJ393423 CUF393423 DEB393423 DNX393423 DXT393423 EHP393423 ERL393423 FBH393423 FLD393423 FUZ393423 GEV393423 GOR393423 GYN393423 HIJ393423 HSF393423 ICB393423 ILX393423 IVT393423 JFP393423 JPL393423 JZH393423 KJD393423 KSZ393423 LCV393423 LMR393423 LWN393423 MGJ393423 MQF393423 NAB393423 NJX393423 NTT393423 ODP393423 ONL393423 OXH393423 PHD393423 PQZ393423 QAV393423 QKR393423 QUN393423 REJ393423 ROF393423 RYB393423 SHX393423 SRT393423 TBP393423 TLL393423 TVH393423 UFD393423 UOZ393423 UYV393423 VIR393423 VSN393423 WCJ393423 WMF393423 WWB393423 T458959 JP458959 TL458959 ADH458959 AND458959 AWZ458959 BGV458959 BQR458959 CAN458959 CKJ458959 CUF458959 DEB458959 DNX458959 DXT458959 EHP458959 ERL458959 FBH458959 FLD458959 FUZ458959 GEV458959 GOR458959 GYN458959 HIJ458959 HSF458959 ICB458959 ILX458959 IVT458959 JFP458959 JPL458959 JZH458959 KJD458959 KSZ458959 LCV458959 LMR458959 LWN458959 MGJ458959 MQF458959 NAB458959 NJX458959 NTT458959 ODP458959 ONL458959 OXH458959 PHD458959 PQZ458959 QAV458959 QKR458959 QUN458959 REJ458959 ROF458959 RYB458959 SHX458959 SRT458959 TBP458959 TLL458959 TVH458959 UFD458959 UOZ458959 UYV458959 VIR458959 VSN458959 WCJ458959 WMF458959 WWB458959 T524495 JP524495 TL524495 ADH524495 AND524495 AWZ524495 BGV524495 BQR524495 CAN524495 CKJ524495 CUF524495 DEB524495 DNX524495 DXT524495 EHP524495 ERL524495 FBH524495 FLD524495 FUZ524495 GEV524495 GOR524495 GYN524495 HIJ524495 HSF524495 ICB524495 ILX524495 IVT524495 JFP524495 JPL524495 JZH524495 KJD524495 KSZ524495 LCV524495 LMR524495 LWN524495 MGJ524495 MQF524495 NAB524495 NJX524495 NTT524495 ODP524495 ONL524495 OXH524495 PHD524495 PQZ524495 QAV524495 QKR524495 QUN524495 REJ524495 ROF524495 RYB524495 SHX524495 SRT524495 TBP524495 TLL524495 TVH524495 UFD524495 UOZ524495 UYV524495 VIR524495 VSN524495 WCJ524495 WMF524495 WWB524495 T590031 JP590031 TL590031 ADH590031 AND590031 AWZ590031 BGV590031 BQR590031 CAN590031 CKJ590031 CUF590031 DEB590031 DNX590031 DXT590031 EHP590031 ERL590031 FBH590031 FLD590031 FUZ590031 GEV590031 GOR590031 GYN590031 HIJ590031 HSF590031 ICB590031 ILX590031 IVT590031 JFP590031 JPL590031 JZH590031 KJD590031 KSZ590031 LCV590031 LMR590031 LWN590031 MGJ590031 MQF590031 NAB590031 NJX590031 NTT590031 ODP590031 ONL590031 OXH590031 PHD590031 PQZ590031 QAV590031 QKR590031 QUN590031 REJ590031 ROF590031 RYB590031 SHX590031 SRT590031 TBP590031 TLL590031 TVH590031 UFD590031 UOZ590031 UYV590031 VIR590031 VSN590031 WCJ590031 WMF590031 WWB590031 T655567 JP655567 TL655567 ADH655567 AND655567 AWZ655567 BGV655567 BQR655567 CAN655567 CKJ655567 CUF655567 DEB655567 DNX655567 DXT655567 EHP655567 ERL655567 FBH655567 FLD655567 FUZ655567 GEV655567 GOR655567 GYN655567 HIJ655567 HSF655567 ICB655567 ILX655567 IVT655567 JFP655567 JPL655567 JZH655567 KJD655567 KSZ655567 LCV655567 LMR655567 LWN655567 MGJ655567 MQF655567 NAB655567 NJX655567 NTT655567 ODP655567 ONL655567 OXH655567 PHD655567 PQZ655567 QAV655567 QKR655567 QUN655567 REJ655567 ROF655567 RYB655567 SHX655567 SRT655567 TBP655567 TLL655567 TVH655567 UFD655567 UOZ655567 UYV655567 VIR655567 VSN655567 WCJ655567 WMF655567 WWB655567 T721103 JP721103 TL721103 ADH721103 AND721103 AWZ721103 BGV721103 BQR721103 CAN721103 CKJ721103 CUF721103 DEB721103 DNX721103 DXT721103 EHP721103 ERL721103 FBH721103 FLD721103 FUZ721103 GEV721103 GOR721103 GYN721103 HIJ721103 HSF721103 ICB721103 ILX721103 IVT721103 JFP721103 JPL721103 JZH721103 KJD721103 KSZ721103 LCV721103 LMR721103 LWN721103 MGJ721103 MQF721103 NAB721103 NJX721103 NTT721103 ODP721103 ONL721103 OXH721103 PHD721103 PQZ721103 QAV721103 QKR721103 QUN721103 REJ721103 ROF721103 RYB721103 SHX721103 SRT721103 TBP721103 TLL721103 TVH721103 UFD721103 UOZ721103 UYV721103 VIR721103 VSN721103 WCJ721103 WMF721103 WWB721103 T786639 JP786639 TL786639 ADH786639 AND786639 AWZ786639 BGV786639 BQR786639 CAN786639 CKJ786639 CUF786639 DEB786639 DNX786639 DXT786639 EHP786639 ERL786639 FBH786639 FLD786639 FUZ786639 GEV786639 GOR786639 GYN786639 HIJ786639 HSF786639 ICB786639 ILX786639 IVT786639 JFP786639 JPL786639 JZH786639 KJD786639 KSZ786639 LCV786639 LMR786639 LWN786639 MGJ786639 MQF786639 NAB786639 NJX786639 NTT786639 ODP786639 ONL786639 OXH786639 PHD786639 PQZ786639 QAV786639 QKR786639 QUN786639 REJ786639 ROF786639 RYB786639 SHX786639 SRT786639 TBP786639 TLL786639 TVH786639 UFD786639 UOZ786639 UYV786639 VIR786639 VSN786639 WCJ786639 WMF786639 WWB786639 T852175 JP852175 TL852175 ADH852175 AND852175 AWZ852175 BGV852175 BQR852175 CAN852175 CKJ852175 CUF852175 DEB852175 DNX852175 DXT852175 EHP852175 ERL852175 FBH852175 FLD852175 FUZ852175 GEV852175 GOR852175 GYN852175 HIJ852175 HSF852175 ICB852175 ILX852175 IVT852175 JFP852175 JPL852175 JZH852175 KJD852175 KSZ852175 LCV852175 LMR852175 LWN852175 MGJ852175 MQF852175 NAB852175 NJX852175 NTT852175 ODP852175 ONL852175 OXH852175 PHD852175 PQZ852175 QAV852175 QKR852175 QUN852175 REJ852175 ROF852175 RYB852175 SHX852175 SRT852175 TBP852175 TLL852175 TVH852175 UFD852175 UOZ852175 UYV852175 VIR852175 VSN852175 WCJ852175 WMF852175 WWB852175 T917711 JP917711 TL917711 ADH917711 AND917711 AWZ917711 BGV917711 BQR917711 CAN917711 CKJ917711 CUF917711 DEB917711 DNX917711 DXT917711 EHP917711 ERL917711 FBH917711 FLD917711 FUZ917711 GEV917711 GOR917711 GYN917711 HIJ917711 HSF917711 ICB917711 ILX917711 IVT917711 JFP917711 JPL917711 JZH917711 KJD917711 KSZ917711 LCV917711 LMR917711 LWN917711 MGJ917711 MQF917711 NAB917711 NJX917711 NTT917711 ODP917711 ONL917711 OXH917711 PHD917711 PQZ917711 QAV917711 QKR917711 QUN917711 REJ917711 ROF917711 RYB917711 SHX917711 SRT917711 TBP917711 TLL917711 TVH917711 UFD917711 UOZ917711 UYV917711 VIR917711 VSN917711 WCJ917711 WMF917711 WWB917711 T983247 JP983247 TL983247 ADH983247 AND983247 AWZ983247 BGV983247 BQR983247 CAN983247 CKJ983247 CUF983247 DEB983247 DNX983247 DXT983247 EHP983247 ERL983247 FBH983247 FLD983247 FUZ983247 GEV983247 GOR983247 GYN983247 HIJ983247 HSF983247 ICB983247 ILX983247 IVT983247 JFP983247 JPL983247 JZH983247 KJD983247 KSZ983247 LCV983247 LMR983247 LWN983247 MGJ983247 MQF983247 NAB983247 NJX983247 NTT983247 ODP983247 ONL983247 OXH983247 PHD983247 PQZ983247 QAV983247 QKR983247 QUN983247 REJ983247 ROF983247 RYB983247 SHX983247 SRT983247 TBP983247 TLL983247 TVH983247 UFD983247 UOZ983247 UYV983247 VIR983247 VSN983247 WCJ983247 WMF983247 WWB983247 C216:C219 IY216:IY219 SU216:SU219 ACQ216:ACQ219 AMM216:AMM219 AWI216:AWI219 BGE216:BGE219 BQA216:BQA219 BZW216:BZW219 CJS216:CJS219 CTO216:CTO219 DDK216:DDK219 DNG216:DNG219 DXC216:DXC219 EGY216:EGY219 EQU216:EQU219 FAQ216:FAQ219 FKM216:FKM219 FUI216:FUI219 GEE216:GEE219 GOA216:GOA219 GXW216:GXW219 HHS216:HHS219 HRO216:HRO219 IBK216:IBK219 ILG216:ILG219 IVC216:IVC219 JEY216:JEY219 JOU216:JOU219 JYQ216:JYQ219 KIM216:KIM219 KSI216:KSI219 LCE216:LCE219 LMA216:LMA219 LVW216:LVW219 MFS216:MFS219 MPO216:MPO219 MZK216:MZK219 NJG216:NJG219 NTC216:NTC219 OCY216:OCY219 OMU216:OMU219 OWQ216:OWQ219 PGM216:PGM219 PQI216:PQI219 QAE216:QAE219 QKA216:QKA219 QTW216:QTW219 RDS216:RDS219 RNO216:RNO219 RXK216:RXK219 SHG216:SHG219 SRC216:SRC219 TAY216:TAY219 TKU216:TKU219 TUQ216:TUQ219 UEM216:UEM219 UOI216:UOI219 UYE216:UYE219 VIA216:VIA219 VRW216:VRW219 WBS216:WBS219 WLO216:WLO219 WVK216:WVK219 C65752:C65755 IY65752:IY65755 SU65752:SU65755 ACQ65752:ACQ65755 AMM65752:AMM65755 AWI65752:AWI65755 BGE65752:BGE65755 BQA65752:BQA65755 BZW65752:BZW65755 CJS65752:CJS65755 CTO65752:CTO65755 DDK65752:DDK65755 DNG65752:DNG65755 DXC65752:DXC65755 EGY65752:EGY65755 EQU65752:EQU65755 FAQ65752:FAQ65755 FKM65752:FKM65755 FUI65752:FUI65755 GEE65752:GEE65755 GOA65752:GOA65755 GXW65752:GXW65755 HHS65752:HHS65755 HRO65752:HRO65755 IBK65752:IBK65755 ILG65752:ILG65755 IVC65752:IVC65755 JEY65752:JEY65755 JOU65752:JOU65755 JYQ65752:JYQ65755 KIM65752:KIM65755 KSI65752:KSI65755 LCE65752:LCE65755 LMA65752:LMA65755 LVW65752:LVW65755 MFS65752:MFS65755 MPO65752:MPO65755 MZK65752:MZK65755 NJG65752:NJG65755 NTC65752:NTC65755 OCY65752:OCY65755 OMU65752:OMU65755 OWQ65752:OWQ65755 PGM65752:PGM65755 PQI65752:PQI65755 QAE65752:QAE65755 QKA65752:QKA65755 QTW65752:QTW65755 RDS65752:RDS65755 RNO65752:RNO65755 RXK65752:RXK65755 SHG65752:SHG65755 SRC65752:SRC65755 TAY65752:TAY65755 TKU65752:TKU65755 TUQ65752:TUQ65755 UEM65752:UEM65755 UOI65752:UOI65755 UYE65752:UYE65755 VIA65752:VIA65755 VRW65752:VRW65755 WBS65752:WBS65755 WLO65752:WLO65755 WVK65752:WVK65755 C131288:C131291 IY131288:IY131291 SU131288:SU131291 ACQ131288:ACQ131291 AMM131288:AMM131291 AWI131288:AWI131291 BGE131288:BGE131291 BQA131288:BQA131291 BZW131288:BZW131291 CJS131288:CJS131291 CTO131288:CTO131291 DDK131288:DDK131291 DNG131288:DNG131291 DXC131288:DXC131291 EGY131288:EGY131291 EQU131288:EQU131291 FAQ131288:FAQ131291 FKM131288:FKM131291 FUI131288:FUI131291 GEE131288:GEE131291 GOA131288:GOA131291 GXW131288:GXW131291 HHS131288:HHS131291 HRO131288:HRO131291 IBK131288:IBK131291 ILG131288:ILG131291 IVC131288:IVC131291 JEY131288:JEY131291 JOU131288:JOU131291 JYQ131288:JYQ131291 KIM131288:KIM131291 KSI131288:KSI131291 LCE131288:LCE131291 LMA131288:LMA131291 LVW131288:LVW131291 MFS131288:MFS131291 MPO131288:MPO131291 MZK131288:MZK131291 NJG131288:NJG131291 NTC131288:NTC131291 OCY131288:OCY131291 OMU131288:OMU131291 OWQ131288:OWQ131291 PGM131288:PGM131291 PQI131288:PQI131291 QAE131288:QAE131291 QKA131288:QKA131291 QTW131288:QTW131291 RDS131288:RDS131291 RNO131288:RNO131291 RXK131288:RXK131291 SHG131288:SHG131291 SRC131288:SRC131291 TAY131288:TAY131291 TKU131288:TKU131291 TUQ131288:TUQ131291 UEM131288:UEM131291 UOI131288:UOI131291 UYE131288:UYE131291 VIA131288:VIA131291 VRW131288:VRW131291 WBS131288:WBS131291 WLO131288:WLO131291 WVK131288:WVK131291 C196824:C196827 IY196824:IY196827 SU196824:SU196827 ACQ196824:ACQ196827 AMM196824:AMM196827 AWI196824:AWI196827 BGE196824:BGE196827 BQA196824:BQA196827 BZW196824:BZW196827 CJS196824:CJS196827 CTO196824:CTO196827 DDK196824:DDK196827 DNG196824:DNG196827 DXC196824:DXC196827 EGY196824:EGY196827 EQU196824:EQU196827 FAQ196824:FAQ196827 FKM196824:FKM196827 FUI196824:FUI196827 GEE196824:GEE196827 GOA196824:GOA196827 GXW196824:GXW196827 HHS196824:HHS196827 HRO196824:HRO196827 IBK196824:IBK196827 ILG196824:ILG196827 IVC196824:IVC196827 JEY196824:JEY196827 JOU196824:JOU196827 JYQ196824:JYQ196827 KIM196824:KIM196827 KSI196824:KSI196827 LCE196824:LCE196827 LMA196824:LMA196827 LVW196824:LVW196827 MFS196824:MFS196827 MPO196824:MPO196827 MZK196824:MZK196827 NJG196824:NJG196827 NTC196824:NTC196827 OCY196824:OCY196827 OMU196824:OMU196827 OWQ196824:OWQ196827 PGM196824:PGM196827 PQI196824:PQI196827 QAE196824:QAE196827 QKA196824:QKA196827 QTW196824:QTW196827 RDS196824:RDS196827 RNO196824:RNO196827 RXK196824:RXK196827 SHG196824:SHG196827 SRC196824:SRC196827 TAY196824:TAY196827 TKU196824:TKU196827 TUQ196824:TUQ196827 UEM196824:UEM196827 UOI196824:UOI196827 UYE196824:UYE196827 VIA196824:VIA196827 VRW196824:VRW196827 WBS196824:WBS196827 WLO196824:WLO196827 WVK196824:WVK196827 C262360:C262363 IY262360:IY262363 SU262360:SU262363 ACQ262360:ACQ262363 AMM262360:AMM262363 AWI262360:AWI262363 BGE262360:BGE262363 BQA262360:BQA262363 BZW262360:BZW262363 CJS262360:CJS262363 CTO262360:CTO262363 DDK262360:DDK262363 DNG262360:DNG262363 DXC262360:DXC262363 EGY262360:EGY262363 EQU262360:EQU262363 FAQ262360:FAQ262363 FKM262360:FKM262363 FUI262360:FUI262363 GEE262360:GEE262363 GOA262360:GOA262363 GXW262360:GXW262363 HHS262360:HHS262363 HRO262360:HRO262363 IBK262360:IBK262363 ILG262360:ILG262363 IVC262360:IVC262363 JEY262360:JEY262363 JOU262360:JOU262363 JYQ262360:JYQ262363 KIM262360:KIM262363 KSI262360:KSI262363 LCE262360:LCE262363 LMA262360:LMA262363 LVW262360:LVW262363 MFS262360:MFS262363 MPO262360:MPO262363 MZK262360:MZK262363 NJG262360:NJG262363 NTC262360:NTC262363 OCY262360:OCY262363 OMU262360:OMU262363 OWQ262360:OWQ262363 PGM262360:PGM262363 PQI262360:PQI262363 QAE262360:QAE262363 QKA262360:QKA262363 QTW262360:QTW262363 RDS262360:RDS262363 RNO262360:RNO262363 RXK262360:RXK262363 SHG262360:SHG262363 SRC262360:SRC262363 TAY262360:TAY262363 TKU262360:TKU262363 TUQ262360:TUQ262363 UEM262360:UEM262363 UOI262360:UOI262363 UYE262360:UYE262363 VIA262360:VIA262363 VRW262360:VRW262363 WBS262360:WBS262363 WLO262360:WLO262363 WVK262360:WVK262363 C327896:C327899 IY327896:IY327899 SU327896:SU327899 ACQ327896:ACQ327899 AMM327896:AMM327899 AWI327896:AWI327899 BGE327896:BGE327899 BQA327896:BQA327899 BZW327896:BZW327899 CJS327896:CJS327899 CTO327896:CTO327899 DDK327896:DDK327899 DNG327896:DNG327899 DXC327896:DXC327899 EGY327896:EGY327899 EQU327896:EQU327899 FAQ327896:FAQ327899 FKM327896:FKM327899 FUI327896:FUI327899 GEE327896:GEE327899 GOA327896:GOA327899 GXW327896:GXW327899 HHS327896:HHS327899 HRO327896:HRO327899 IBK327896:IBK327899 ILG327896:ILG327899 IVC327896:IVC327899 JEY327896:JEY327899 JOU327896:JOU327899 JYQ327896:JYQ327899 KIM327896:KIM327899 KSI327896:KSI327899 LCE327896:LCE327899 LMA327896:LMA327899 LVW327896:LVW327899 MFS327896:MFS327899 MPO327896:MPO327899 MZK327896:MZK327899 NJG327896:NJG327899 NTC327896:NTC327899 OCY327896:OCY327899 OMU327896:OMU327899 OWQ327896:OWQ327899 PGM327896:PGM327899 PQI327896:PQI327899 QAE327896:QAE327899 QKA327896:QKA327899 QTW327896:QTW327899 RDS327896:RDS327899 RNO327896:RNO327899 RXK327896:RXK327899 SHG327896:SHG327899 SRC327896:SRC327899 TAY327896:TAY327899 TKU327896:TKU327899 TUQ327896:TUQ327899 UEM327896:UEM327899 UOI327896:UOI327899 UYE327896:UYE327899 VIA327896:VIA327899 VRW327896:VRW327899 WBS327896:WBS327899 WLO327896:WLO327899 WVK327896:WVK327899 C393432:C393435 IY393432:IY393435 SU393432:SU393435 ACQ393432:ACQ393435 AMM393432:AMM393435 AWI393432:AWI393435 BGE393432:BGE393435 BQA393432:BQA393435 BZW393432:BZW393435 CJS393432:CJS393435 CTO393432:CTO393435 DDK393432:DDK393435 DNG393432:DNG393435 DXC393432:DXC393435 EGY393432:EGY393435 EQU393432:EQU393435 FAQ393432:FAQ393435 FKM393432:FKM393435 FUI393432:FUI393435 GEE393432:GEE393435 GOA393432:GOA393435 GXW393432:GXW393435 HHS393432:HHS393435 HRO393432:HRO393435 IBK393432:IBK393435 ILG393432:ILG393435 IVC393432:IVC393435 JEY393432:JEY393435 JOU393432:JOU393435 JYQ393432:JYQ393435 KIM393432:KIM393435 KSI393432:KSI393435 LCE393432:LCE393435 LMA393432:LMA393435 LVW393432:LVW393435 MFS393432:MFS393435 MPO393432:MPO393435 MZK393432:MZK393435 NJG393432:NJG393435 NTC393432:NTC393435 OCY393432:OCY393435 OMU393432:OMU393435 OWQ393432:OWQ393435 PGM393432:PGM393435 PQI393432:PQI393435 QAE393432:QAE393435 QKA393432:QKA393435 QTW393432:QTW393435 RDS393432:RDS393435 RNO393432:RNO393435 RXK393432:RXK393435 SHG393432:SHG393435 SRC393432:SRC393435 TAY393432:TAY393435 TKU393432:TKU393435 TUQ393432:TUQ393435 UEM393432:UEM393435 UOI393432:UOI393435 UYE393432:UYE393435 VIA393432:VIA393435 VRW393432:VRW393435 WBS393432:WBS393435 WLO393432:WLO393435 WVK393432:WVK393435 C458968:C458971 IY458968:IY458971 SU458968:SU458971 ACQ458968:ACQ458971 AMM458968:AMM458971 AWI458968:AWI458971 BGE458968:BGE458971 BQA458968:BQA458971 BZW458968:BZW458971 CJS458968:CJS458971 CTO458968:CTO458971 DDK458968:DDK458971 DNG458968:DNG458971 DXC458968:DXC458971 EGY458968:EGY458971 EQU458968:EQU458971 FAQ458968:FAQ458971 FKM458968:FKM458971 FUI458968:FUI458971 GEE458968:GEE458971 GOA458968:GOA458971 GXW458968:GXW458971 HHS458968:HHS458971 HRO458968:HRO458971 IBK458968:IBK458971 ILG458968:ILG458971 IVC458968:IVC458971 JEY458968:JEY458971 JOU458968:JOU458971 JYQ458968:JYQ458971 KIM458968:KIM458971 KSI458968:KSI458971 LCE458968:LCE458971 LMA458968:LMA458971 LVW458968:LVW458971 MFS458968:MFS458971 MPO458968:MPO458971 MZK458968:MZK458971 NJG458968:NJG458971 NTC458968:NTC458971 OCY458968:OCY458971 OMU458968:OMU458971 OWQ458968:OWQ458971 PGM458968:PGM458971 PQI458968:PQI458971 QAE458968:QAE458971 QKA458968:QKA458971 QTW458968:QTW458971 RDS458968:RDS458971 RNO458968:RNO458971 RXK458968:RXK458971 SHG458968:SHG458971 SRC458968:SRC458971 TAY458968:TAY458971 TKU458968:TKU458971 TUQ458968:TUQ458971 UEM458968:UEM458971 UOI458968:UOI458971 UYE458968:UYE458971 VIA458968:VIA458971 VRW458968:VRW458971 WBS458968:WBS458971 WLO458968:WLO458971 WVK458968:WVK458971 C524504:C524507 IY524504:IY524507 SU524504:SU524507 ACQ524504:ACQ524507 AMM524504:AMM524507 AWI524504:AWI524507 BGE524504:BGE524507 BQA524504:BQA524507 BZW524504:BZW524507 CJS524504:CJS524507 CTO524504:CTO524507 DDK524504:DDK524507 DNG524504:DNG524507 DXC524504:DXC524507 EGY524504:EGY524507 EQU524504:EQU524507 FAQ524504:FAQ524507 FKM524504:FKM524507 FUI524504:FUI524507 GEE524504:GEE524507 GOA524504:GOA524507 GXW524504:GXW524507 HHS524504:HHS524507 HRO524504:HRO524507 IBK524504:IBK524507 ILG524504:ILG524507 IVC524504:IVC524507 JEY524504:JEY524507 JOU524504:JOU524507 JYQ524504:JYQ524507 KIM524504:KIM524507 KSI524504:KSI524507 LCE524504:LCE524507 LMA524504:LMA524507 LVW524504:LVW524507 MFS524504:MFS524507 MPO524504:MPO524507 MZK524504:MZK524507 NJG524504:NJG524507 NTC524504:NTC524507 OCY524504:OCY524507 OMU524504:OMU524507 OWQ524504:OWQ524507 PGM524504:PGM524507 PQI524504:PQI524507 QAE524504:QAE524507 QKA524504:QKA524507 QTW524504:QTW524507 RDS524504:RDS524507 RNO524504:RNO524507 RXK524504:RXK524507 SHG524504:SHG524507 SRC524504:SRC524507 TAY524504:TAY524507 TKU524504:TKU524507 TUQ524504:TUQ524507 UEM524504:UEM524507 UOI524504:UOI524507 UYE524504:UYE524507 VIA524504:VIA524507 VRW524504:VRW524507 WBS524504:WBS524507 WLO524504:WLO524507 WVK524504:WVK524507 C590040:C590043 IY590040:IY590043 SU590040:SU590043 ACQ590040:ACQ590043 AMM590040:AMM590043 AWI590040:AWI590043 BGE590040:BGE590043 BQA590040:BQA590043 BZW590040:BZW590043 CJS590040:CJS590043 CTO590040:CTO590043 DDK590040:DDK590043 DNG590040:DNG590043 DXC590040:DXC590043 EGY590040:EGY590043 EQU590040:EQU590043 FAQ590040:FAQ590043 FKM590040:FKM590043 FUI590040:FUI590043 GEE590040:GEE590043 GOA590040:GOA590043 GXW590040:GXW590043 HHS590040:HHS590043 HRO590040:HRO590043 IBK590040:IBK590043 ILG590040:ILG590043 IVC590040:IVC590043 JEY590040:JEY590043 JOU590040:JOU590043 JYQ590040:JYQ590043 KIM590040:KIM590043 KSI590040:KSI590043 LCE590040:LCE590043 LMA590040:LMA590043 LVW590040:LVW590043 MFS590040:MFS590043 MPO590040:MPO590043 MZK590040:MZK590043 NJG590040:NJG590043 NTC590040:NTC590043 OCY590040:OCY590043 OMU590040:OMU590043 OWQ590040:OWQ590043 PGM590040:PGM590043 PQI590040:PQI590043 QAE590040:QAE590043 QKA590040:QKA590043 QTW590040:QTW590043 RDS590040:RDS590043 RNO590040:RNO590043 RXK590040:RXK590043 SHG590040:SHG590043 SRC590040:SRC590043 TAY590040:TAY590043 TKU590040:TKU590043 TUQ590040:TUQ590043 UEM590040:UEM590043 UOI590040:UOI590043 UYE590040:UYE590043 VIA590040:VIA590043 VRW590040:VRW590043 WBS590040:WBS590043 WLO590040:WLO590043 WVK590040:WVK590043 C655576:C655579 IY655576:IY655579 SU655576:SU655579 ACQ655576:ACQ655579 AMM655576:AMM655579 AWI655576:AWI655579 BGE655576:BGE655579 BQA655576:BQA655579 BZW655576:BZW655579 CJS655576:CJS655579 CTO655576:CTO655579 DDK655576:DDK655579 DNG655576:DNG655579 DXC655576:DXC655579 EGY655576:EGY655579 EQU655576:EQU655579 FAQ655576:FAQ655579 FKM655576:FKM655579 FUI655576:FUI655579 GEE655576:GEE655579 GOA655576:GOA655579 GXW655576:GXW655579 HHS655576:HHS655579 HRO655576:HRO655579 IBK655576:IBK655579 ILG655576:ILG655579 IVC655576:IVC655579 JEY655576:JEY655579 JOU655576:JOU655579 JYQ655576:JYQ655579 KIM655576:KIM655579 KSI655576:KSI655579 LCE655576:LCE655579 LMA655576:LMA655579 LVW655576:LVW655579 MFS655576:MFS655579 MPO655576:MPO655579 MZK655576:MZK655579 NJG655576:NJG655579 NTC655576:NTC655579 OCY655576:OCY655579 OMU655576:OMU655579 OWQ655576:OWQ655579 PGM655576:PGM655579 PQI655576:PQI655579 QAE655576:QAE655579 QKA655576:QKA655579 QTW655576:QTW655579 RDS655576:RDS655579 RNO655576:RNO655579 RXK655576:RXK655579 SHG655576:SHG655579 SRC655576:SRC655579 TAY655576:TAY655579 TKU655576:TKU655579 TUQ655576:TUQ655579 UEM655576:UEM655579 UOI655576:UOI655579 UYE655576:UYE655579 VIA655576:VIA655579 VRW655576:VRW655579 WBS655576:WBS655579 WLO655576:WLO655579 WVK655576:WVK655579 C721112:C721115 IY721112:IY721115 SU721112:SU721115 ACQ721112:ACQ721115 AMM721112:AMM721115 AWI721112:AWI721115 BGE721112:BGE721115 BQA721112:BQA721115 BZW721112:BZW721115 CJS721112:CJS721115 CTO721112:CTO721115 DDK721112:DDK721115 DNG721112:DNG721115 DXC721112:DXC721115 EGY721112:EGY721115 EQU721112:EQU721115 FAQ721112:FAQ721115 FKM721112:FKM721115 FUI721112:FUI721115 GEE721112:GEE721115 GOA721112:GOA721115 GXW721112:GXW721115 HHS721112:HHS721115 HRO721112:HRO721115 IBK721112:IBK721115 ILG721112:ILG721115 IVC721112:IVC721115 JEY721112:JEY721115 JOU721112:JOU721115 JYQ721112:JYQ721115 KIM721112:KIM721115 KSI721112:KSI721115 LCE721112:LCE721115 LMA721112:LMA721115 LVW721112:LVW721115 MFS721112:MFS721115 MPO721112:MPO721115 MZK721112:MZK721115 NJG721112:NJG721115 NTC721112:NTC721115 OCY721112:OCY721115 OMU721112:OMU721115 OWQ721112:OWQ721115 PGM721112:PGM721115 PQI721112:PQI721115 QAE721112:QAE721115 QKA721112:QKA721115 QTW721112:QTW721115 RDS721112:RDS721115 RNO721112:RNO721115 RXK721112:RXK721115 SHG721112:SHG721115 SRC721112:SRC721115 TAY721112:TAY721115 TKU721112:TKU721115 TUQ721112:TUQ721115 UEM721112:UEM721115 UOI721112:UOI721115 UYE721112:UYE721115 VIA721112:VIA721115 VRW721112:VRW721115 WBS721112:WBS721115 WLO721112:WLO721115 WVK721112:WVK721115 C786648:C786651 IY786648:IY786651 SU786648:SU786651 ACQ786648:ACQ786651 AMM786648:AMM786651 AWI786648:AWI786651 BGE786648:BGE786651 BQA786648:BQA786651 BZW786648:BZW786651 CJS786648:CJS786651 CTO786648:CTO786651 DDK786648:DDK786651 DNG786648:DNG786651 DXC786648:DXC786651 EGY786648:EGY786651 EQU786648:EQU786651 FAQ786648:FAQ786651 FKM786648:FKM786651 FUI786648:FUI786651 GEE786648:GEE786651 GOA786648:GOA786651 GXW786648:GXW786651 HHS786648:HHS786651 HRO786648:HRO786651 IBK786648:IBK786651 ILG786648:ILG786651 IVC786648:IVC786651 JEY786648:JEY786651 JOU786648:JOU786651 JYQ786648:JYQ786651 KIM786648:KIM786651 KSI786648:KSI786651 LCE786648:LCE786651 LMA786648:LMA786651 LVW786648:LVW786651 MFS786648:MFS786651 MPO786648:MPO786651 MZK786648:MZK786651 NJG786648:NJG786651 NTC786648:NTC786651 OCY786648:OCY786651 OMU786648:OMU786651 OWQ786648:OWQ786651 PGM786648:PGM786651 PQI786648:PQI786651 QAE786648:QAE786651 QKA786648:QKA786651 QTW786648:QTW786651 RDS786648:RDS786651 RNO786648:RNO786651 RXK786648:RXK786651 SHG786648:SHG786651 SRC786648:SRC786651 TAY786648:TAY786651 TKU786648:TKU786651 TUQ786648:TUQ786651 UEM786648:UEM786651 UOI786648:UOI786651 UYE786648:UYE786651 VIA786648:VIA786651 VRW786648:VRW786651 WBS786648:WBS786651 WLO786648:WLO786651 WVK786648:WVK786651 C852184:C852187 IY852184:IY852187 SU852184:SU852187 ACQ852184:ACQ852187 AMM852184:AMM852187 AWI852184:AWI852187 BGE852184:BGE852187 BQA852184:BQA852187 BZW852184:BZW852187 CJS852184:CJS852187 CTO852184:CTO852187 DDK852184:DDK852187 DNG852184:DNG852187 DXC852184:DXC852187 EGY852184:EGY852187 EQU852184:EQU852187 FAQ852184:FAQ852187 FKM852184:FKM852187 FUI852184:FUI852187 GEE852184:GEE852187 GOA852184:GOA852187 GXW852184:GXW852187 HHS852184:HHS852187 HRO852184:HRO852187 IBK852184:IBK852187 ILG852184:ILG852187 IVC852184:IVC852187 JEY852184:JEY852187 JOU852184:JOU852187 JYQ852184:JYQ852187 KIM852184:KIM852187 KSI852184:KSI852187 LCE852184:LCE852187 LMA852184:LMA852187 LVW852184:LVW852187 MFS852184:MFS852187 MPO852184:MPO852187 MZK852184:MZK852187 NJG852184:NJG852187 NTC852184:NTC852187 OCY852184:OCY852187 OMU852184:OMU852187 OWQ852184:OWQ852187 PGM852184:PGM852187 PQI852184:PQI852187 QAE852184:QAE852187 QKA852184:QKA852187 QTW852184:QTW852187 RDS852184:RDS852187 RNO852184:RNO852187 RXK852184:RXK852187 SHG852184:SHG852187 SRC852184:SRC852187 TAY852184:TAY852187 TKU852184:TKU852187 TUQ852184:TUQ852187 UEM852184:UEM852187 UOI852184:UOI852187 UYE852184:UYE852187 VIA852184:VIA852187 VRW852184:VRW852187 WBS852184:WBS852187 WLO852184:WLO852187 WVK852184:WVK852187 C917720:C917723 IY917720:IY917723 SU917720:SU917723 ACQ917720:ACQ917723 AMM917720:AMM917723 AWI917720:AWI917723 BGE917720:BGE917723 BQA917720:BQA917723 BZW917720:BZW917723 CJS917720:CJS917723 CTO917720:CTO917723 DDK917720:DDK917723 DNG917720:DNG917723 DXC917720:DXC917723 EGY917720:EGY917723 EQU917720:EQU917723 FAQ917720:FAQ917723 FKM917720:FKM917723 FUI917720:FUI917723 GEE917720:GEE917723 GOA917720:GOA917723 GXW917720:GXW917723 HHS917720:HHS917723 HRO917720:HRO917723 IBK917720:IBK917723 ILG917720:ILG917723 IVC917720:IVC917723 JEY917720:JEY917723 JOU917720:JOU917723 JYQ917720:JYQ917723 KIM917720:KIM917723 KSI917720:KSI917723 LCE917720:LCE917723 LMA917720:LMA917723 LVW917720:LVW917723 MFS917720:MFS917723 MPO917720:MPO917723 MZK917720:MZK917723 NJG917720:NJG917723 NTC917720:NTC917723 OCY917720:OCY917723 OMU917720:OMU917723 OWQ917720:OWQ917723 PGM917720:PGM917723 PQI917720:PQI917723 QAE917720:QAE917723 QKA917720:QKA917723 QTW917720:QTW917723 RDS917720:RDS917723 RNO917720:RNO917723 RXK917720:RXK917723 SHG917720:SHG917723 SRC917720:SRC917723 TAY917720:TAY917723 TKU917720:TKU917723 TUQ917720:TUQ917723 UEM917720:UEM917723 UOI917720:UOI917723 UYE917720:UYE917723 VIA917720:VIA917723 VRW917720:VRW917723 WBS917720:WBS917723 WLO917720:WLO917723 WVK917720:WVK917723 C983256:C983259 IY983256:IY983259 SU983256:SU983259 ACQ983256:ACQ983259 AMM983256:AMM983259 AWI983256:AWI983259 BGE983256:BGE983259 BQA983256:BQA983259 BZW983256:BZW983259 CJS983256:CJS983259 CTO983256:CTO983259 DDK983256:DDK983259 DNG983256:DNG983259 DXC983256:DXC983259 EGY983256:EGY983259 EQU983256:EQU983259 FAQ983256:FAQ983259 FKM983256:FKM983259 FUI983256:FUI983259 GEE983256:GEE983259 GOA983256:GOA983259 GXW983256:GXW983259 HHS983256:HHS983259 HRO983256:HRO983259 IBK983256:IBK983259 ILG983256:ILG983259 IVC983256:IVC983259 JEY983256:JEY983259 JOU983256:JOU983259 JYQ983256:JYQ983259 KIM983256:KIM983259 KSI983256:KSI983259 LCE983256:LCE983259 LMA983256:LMA983259 LVW983256:LVW983259 MFS983256:MFS983259 MPO983256:MPO983259 MZK983256:MZK983259 NJG983256:NJG983259 NTC983256:NTC983259 OCY983256:OCY983259 OMU983256:OMU983259 OWQ983256:OWQ983259 PGM983256:PGM983259 PQI983256:PQI983259 QAE983256:QAE983259 QKA983256:QKA983259 QTW983256:QTW983259 RDS983256:RDS983259 RNO983256:RNO983259 RXK983256:RXK983259 SHG983256:SHG983259 SRC983256:SRC983259 TAY983256:TAY983259 TKU983256:TKU983259 TUQ983256:TUQ983259 UEM983256:UEM983259 UOI983256:UOI983259 UYE983256:UYE983259 VIA983256:VIA983259 VRW983256:VRW983259 WBS983256:WBS983259 WLO983256:WLO983259 WVK983256:WVK983259 F207 JB207 SX207 ACT207 AMP207 AWL207 BGH207 BQD207 BZZ207 CJV207 CTR207 DDN207 DNJ207 DXF207 EHB207 EQX207 FAT207 FKP207 FUL207 GEH207 GOD207 GXZ207 HHV207 HRR207 IBN207 ILJ207 IVF207 JFB207 JOX207 JYT207 KIP207 KSL207 LCH207 LMD207 LVZ207 MFV207 MPR207 MZN207 NJJ207 NTF207 ODB207 OMX207 OWT207 PGP207 PQL207 QAH207 QKD207 QTZ207 RDV207 RNR207 RXN207 SHJ207 SRF207 TBB207 TKX207 TUT207 UEP207 UOL207 UYH207 VID207 VRZ207 WBV207 WLR207 WVN207 F65743 JB65743 SX65743 ACT65743 AMP65743 AWL65743 BGH65743 BQD65743 BZZ65743 CJV65743 CTR65743 DDN65743 DNJ65743 DXF65743 EHB65743 EQX65743 FAT65743 FKP65743 FUL65743 GEH65743 GOD65743 GXZ65743 HHV65743 HRR65743 IBN65743 ILJ65743 IVF65743 JFB65743 JOX65743 JYT65743 KIP65743 KSL65743 LCH65743 LMD65743 LVZ65743 MFV65743 MPR65743 MZN65743 NJJ65743 NTF65743 ODB65743 OMX65743 OWT65743 PGP65743 PQL65743 QAH65743 QKD65743 QTZ65743 RDV65743 RNR65743 RXN65743 SHJ65743 SRF65743 TBB65743 TKX65743 TUT65743 UEP65743 UOL65743 UYH65743 VID65743 VRZ65743 WBV65743 WLR65743 WVN65743 F131279 JB131279 SX131279 ACT131279 AMP131279 AWL131279 BGH131279 BQD131279 BZZ131279 CJV131279 CTR131279 DDN131279 DNJ131279 DXF131279 EHB131279 EQX131279 FAT131279 FKP131279 FUL131279 GEH131279 GOD131279 GXZ131279 HHV131279 HRR131279 IBN131279 ILJ131279 IVF131279 JFB131279 JOX131279 JYT131279 KIP131279 KSL131279 LCH131279 LMD131279 LVZ131279 MFV131279 MPR131279 MZN131279 NJJ131279 NTF131279 ODB131279 OMX131279 OWT131279 PGP131279 PQL131279 QAH131279 QKD131279 QTZ131279 RDV131279 RNR131279 RXN131279 SHJ131279 SRF131279 TBB131279 TKX131279 TUT131279 UEP131279 UOL131279 UYH131279 VID131279 VRZ131279 WBV131279 WLR131279 WVN131279 F196815 JB196815 SX196815 ACT196815 AMP196815 AWL196815 BGH196815 BQD196815 BZZ196815 CJV196815 CTR196815 DDN196815 DNJ196815 DXF196815 EHB196815 EQX196815 FAT196815 FKP196815 FUL196815 GEH196815 GOD196815 GXZ196815 HHV196815 HRR196815 IBN196815 ILJ196815 IVF196815 JFB196815 JOX196815 JYT196815 KIP196815 KSL196815 LCH196815 LMD196815 LVZ196815 MFV196815 MPR196815 MZN196815 NJJ196815 NTF196815 ODB196815 OMX196815 OWT196815 PGP196815 PQL196815 QAH196815 QKD196815 QTZ196815 RDV196815 RNR196815 RXN196815 SHJ196815 SRF196815 TBB196815 TKX196815 TUT196815 UEP196815 UOL196815 UYH196815 VID196815 VRZ196815 WBV196815 WLR196815 WVN196815 F262351 JB262351 SX262351 ACT262351 AMP262351 AWL262351 BGH262351 BQD262351 BZZ262351 CJV262351 CTR262351 DDN262351 DNJ262351 DXF262351 EHB262351 EQX262351 FAT262351 FKP262351 FUL262351 GEH262351 GOD262351 GXZ262351 HHV262351 HRR262351 IBN262351 ILJ262351 IVF262351 JFB262351 JOX262351 JYT262351 KIP262351 KSL262351 LCH262351 LMD262351 LVZ262351 MFV262351 MPR262351 MZN262351 NJJ262351 NTF262351 ODB262351 OMX262351 OWT262351 PGP262351 PQL262351 QAH262351 QKD262351 QTZ262351 RDV262351 RNR262351 RXN262351 SHJ262351 SRF262351 TBB262351 TKX262351 TUT262351 UEP262351 UOL262351 UYH262351 VID262351 VRZ262351 WBV262351 WLR262351 WVN262351 F327887 JB327887 SX327887 ACT327887 AMP327887 AWL327887 BGH327887 BQD327887 BZZ327887 CJV327887 CTR327887 DDN327887 DNJ327887 DXF327887 EHB327887 EQX327887 FAT327887 FKP327887 FUL327887 GEH327887 GOD327887 GXZ327887 HHV327887 HRR327887 IBN327887 ILJ327887 IVF327887 JFB327887 JOX327887 JYT327887 KIP327887 KSL327887 LCH327887 LMD327887 LVZ327887 MFV327887 MPR327887 MZN327887 NJJ327887 NTF327887 ODB327887 OMX327887 OWT327887 PGP327887 PQL327887 QAH327887 QKD327887 QTZ327887 RDV327887 RNR327887 RXN327887 SHJ327887 SRF327887 TBB327887 TKX327887 TUT327887 UEP327887 UOL327887 UYH327887 VID327887 VRZ327887 WBV327887 WLR327887 WVN327887 F393423 JB393423 SX393423 ACT393423 AMP393423 AWL393423 BGH393423 BQD393423 BZZ393423 CJV393423 CTR393423 DDN393423 DNJ393423 DXF393423 EHB393423 EQX393423 FAT393423 FKP393423 FUL393423 GEH393423 GOD393423 GXZ393423 HHV393423 HRR393423 IBN393423 ILJ393423 IVF393423 JFB393423 JOX393423 JYT393423 KIP393423 KSL393423 LCH393423 LMD393423 LVZ393423 MFV393423 MPR393423 MZN393423 NJJ393423 NTF393423 ODB393423 OMX393423 OWT393423 PGP393423 PQL393423 QAH393423 QKD393423 QTZ393423 RDV393423 RNR393423 RXN393423 SHJ393423 SRF393423 TBB393423 TKX393423 TUT393423 UEP393423 UOL393423 UYH393423 VID393423 VRZ393423 WBV393423 WLR393423 WVN393423 F458959 JB458959 SX458959 ACT458959 AMP458959 AWL458959 BGH458959 BQD458959 BZZ458959 CJV458959 CTR458959 DDN458959 DNJ458959 DXF458959 EHB458959 EQX458959 FAT458959 FKP458959 FUL458959 GEH458959 GOD458959 GXZ458959 HHV458959 HRR458959 IBN458959 ILJ458959 IVF458959 JFB458959 JOX458959 JYT458959 KIP458959 KSL458959 LCH458959 LMD458959 LVZ458959 MFV458959 MPR458959 MZN458959 NJJ458959 NTF458959 ODB458959 OMX458959 OWT458959 PGP458959 PQL458959 QAH458959 QKD458959 QTZ458959 RDV458959 RNR458959 RXN458959 SHJ458959 SRF458959 TBB458959 TKX458959 TUT458959 UEP458959 UOL458959 UYH458959 VID458959 VRZ458959 WBV458959 WLR458959 WVN458959 F524495 JB524495 SX524495 ACT524495 AMP524495 AWL524495 BGH524495 BQD524495 BZZ524495 CJV524495 CTR524495 DDN524495 DNJ524495 DXF524495 EHB524495 EQX524495 FAT524495 FKP524495 FUL524495 GEH524495 GOD524495 GXZ524495 HHV524495 HRR524495 IBN524495 ILJ524495 IVF524495 JFB524495 JOX524495 JYT524495 KIP524495 KSL524495 LCH524495 LMD524495 LVZ524495 MFV524495 MPR524495 MZN524495 NJJ524495 NTF524495 ODB524495 OMX524495 OWT524495 PGP524495 PQL524495 QAH524495 QKD524495 QTZ524495 RDV524495 RNR524495 RXN524495 SHJ524495 SRF524495 TBB524495 TKX524495 TUT524495 UEP524495 UOL524495 UYH524495 VID524495 VRZ524495 WBV524495 WLR524495 WVN524495 F590031 JB590031 SX590031 ACT590031 AMP590031 AWL590031 BGH590031 BQD590031 BZZ590031 CJV590031 CTR590031 DDN590031 DNJ590031 DXF590031 EHB590031 EQX590031 FAT590031 FKP590031 FUL590031 GEH590031 GOD590031 GXZ590031 HHV590031 HRR590031 IBN590031 ILJ590031 IVF590031 JFB590031 JOX590031 JYT590031 KIP590031 KSL590031 LCH590031 LMD590031 LVZ590031 MFV590031 MPR590031 MZN590031 NJJ590031 NTF590031 ODB590031 OMX590031 OWT590031 PGP590031 PQL590031 QAH590031 QKD590031 QTZ590031 RDV590031 RNR590031 RXN590031 SHJ590031 SRF590031 TBB590031 TKX590031 TUT590031 UEP590031 UOL590031 UYH590031 VID590031 VRZ590031 WBV590031 WLR590031 WVN590031 F655567 JB655567 SX655567 ACT655567 AMP655567 AWL655567 BGH655567 BQD655567 BZZ655567 CJV655567 CTR655567 DDN655567 DNJ655567 DXF655567 EHB655567 EQX655567 FAT655567 FKP655567 FUL655567 GEH655567 GOD655567 GXZ655567 HHV655567 HRR655567 IBN655567 ILJ655567 IVF655567 JFB655567 JOX655567 JYT655567 KIP655567 KSL655567 LCH655567 LMD655567 LVZ655567 MFV655567 MPR655567 MZN655567 NJJ655567 NTF655567 ODB655567 OMX655567 OWT655567 PGP655567 PQL655567 QAH655567 QKD655567 QTZ655567 RDV655567 RNR655567 RXN655567 SHJ655567 SRF655567 TBB655567 TKX655567 TUT655567 UEP655567 UOL655567 UYH655567 VID655567 VRZ655567 WBV655567 WLR655567 WVN655567 F721103 JB721103 SX721103 ACT721103 AMP721103 AWL721103 BGH721103 BQD721103 BZZ721103 CJV721103 CTR721103 DDN721103 DNJ721103 DXF721103 EHB721103 EQX721103 FAT721103 FKP721103 FUL721103 GEH721103 GOD721103 GXZ721103 HHV721103 HRR721103 IBN721103 ILJ721103 IVF721103 JFB721103 JOX721103 JYT721103 KIP721103 KSL721103 LCH721103 LMD721103 LVZ721103 MFV721103 MPR721103 MZN721103 NJJ721103 NTF721103 ODB721103 OMX721103 OWT721103 PGP721103 PQL721103 QAH721103 QKD721103 QTZ721103 RDV721103 RNR721103 RXN721103 SHJ721103 SRF721103 TBB721103 TKX721103 TUT721103 UEP721103 UOL721103 UYH721103 VID721103 VRZ721103 WBV721103 WLR721103 WVN721103 F786639 JB786639 SX786639 ACT786639 AMP786639 AWL786639 BGH786639 BQD786639 BZZ786639 CJV786639 CTR786639 DDN786639 DNJ786639 DXF786639 EHB786639 EQX786639 FAT786639 FKP786639 FUL786639 GEH786639 GOD786639 GXZ786639 HHV786639 HRR786639 IBN786639 ILJ786639 IVF786639 JFB786639 JOX786639 JYT786639 KIP786639 KSL786639 LCH786639 LMD786639 LVZ786639 MFV786639 MPR786639 MZN786639 NJJ786639 NTF786639 ODB786639 OMX786639 OWT786639 PGP786639 PQL786639 QAH786639 QKD786639 QTZ786639 RDV786639 RNR786639 RXN786639 SHJ786639 SRF786639 TBB786639 TKX786639 TUT786639 UEP786639 UOL786639 UYH786639 VID786639 VRZ786639 WBV786639 WLR786639 WVN786639 F852175 JB852175 SX852175 ACT852175 AMP852175 AWL852175 BGH852175 BQD852175 BZZ852175 CJV852175 CTR852175 DDN852175 DNJ852175 DXF852175 EHB852175 EQX852175 FAT852175 FKP852175 FUL852175 GEH852175 GOD852175 GXZ852175 HHV852175 HRR852175 IBN852175 ILJ852175 IVF852175 JFB852175 JOX852175 JYT852175 KIP852175 KSL852175 LCH852175 LMD852175 LVZ852175 MFV852175 MPR852175 MZN852175 NJJ852175 NTF852175 ODB852175 OMX852175 OWT852175 PGP852175 PQL852175 QAH852175 QKD852175 QTZ852175 RDV852175 RNR852175 RXN852175 SHJ852175 SRF852175 TBB852175 TKX852175 TUT852175 UEP852175 UOL852175 UYH852175 VID852175 VRZ852175 WBV852175 WLR852175 WVN852175 F917711 JB917711 SX917711 ACT917711 AMP917711 AWL917711 BGH917711 BQD917711 BZZ917711 CJV917711 CTR917711 DDN917711 DNJ917711 DXF917711 EHB917711 EQX917711 FAT917711 FKP917711 FUL917711 GEH917711 GOD917711 GXZ917711 HHV917711 HRR917711 IBN917711 ILJ917711 IVF917711 JFB917711 JOX917711 JYT917711 KIP917711 KSL917711 LCH917711 LMD917711 LVZ917711 MFV917711 MPR917711 MZN917711 NJJ917711 NTF917711 ODB917711 OMX917711 OWT917711 PGP917711 PQL917711 QAH917711 QKD917711 QTZ917711 RDV917711 RNR917711 RXN917711 SHJ917711 SRF917711 TBB917711 TKX917711 TUT917711 UEP917711 UOL917711 UYH917711 VID917711 VRZ917711 WBV917711 WLR917711 WVN917711 F983247 JB983247 SX983247 ACT983247 AMP983247 AWL983247 BGH983247 BQD983247 BZZ983247 CJV983247 CTR983247 DDN983247 DNJ983247 DXF983247 EHB983247 EQX983247 FAT983247 FKP983247 FUL983247 GEH983247 GOD983247 GXZ983247 HHV983247 HRR983247 IBN983247 ILJ983247 IVF983247 JFB983247 JOX983247 JYT983247 KIP983247 KSL983247 LCH983247 LMD983247 LVZ983247 MFV983247 MPR983247 MZN983247 NJJ983247 NTF983247 ODB983247 OMX983247 OWT983247 PGP983247 PQL983247 QAH983247 QKD983247 QTZ983247 RDV983247 RNR983247 RXN983247 SHJ983247 SRF983247 TBB983247 TKX983247 TUT983247 UEP983247 UOL983247 UYH983247 VID983247 VRZ983247 WBV983247 WLR983247 WVN983247 K209 JG209 TC209 ACY209 AMU209 AWQ209 BGM209 BQI209 CAE209 CKA209 CTW209 DDS209 DNO209 DXK209 EHG209 ERC209 FAY209 FKU209 FUQ209 GEM209 GOI209 GYE209 HIA209 HRW209 IBS209 ILO209 IVK209 JFG209 JPC209 JYY209 KIU209 KSQ209 LCM209 LMI209 LWE209 MGA209 MPW209 MZS209 NJO209 NTK209 ODG209 ONC209 OWY209 PGU209 PQQ209 QAM209 QKI209 QUE209 REA209 RNW209 RXS209 SHO209 SRK209 TBG209 TLC209 TUY209 UEU209 UOQ209 UYM209 VII209 VSE209 WCA209 WLW209 WVS209 K65745 JG65745 TC65745 ACY65745 AMU65745 AWQ65745 BGM65745 BQI65745 CAE65745 CKA65745 CTW65745 DDS65745 DNO65745 DXK65745 EHG65745 ERC65745 FAY65745 FKU65745 FUQ65745 GEM65745 GOI65745 GYE65745 HIA65745 HRW65745 IBS65745 ILO65745 IVK65745 JFG65745 JPC65745 JYY65745 KIU65745 KSQ65745 LCM65745 LMI65745 LWE65745 MGA65745 MPW65745 MZS65745 NJO65745 NTK65745 ODG65745 ONC65745 OWY65745 PGU65745 PQQ65745 QAM65745 QKI65745 QUE65745 REA65745 RNW65745 RXS65745 SHO65745 SRK65745 TBG65745 TLC65745 TUY65745 UEU65745 UOQ65745 UYM65745 VII65745 VSE65745 WCA65745 WLW65745 WVS65745 K131281 JG131281 TC131281 ACY131281 AMU131281 AWQ131281 BGM131281 BQI131281 CAE131281 CKA131281 CTW131281 DDS131281 DNO131281 DXK131281 EHG131281 ERC131281 FAY131281 FKU131281 FUQ131281 GEM131281 GOI131281 GYE131281 HIA131281 HRW131281 IBS131281 ILO131281 IVK131281 JFG131281 JPC131281 JYY131281 KIU131281 KSQ131281 LCM131281 LMI131281 LWE131281 MGA131281 MPW131281 MZS131281 NJO131281 NTK131281 ODG131281 ONC131281 OWY131281 PGU131281 PQQ131281 QAM131281 QKI131281 QUE131281 REA131281 RNW131281 RXS131281 SHO131281 SRK131281 TBG131281 TLC131281 TUY131281 UEU131281 UOQ131281 UYM131281 VII131281 VSE131281 WCA131281 WLW131281 WVS131281 K196817 JG196817 TC196817 ACY196817 AMU196817 AWQ196817 BGM196817 BQI196817 CAE196817 CKA196817 CTW196817 DDS196817 DNO196817 DXK196817 EHG196817 ERC196817 FAY196817 FKU196817 FUQ196817 GEM196817 GOI196817 GYE196817 HIA196817 HRW196817 IBS196817 ILO196817 IVK196817 JFG196817 JPC196817 JYY196817 KIU196817 KSQ196817 LCM196817 LMI196817 LWE196817 MGA196817 MPW196817 MZS196817 NJO196817 NTK196817 ODG196817 ONC196817 OWY196817 PGU196817 PQQ196817 QAM196817 QKI196817 QUE196817 REA196817 RNW196817 RXS196817 SHO196817 SRK196817 TBG196817 TLC196817 TUY196817 UEU196817 UOQ196817 UYM196817 VII196817 VSE196817 WCA196817 WLW196817 WVS196817 K262353 JG262353 TC262353 ACY262353 AMU262353 AWQ262353 BGM262353 BQI262353 CAE262353 CKA262353 CTW262353 DDS262353 DNO262353 DXK262353 EHG262353 ERC262353 FAY262353 FKU262353 FUQ262353 GEM262353 GOI262353 GYE262353 HIA262353 HRW262353 IBS262353 ILO262353 IVK262353 JFG262353 JPC262353 JYY262353 KIU262353 KSQ262353 LCM262353 LMI262353 LWE262353 MGA262353 MPW262353 MZS262353 NJO262353 NTK262353 ODG262353 ONC262353 OWY262353 PGU262353 PQQ262353 QAM262353 QKI262353 QUE262353 REA262353 RNW262353 RXS262353 SHO262353 SRK262353 TBG262353 TLC262353 TUY262353 UEU262353 UOQ262353 UYM262353 VII262353 VSE262353 WCA262353 WLW262353 WVS262353 K327889 JG327889 TC327889 ACY327889 AMU327889 AWQ327889 BGM327889 BQI327889 CAE327889 CKA327889 CTW327889 DDS327889 DNO327889 DXK327889 EHG327889 ERC327889 FAY327889 FKU327889 FUQ327889 GEM327889 GOI327889 GYE327889 HIA327889 HRW327889 IBS327889 ILO327889 IVK327889 JFG327889 JPC327889 JYY327889 KIU327889 KSQ327889 LCM327889 LMI327889 LWE327889 MGA327889 MPW327889 MZS327889 NJO327889 NTK327889 ODG327889 ONC327889 OWY327889 PGU327889 PQQ327889 QAM327889 QKI327889 QUE327889 REA327889 RNW327889 RXS327889 SHO327889 SRK327889 TBG327889 TLC327889 TUY327889 UEU327889 UOQ327889 UYM327889 VII327889 VSE327889 WCA327889 WLW327889 WVS327889 K393425 JG393425 TC393425 ACY393425 AMU393425 AWQ393425 BGM393425 BQI393425 CAE393425 CKA393425 CTW393425 DDS393425 DNO393425 DXK393425 EHG393425 ERC393425 FAY393425 FKU393425 FUQ393425 GEM393425 GOI393425 GYE393425 HIA393425 HRW393425 IBS393425 ILO393425 IVK393425 JFG393425 JPC393425 JYY393425 KIU393425 KSQ393425 LCM393425 LMI393425 LWE393425 MGA393425 MPW393425 MZS393425 NJO393425 NTK393425 ODG393425 ONC393425 OWY393425 PGU393425 PQQ393425 QAM393425 QKI393425 QUE393425 REA393425 RNW393425 RXS393425 SHO393425 SRK393425 TBG393425 TLC393425 TUY393425 UEU393425 UOQ393425 UYM393425 VII393425 VSE393425 WCA393425 WLW393425 WVS393425 K458961 JG458961 TC458961 ACY458961 AMU458961 AWQ458961 BGM458961 BQI458961 CAE458961 CKA458961 CTW458961 DDS458961 DNO458961 DXK458961 EHG458961 ERC458961 FAY458961 FKU458961 FUQ458961 GEM458961 GOI458961 GYE458961 HIA458961 HRW458961 IBS458961 ILO458961 IVK458961 JFG458961 JPC458961 JYY458961 KIU458961 KSQ458961 LCM458961 LMI458961 LWE458961 MGA458961 MPW458961 MZS458961 NJO458961 NTK458961 ODG458961 ONC458961 OWY458961 PGU458961 PQQ458961 QAM458961 QKI458961 QUE458961 REA458961 RNW458961 RXS458961 SHO458961 SRK458961 TBG458961 TLC458961 TUY458961 UEU458961 UOQ458961 UYM458961 VII458961 VSE458961 WCA458961 WLW458961 WVS458961 K524497 JG524497 TC524497 ACY524497 AMU524497 AWQ524497 BGM524497 BQI524497 CAE524497 CKA524497 CTW524497 DDS524497 DNO524497 DXK524497 EHG524497 ERC524497 FAY524497 FKU524497 FUQ524497 GEM524497 GOI524497 GYE524497 HIA524497 HRW524497 IBS524497 ILO524497 IVK524497 JFG524497 JPC524497 JYY524497 KIU524497 KSQ524497 LCM524497 LMI524497 LWE524497 MGA524497 MPW524497 MZS524497 NJO524497 NTK524497 ODG524497 ONC524497 OWY524497 PGU524497 PQQ524497 QAM524497 QKI524497 QUE524497 REA524497 RNW524497 RXS524497 SHO524497 SRK524497 TBG524497 TLC524497 TUY524497 UEU524497 UOQ524497 UYM524497 VII524497 VSE524497 WCA524497 WLW524497 WVS524497 K590033 JG590033 TC590033 ACY590033 AMU590033 AWQ590033 BGM590033 BQI590033 CAE590033 CKA590033 CTW590033 DDS590033 DNO590033 DXK590033 EHG590033 ERC590033 FAY590033 FKU590033 FUQ590033 GEM590033 GOI590033 GYE590033 HIA590033 HRW590033 IBS590033 ILO590033 IVK590033 JFG590033 JPC590033 JYY590033 KIU590033 KSQ590033 LCM590033 LMI590033 LWE590033 MGA590033 MPW590033 MZS590033 NJO590033 NTK590033 ODG590033 ONC590033 OWY590033 PGU590033 PQQ590033 QAM590033 QKI590033 QUE590033 REA590033 RNW590033 RXS590033 SHO590033 SRK590033 TBG590033 TLC590033 TUY590033 UEU590033 UOQ590033 UYM590033 VII590033 VSE590033 WCA590033 WLW590033 WVS590033 K655569 JG655569 TC655569 ACY655569 AMU655569 AWQ655569 BGM655569 BQI655569 CAE655569 CKA655569 CTW655569 DDS655569 DNO655569 DXK655569 EHG655569 ERC655569 FAY655569 FKU655569 FUQ655569 GEM655569 GOI655569 GYE655569 HIA655569 HRW655569 IBS655569 ILO655569 IVK655569 JFG655569 JPC655569 JYY655569 KIU655569 KSQ655569 LCM655569 LMI655569 LWE655569 MGA655569 MPW655569 MZS655569 NJO655569 NTK655569 ODG655569 ONC655569 OWY655569 PGU655569 PQQ655569 QAM655569 QKI655569 QUE655569 REA655569 RNW655569 RXS655569 SHO655569 SRK655569 TBG655569 TLC655569 TUY655569 UEU655569 UOQ655569 UYM655569 VII655569 VSE655569 WCA655569 WLW655569 WVS655569 K721105 JG721105 TC721105 ACY721105 AMU721105 AWQ721105 BGM721105 BQI721105 CAE721105 CKA721105 CTW721105 DDS721105 DNO721105 DXK721105 EHG721105 ERC721105 FAY721105 FKU721105 FUQ721105 GEM721105 GOI721105 GYE721105 HIA721105 HRW721105 IBS721105 ILO721105 IVK721105 JFG721105 JPC721105 JYY721105 KIU721105 KSQ721105 LCM721105 LMI721105 LWE721105 MGA721105 MPW721105 MZS721105 NJO721105 NTK721105 ODG721105 ONC721105 OWY721105 PGU721105 PQQ721105 QAM721105 QKI721105 QUE721105 REA721105 RNW721105 RXS721105 SHO721105 SRK721105 TBG721105 TLC721105 TUY721105 UEU721105 UOQ721105 UYM721105 VII721105 VSE721105 WCA721105 WLW721105 WVS721105 K786641 JG786641 TC786641 ACY786641 AMU786641 AWQ786641 BGM786641 BQI786641 CAE786641 CKA786641 CTW786641 DDS786641 DNO786641 DXK786641 EHG786641 ERC786641 FAY786641 FKU786641 FUQ786641 GEM786641 GOI786641 GYE786641 HIA786641 HRW786641 IBS786641 ILO786641 IVK786641 JFG786641 JPC786641 JYY786641 KIU786641 KSQ786641 LCM786641 LMI786641 LWE786641 MGA786641 MPW786641 MZS786641 NJO786641 NTK786641 ODG786641 ONC786641 OWY786641 PGU786641 PQQ786641 QAM786641 QKI786641 QUE786641 REA786641 RNW786641 RXS786641 SHO786641 SRK786641 TBG786641 TLC786641 TUY786641 UEU786641 UOQ786641 UYM786641 VII786641 VSE786641 WCA786641 WLW786641 WVS786641 K852177 JG852177 TC852177 ACY852177 AMU852177 AWQ852177 BGM852177 BQI852177 CAE852177 CKA852177 CTW852177 DDS852177 DNO852177 DXK852177 EHG852177 ERC852177 FAY852177 FKU852177 FUQ852177 GEM852177 GOI852177 GYE852177 HIA852177 HRW852177 IBS852177 ILO852177 IVK852177 JFG852177 JPC852177 JYY852177 KIU852177 KSQ852177 LCM852177 LMI852177 LWE852177 MGA852177 MPW852177 MZS852177 NJO852177 NTK852177 ODG852177 ONC852177 OWY852177 PGU852177 PQQ852177 QAM852177 QKI852177 QUE852177 REA852177 RNW852177 RXS852177 SHO852177 SRK852177 TBG852177 TLC852177 TUY852177 UEU852177 UOQ852177 UYM852177 VII852177 VSE852177 WCA852177 WLW852177 WVS852177 K917713 JG917713 TC917713 ACY917713 AMU917713 AWQ917713 BGM917713 BQI917713 CAE917713 CKA917713 CTW917713 DDS917713 DNO917713 DXK917713 EHG917713 ERC917713 FAY917713 FKU917713 FUQ917713 GEM917713 GOI917713 GYE917713 HIA917713 HRW917713 IBS917713 ILO917713 IVK917713 JFG917713 JPC917713 JYY917713 KIU917713 KSQ917713 LCM917713 LMI917713 LWE917713 MGA917713 MPW917713 MZS917713 NJO917713 NTK917713 ODG917713 ONC917713 OWY917713 PGU917713 PQQ917713 QAM917713 QKI917713 QUE917713 REA917713 RNW917713 RXS917713 SHO917713 SRK917713 TBG917713 TLC917713 TUY917713 UEU917713 UOQ917713 UYM917713 VII917713 VSE917713 WCA917713 WLW917713 WVS917713 K983249 JG983249 TC983249 ACY983249 AMU983249 AWQ983249 BGM983249 BQI983249 CAE983249 CKA983249 CTW983249 DDS983249 DNO983249 DXK983249 EHG983249 ERC983249 FAY983249 FKU983249 FUQ983249 GEM983249 GOI983249 GYE983249 HIA983249 HRW983249 IBS983249 ILO983249 IVK983249 JFG983249 JPC983249 JYY983249 KIU983249 KSQ983249 LCM983249 LMI983249 LWE983249 MGA983249 MPW983249 MZS983249 NJO983249 NTK983249 ODG983249 ONC983249 OWY983249 PGU983249 PQQ983249 QAM983249 QKI983249 QUE983249 REA983249 RNW983249 RXS983249 SHO983249 SRK983249 TBG983249 TLC983249 TUY983249 UEU983249 UOQ983249 UYM983249 VII983249 VSE983249 WCA983249 WLW983249 WVS983249 L224:L230 JH224:JH230 TD224:TD230 ACZ224:ACZ230 AMV224:AMV230 AWR224:AWR230 BGN224:BGN230 BQJ224:BQJ230 CAF224:CAF230 CKB224:CKB230 CTX224:CTX230 DDT224:DDT230 DNP224:DNP230 DXL224:DXL230 EHH224:EHH230 ERD224:ERD230 FAZ224:FAZ230 FKV224:FKV230 FUR224:FUR230 GEN224:GEN230 GOJ224:GOJ230 GYF224:GYF230 HIB224:HIB230 HRX224:HRX230 IBT224:IBT230 ILP224:ILP230 IVL224:IVL230 JFH224:JFH230 JPD224:JPD230 JYZ224:JYZ230 KIV224:KIV230 KSR224:KSR230 LCN224:LCN230 LMJ224:LMJ230 LWF224:LWF230 MGB224:MGB230 MPX224:MPX230 MZT224:MZT230 NJP224:NJP230 NTL224:NTL230 ODH224:ODH230 OND224:OND230 OWZ224:OWZ230 PGV224:PGV230 PQR224:PQR230 QAN224:QAN230 QKJ224:QKJ230 QUF224:QUF230 REB224:REB230 RNX224:RNX230 RXT224:RXT230 SHP224:SHP230 SRL224:SRL230 TBH224:TBH230 TLD224:TLD230 TUZ224:TUZ230 UEV224:UEV230 UOR224:UOR230 UYN224:UYN230 VIJ224:VIJ230 VSF224:VSF230 WCB224:WCB230 WLX224:WLX230 WVT224:WVT230 L65760:L65766 JH65760:JH65766 TD65760:TD65766 ACZ65760:ACZ65766 AMV65760:AMV65766 AWR65760:AWR65766 BGN65760:BGN65766 BQJ65760:BQJ65766 CAF65760:CAF65766 CKB65760:CKB65766 CTX65760:CTX65766 DDT65760:DDT65766 DNP65760:DNP65766 DXL65760:DXL65766 EHH65760:EHH65766 ERD65760:ERD65766 FAZ65760:FAZ65766 FKV65760:FKV65766 FUR65760:FUR65766 GEN65760:GEN65766 GOJ65760:GOJ65766 GYF65760:GYF65766 HIB65760:HIB65766 HRX65760:HRX65766 IBT65760:IBT65766 ILP65760:ILP65766 IVL65760:IVL65766 JFH65760:JFH65766 JPD65760:JPD65766 JYZ65760:JYZ65766 KIV65760:KIV65766 KSR65760:KSR65766 LCN65760:LCN65766 LMJ65760:LMJ65766 LWF65760:LWF65766 MGB65760:MGB65766 MPX65760:MPX65766 MZT65760:MZT65766 NJP65760:NJP65766 NTL65760:NTL65766 ODH65760:ODH65766 OND65760:OND65766 OWZ65760:OWZ65766 PGV65760:PGV65766 PQR65760:PQR65766 QAN65760:QAN65766 QKJ65760:QKJ65766 QUF65760:QUF65766 REB65760:REB65766 RNX65760:RNX65766 RXT65760:RXT65766 SHP65760:SHP65766 SRL65760:SRL65766 TBH65760:TBH65766 TLD65760:TLD65766 TUZ65760:TUZ65766 UEV65760:UEV65766 UOR65760:UOR65766 UYN65760:UYN65766 VIJ65760:VIJ65766 VSF65760:VSF65766 WCB65760:WCB65766 WLX65760:WLX65766 WVT65760:WVT65766 L131296:L131302 JH131296:JH131302 TD131296:TD131302 ACZ131296:ACZ131302 AMV131296:AMV131302 AWR131296:AWR131302 BGN131296:BGN131302 BQJ131296:BQJ131302 CAF131296:CAF131302 CKB131296:CKB131302 CTX131296:CTX131302 DDT131296:DDT131302 DNP131296:DNP131302 DXL131296:DXL131302 EHH131296:EHH131302 ERD131296:ERD131302 FAZ131296:FAZ131302 FKV131296:FKV131302 FUR131296:FUR131302 GEN131296:GEN131302 GOJ131296:GOJ131302 GYF131296:GYF131302 HIB131296:HIB131302 HRX131296:HRX131302 IBT131296:IBT131302 ILP131296:ILP131302 IVL131296:IVL131302 JFH131296:JFH131302 JPD131296:JPD131302 JYZ131296:JYZ131302 KIV131296:KIV131302 KSR131296:KSR131302 LCN131296:LCN131302 LMJ131296:LMJ131302 LWF131296:LWF131302 MGB131296:MGB131302 MPX131296:MPX131302 MZT131296:MZT131302 NJP131296:NJP131302 NTL131296:NTL131302 ODH131296:ODH131302 OND131296:OND131302 OWZ131296:OWZ131302 PGV131296:PGV131302 PQR131296:PQR131302 QAN131296:QAN131302 QKJ131296:QKJ131302 QUF131296:QUF131302 REB131296:REB131302 RNX131296:RNX131302 RXT131296:RXT131302 SHP131296:SHP131302 SRL131296:SRL131302 TBH131296:TBH131302 TLD131296:TLD131302 TUZ131296:TUZ131302 UEV131296:UEV131302 UOR131296:UOR131302 UYN131296:UYN131302 VIJ131296:VIJ131302 VSF131296:VSF131302 WCB131296:WCB131302 WLX131296:WLX131302 WVT131296:WVT131302 L196832:L196838 JH196832:JH196838 TD196832:TD196838 ACZ196832:ACZ196838 AMV196832:AMV196838 AWR196832:AWR196838 BGN196832:BGN196838 BQJ196832:BQJ196838 CAF196832:CAF196838 CKB196832:CKB196838 CTX196832:CTX196838 DDT196832:DDT196838 DNP196832:DNP196838 DXL196832:DXL196838 EHH196832:EHH196838 ERD196832:ERD196838 FAZ196832:FAZ196838 FKV196832:FKV196838 FUR196832:FUR196838 GEN196832:GEN196838 GOJ196832:GOJ196838 GYF196832:GYF196838 HIB196832:HIB196838 HRX196832:HRX196838 IBT196832:IBT196838 ILP196832:ILP196838 IVL196832:IVL196838 JFH196832:JFH196838 JPD196832:JPD196838 JYZ196832:JYZ196838 KIV196832:KIV196838 KSR196832:KSR196838 LCN196832:LCN196838 LMJ196832:LMJ196838 LWF196832:LWF196838 MGB196832:MGB196838 MPX196832:MPX196838 MZT196832:MZT196838 NJP196832:NJP196838 NTL196832:NTL196838 ODH196832:ODH196838 OND196832:OND196838 OWZ196832:OWZ196838 PGV196832:PGV196838 PQR196832:PQR196838 QAN196832:QAN196838 QKJ196832:QKJ196838 QUF196832:QUF196838 REB196832:REB196838 RNX196832:RNX196838 RXT196832:RXT196838 SHP196832:SHP196838 SRL196832:SRL196838 TBH196832:TBH196838 TLD196832:TLD196838 TUZ196832:TUZ196838 UEV196832:UEV196838 UOR196832:UOR196838 UYN196832:UYN196838 VIJ196832:VIJ196838 VSF196832:VSF196838 WCB196832:WCB196838 WLX196832:WLX196838 WVT196832:WVT196838 L262368:L262374 JH262368:JH262374 TD262368:TD262374 ACZ262368:ACZ262374 AMV262368:AMV262374 AWR262368:AWR262374 BGN262368:BGN262374 BQJ262368:BQJ262374 CAF262368:CAF262374 CKB262368:CKB262374 CTX262368:CTX262374 DDT262368:DDT262374 DNP262368:DNP262374 DXL262368:DXL262374 EHH262368:EHH262374 ERD262368:ERD262374 FAZ262368:FAZ262374 FKV262368:FKV262374 FUR262368:FUR262374 GEN262368:GEN262374 GOJ262368:GOJ262374 GYF262368:GYF262374 HIB262368:HIB262374 HRX262368:HRX262374 IBT262368:IBT262374 ILP262368:ILP262374 IVL262368:IVL262374 JFH262368:JFH262374 JPD262368:JPD262374 JYZ262368:JYZ262374 KIV262368:KIV262374 KSR262368:KSR262374 LCN262368:LCN262374 LMJ262368:LMJ262374 LWF262368:LWF262374 MGB262368:MGB262374 MPX262368:MPX262374 MZT262368:MZT262374 NJP262368:NJP262374 NTL262368:NTL262374 ODH262368:ODH262374 OND262368:OND262374 OWZ262368:OWZ262374 PGV262368:PGV262374 PQR262368:PQR262374 QAN262368:QAN262374 QKJ262368:QKJ262374 QUF262368:QUF262374 REB262368:REB262374 RNX262368:RNX262374 RXT262368:RXT262374 SHP262368:SHP262374 SRL262368:SRL262374 TBH262368:TBH262374 TLD262368:TLD262374 TUZ262368:TUZ262374 UEV262368:UEV262374 UOR262368:UOR262374 UYN262368:UYN262374 VIJ262368:VIJ262374 VSF262368:VSF262374 WCB262368:WCB262374 WLX262368:WLX262374 WVT262368:WVT262374 L327904:L327910 JH327904:JH327910 TD327904:TD327910 ACZ327904:ACZ327910 AMV327904:AMV327910 AWR327904:AWR327910 BGN327904:BGN327910 BQJ327904:BQJ327910 CAF327904:CAF327910 CKB327904:CKB327910 CTX327904:CTX327910 DDT327904:DDT327910 DNP327904:DNP327910 DXL327904:DXL327910 EHH327904:EHH327910 ERD327904:ERD327910 FAZ327904:FAZ327910 FKV327904:FKV327910 FUR327904:FUR327910 GEN327904:GEN327910 GOJ327904:GOJ327910 GYF327904:GYF327910 HIB327904:HIB327910 HRX327904:HRX327910 IBT327904:IBT327910 ILP327904:ILP327910 IVL327904:IVL327910 JFH327904:JFH327910 JPD327904:JPD327910 JYZ327904:JYZ327910 KIV327904:KIV327910 KSR327904:KSR327910 LCN327904:LCN327910 LMJ327904:LMJ327910 LWF327904:LWF327910 MGB327904:MGB327910 MPX327904:MPX327910 MZT327904:MZT327910 NJP327904:NJP327910 NTL327904:NTL327910 ODH327904:ODH327910 OND327904:OND327910 OWZ327904:OWZ327910 PGV327904:PGV327910 PQR327904:PQR327910 QAN327904:QAN327910 QKJ327904:QKJ327910 QUF327904:QUF327910 REB327904:REB327910 RNX327904:RNX327910 RXT327904:RXT327910 SHP327904:SHP327910 SRL327904:SRL327910 TBH327904:TBH327910 TLD327904:TLD327910 TUZ327904:TUZ327910 UEV327904:UEV327910 UOR327904:UOR327910 UYN327904:UYN327910 VIJ327904:VIJ327910 VSF327904:VSF327910 WCB327904:WCB327910 WLX327904:WLX327910 WVT327904:WVT327910 L393440:L393446 JH393440:JH393446 TD393440:TD393446 ACZ393440:ACZ393446 AMV393440:AMV393446 AWR393440:AWR393446 BGN393440:BGN393446 BQJ393440:BQJ393446 CAF393440:CAF393446 CKB393440:CKB393446 CTX393440:CTX393446 DDT393440:DDT393446 DNP393440:DNP393446 DXL393440:DXL393446 EHH393440:EHH393446 ERD393440:ERD393446 FAZ393440:FAZ393446 FKV393440:FKV393446 FUR393440:FUR393446 GEN393440:GEN393446 GOJ393440:GOJ393446 GYF393440:GYF393446 HIB393440:HIB393446 HRX393440:HRX393446 IBT393440:IBT393446 ILP393440:ILP393446 IVL393440:IVL393446 JFH393440:JFH393446 JPD393440:JPD393446 JYZ393440:JYZ393446 KIV393440:KIV393446 KSR393440:KSR393446 LCN393440:LCN393446 LMJ393440:LMJ393446 LWF393440:LWF393446 MGB393440:MGB393446 MPX393440:MPX393446 MZT393440:MZT393446 NJP393440:NJP393446 NTL393440:NTL393446 ODH393440:ODH393446 OND393440:OND393446 OWZ393440:OWZ393446 PGV393440:PGV393446 PQR393440:PQR393446 QAN393440:QAN393446 QKJ393440:QKJ393446 QUF393440:QUF393446 REB393440:REB393446 RNX393440:RNX393446 RXT393440:RXT393446 SHP393440:SHP393446 SRL393440:SRL393446 TBH393440:TBH393446 TLD393440:TLD393446 TUZ393440:TUZ393446 UEV393440:UEV393446 UOR393440:UOR393446 UYN393440:UYN393446 VIJ393440:VIJ393446 VSF393440:VSF393446 WCB393440:WCB393446 WLX393440:WLX393446 WVT393440:WVT393446 L458976:L458982 JH458976:JH458982 TD458976:TD458982 ACZ458976:ACZ458982 AMV458976:AMV458982 AWR458976:AWR458982 BGN458976:BGN458982 BQJ458976:BQJ458982 CAF458976:CAF458982 CKB458976:CKB458982 CTX458976:CTX458982 DDT458976:DDT458982 DNP458976:DNP458982 DXL458976:DXL458982 EHH458976:EHH458982 ERD458976:ERD458982 FAZ458976:FAZ458982 FKV458976:FKV458982 FUR458976:FUR458982 GEN458976:GEN458982 GOJ458976:GOJ458982 GYF458976:GYF458982 HIB458976:HIB458982 HRX458976:HRX458982 IBT458976:IBT458982 ILP458976:ILP458982 IVL458976:IVL458982 JFH458976:JFH458982 JPD458976:JPD458982 JYZ458976:JYZ458982 KIV458976:KIV458982 KSR458976:KSR458982 LCN458976:LCN458982 LMJ458976:LMJ458982 LWF458976:LWF458982 MGB458976:MGB458982 MPX458976:MPX458982 MZT458976:MZT458982 NJP458976:NJP458982 NTL458976:NTL458982 ODH458976:ODH458982 OND458976:OND458982 OWZ458976:OWZ458982 PGV458976:PGV458982 PQR458976:PQR458982 QAN458976:QAN458982 QKJ458976:QKJ458982 QUF458976:QUF458982 REB458976:REB458982 RNX458976:RNX458982 RXT458976:RXT458982 SHP458976:SHP458982 SRL458976:SRL458982 TBH458976:TBH458982 TLD458976:TLD458982 TUZ458976:TUZ458982 UEV458976:UEV458982 UOR458976:UOR458982 UYN458976:UYN458982 VIJ458976:VIJ458982 VSF458976:VSF458982 WCB458976:WCB458982 WLX458976:WLX458982 WVT458976:WVT458982 L524512:L524518 JH524512:JH524518 TD524512:TD524518 ACZ524512:ACZ524518 AMV524512:AMV524518 AWR524512:AWR524518 BGN524512:BGN524518 BQJ524512:BQJ524518 CAF524512:CAF524518 CKB524512:CKB524518 CTX524512:CTX524518 DDT524512:DDT524518 DNP524512:DNP524518 DXL524512:DXL524518 EHH524512:EHH524518 ERD524512:ERD524518 FAZ524512:FAZ524518 FKV524512:FKV524518 FUR524512:FUR524518 GEN524512:GEN524518 GOJ524512:GOJ524518 GYF524512:GYF524518 HIB524512:HIB524518 HRX524512:HRX524518 IBT524512:IBT524518 ILP524512:ILP524518 IVL524512:IVL524518 JFH524512:JFH524518 JPD524512:JPD524518 JYZ524512:JYZ524518 KIV524512:KIV524518 KSR524512:KSR524518 LCN524512:LCN524518 LMJ524512:LMJ524518 LWF524512:LWF524518 MGB524512:MGB524518 MPX524512:MPX524518 MZT524512:MZT524518 NJP524512:NJP524518 NTL524512:NTL524518 ODH524512:ODH524518 OND524512:OND524518 OWZ524512:OWZ524518 PGV524512:PGV524518 PQR524512:PQR524518 QAN524512:QAN524518 QKJ524512:QKJ524518 QUF524512:QUF524518 REB524512:REB524518 RNX524512:RNX524518 RXT524512:RXT524518 SHP524512:SHP524518 SRL524512:SRL524518 TBH524512:TBH524518 TLD524512:TLD524518 TUZ524512:TUZ524518 UEV524512:UEV524518 UOR524512:UOR524518 UYN524512:UYN524518 VIJ524512:VIJ524518 VSF524512:VSF524518 WCB524512:WCB524518 WLX524512:WLX524518 WVT524512:WVT524518 L590048:L590054 JH590048:JH590054 TD590048:TD590054 ACZ590048:ACZ590054 AMV590048:AMV590054 AWR590048:AWR590054 BGN590048:BGN590054 BQJ590048:BQJ590054 CAF590048:CAF590054 CKB590048:CKB590054 CTX590048:CTX590054 DDT590048:DDT590054 DNP590048:DNP590054 DXL590048:DXL590054 EHH590048:EHH590054 ERD590048:ERD590054 FAZ590048:FAZ590054 FKV590048:FKV590054 FUR590048:FUR590054 GEN590048:GEN590054 GOJ590048:GOJ590054 GYF590048:GYF590054 HIB590048:HIB590054 HRX590048:HRX590054 IBT590048:IBT590054 ILP590048:ILP590054 IVL590048:IVL590054 JFH590048:JFH590054 JPD590048:JPD590054 JYZ590048:JYZ590054 KIV590048:KIV590054 KSR590048:KSR590054 LCN590048:LCN590054 LMJ590048:LMJ590054 LWF590048:LWF590054 MGB590048:MGB590054 MPX590048:MPX590054 MZT590048:MZT590054 NJP590048:NJP590054 NTL590048:NTL590054 ODH590048:ODH590054 OND590048:OND590054 OWZ590048:OWZ590054 PGV590048:PGV590054 PQR590048:PQR590054 QAN590048:QAN590054 QKJ590048:QKJ590054 QUF590048:QUF590054 REB590048:REB590054 RNX590048:RNX590054 RXT590048:RXT590054 SHP590048:SHP590054 SRL590048:SRL590054 TBH590048:TBH590054 TLD590048:TLD590054 TUZ590048:TUZ590054 UEV590048:UEV590054 UOR590048:UOR590054 UYN590048:UYN590054 VIJ590048:VIJ590054 VSF590048:VSF590054 WCB590048:WCB590054 WLX590048:WLX590054 WVT590048:WVT590054 L655584:L655590 JH655584:JH655590 TD655584:TD655590 ACZ655584:ACZ655590 AMV655584:AMV655590 AWR655584:AWR655590 BGN655584:BGN655590 BQJ655584:BQJ655590 CAF655584:CAF655590 CKB655584:CKB655590 CTX655584:CTX655590 DDT655584:DDT655590 DNP655584:DNP655590 DXL655584:DXL655590 EHH655584:EHH655590 ERD655584:ERD655590 FAZ655584:FAZ655590 FKV655584:FKV655590 FUR655584:FUR655590 GEN655584:GEN655590 GOJ655584:GOJ655590 GYF655584:GYF655590 HIB655584:HIB655590 HRX655584:HRX655590 IBT655584:IBT655590 ILP655584:ILP655590 IVL655584:IVL655590 JFH655584:JFH655590 JPD655584:JPD655590 JYZ655584:JYZ655590 KIV655584:KIV655590 KSR655584:KSR655590 LCN655584:LCN655590 LMJ655584:LMJ655590 LWF655584:LWF655590 MGB655584:MGB655590 MPX655584:MPX655590 MZT655584:MZT655590 NJP655584:NJP655590 NTL655584:NTL655590 ODH655584:ODH655590 OND655584:OND655590 OWZ655584:OWZ655590 PGV655584:PGV655590 PQR655584:PQR655590 QAN655584:QAN655590 QKJ655584:QKJ655590 QUF655584:QUF655590 REB655584:REB655590 RNX655584:RNX655590 RXT655584:RXT655590 SHP655584:SHP655590 SRL655584:SRL655590 TBH655584:TBH655590 TLD655584:TLD655590 TUZ655584:TUZ655590 UEV655584:UEV655590 UOR655584:UOR655590 UYN655584:UYN655590 VIJ655584:VIJ655590 VSF655584:VSF655590 WCB655584:WCB655590 WLX655584:WLX655590 WVT655584:WVT655590 L721120:L721126 JH721120:JH721126 TD721120:TD721126 ACZ721120:ACZ721126 AMV721120:AMV721126 AWR721120:AWR721126 BGN721120:BGN721126 BQJ721120:BQJ721126 CAF721120:CAF721126 CKB721120:CKB721126 CTX721120:CTX721126 DDT721120:DDT721126 DNP721120:DNP721126 DXL721120:DXL721126 EHH721120:EHH721126 ERD721120:ERD721126 FAZ721120:FAZ721126 FKV721120:FKV721126 FUR721120:FUR721126 GEN721120:GEN721126 GOJ721120:GOJ721126 GYF721120:GYF721126 HIB721120:HIB721126 HRX721120:HRX721126 IBT721120:IBT721126 ILP721120:ILP721126 IVL721120:IVL721126 JFH721120:JFH721126 JPD721120:JPD721126 JYZ721120:JYZ721126 KIV721120:KIV721126 KSR721120:KSR721126 LCN721120:LCN721126 LMJ721120:LMJ721126 LWF721120:LWF721126 MGB721120:MGB721126 MPX721120:MPX721126 MZT721120:MZT721126 NJP721120:NJP721126 NTL721120:NTL721126 ODH721120:ODH721126 OND721120:OND721126 OWZ721120:OWZ721126 PGV721120:PGV721126 PQR721120:PQR721126 QAN721120:QAN721126 QKJ721120:QKJ721126 QUF721120:QUF721126 REB721120:REB721126 RNX721120:RNX721126 RXT721120:RXT721126 SHP721120:SHP721126 SRL721120:SRL721126 TBH721120:TBH721126 TLD721120:TLD721126 TUZ721120:TUZ721126 UEV721120:UEV721126 UOR721120:UOR721126 UYN721120:UYN721126 VIJ721120:VIJ721126 VSF721120:VSF721126 WCB721120:WCB721126 WLX721120:WLX721126 WVT721120:WVT721126 L786656:L786662 JH786656:JH786662 TD786656:TD786662 ACZ786656:ACZ786662 AMV786656:AMV786662 AWR786656:AWR786662 BGN786656:BGN786662 BQJ786656:BQJ786662 CAF786656:CAF786662 CKB786656:CKB786662 CTX786656:CTX786662 DDT786656:DDT786662 DNP786656:DNP786662 DXL786656:DXL786662 EHH786656:EHH786662 ERD786656:ERD786662 FAZ786656:FAZ786662 FKV786656:FKV786662 FUR786656:FUR786662 GEN786656:GEN786662 GOJ786656:GOJ786662 GYF786656:GYF786662 HIB786656:HIB786662 HRX786656:HRX786662 IBT786656:IBT786662 ILP786656:ILP786662 IVL786656:IVL786662 JFH786656:JFH786662 JPD786656:JPD786662 JYZ786656:JYZ786662 KIV786656:KIV786662 KSR786656:KSR786662 LCN786656:LCN786662 LMJ786656:LMJ786662 LWF786656:LWF786662 MGB786656:MGB786662 MPX786656:MPX786662 MZT786656:MZT786662 NJP786656:NJP786662 NTL786656:NTL786662 ODH786656:ODH786662 OND786656:OND786662 OWZ786656:OWZ786662 PGV786656:PGV786662 PQR786656:PQR786662 QAN786656:QAN786662 QKJ786656:QKJ786662 QUF786656:QUF786662 REB786656:REB786662 RNX786656:RNX786662 RXT786656:RXT786662 SHP786656:SHP786662 SRL786656:SRL786662 TBH786656:TBH786662 TLD786656:TLD786662 TUZ786656:TUZ786662 UEV786656:UEV786662 UOR786656:UOR786662 UYN786656:UYN786662 VIJ786656:VIJ786662 VSF786656:VSF786662 WCB786656:WCB786662 WLX786656:WLX786662 WVT786656:WVT786662 L852192:L852198 JH852192:JH852198 TD852192:TD852198 ACZ852192:ACZ852198 AMV852192:AMV852198 AWR852192:AWR852198 BGN852192:BGN852198 BQJ852192:BQJ852198 CAF852192:CAF852198 CKB852192:CKB852198 CTX852192:CTX852198 DDT852192:DDT852198 DNP852192:DNP852198 DXL852192:DXL852198 EHH852192:EHH852198 ERD852192:ERD852198 FAZ852192:FAZ852198 FKV852192:FKV852198 FUR852192:FUR852198 GEN852192:GEN852198 GOJ852192:GOJ852198 GYF852192:GYF852198 HIB852192:HIB852198 HRX852192:HRX852198 IBT852192:IBT852198 ILP852192:ILP852198 IVL852192:IVL852198 JFH852192:JFH852198 JPD852192:JPD852198 JYZ852192:JYZ852198 KIV852192:KIV852198 KSR852192:KSR852198 LCN852192:LCN852198 LMJ852192:LMJ852198 LWF852192:LWF852198 MGB852192:MGB852198 MPX852192:MPX852198 MZT852192:MZT852198 NJP852192:NJP852198 NTL852192:NTL852198 ODH852192:ODH852198 OND852192:OND852198 OWZ852192:OWZ852198 PGV852192:PGV852198 PQR852192:PQR852198 QAN852192:QAN852198 QKJ852192:QKJ852198 QUF852192:QUF852198 REB852192:REB852198 RNX852192:RNX852198 RXT852192:RXT852198 SHP852192:SHP852198 SRL852192:SRL852198 TBH852192:TBH852198 TLD852192:TLD852198 TUZ852192:TUZ852198 UEV852192:UEV852198 UOR852192:UOR852198 UYN852192:UYN852198 VIJ852192:VIJ852198 VSF852192:VSF852198 WCB852192:WCB852198 WLX852192:WLX852198 WVT852192:WVT852198 L917728:L917734 JH917728:JH917734 TD917728:TD917734 ACZ917728:ACZ917734 AMV917728:AMV917734 AWR917728:AWR917734 BGN917728:BGN917734 BQJ917728:BQJ917734 CAF917728:CAF917734 CKB917728:CKB917734 CTX917728:CTX917734 DDT917728:DDT917734 DNP917728:DNP917734 DXL917728:DXL917734 EHH917728:EHH917734 ERD917728:ERD917734 FAZ917728:FAZ917734 FKV917728:FKV917734 FUR917728:FUR917734 GEN917728:GEN917734 GOJ917728:GOJ917734 GYF917728:GYF917734 HIB917728:HIB917734 HRX917728:HRX917734 IBT917728:IBT917734 ILP917728:ILP917734 IVL917728:IVL917734 JFH917728:JFH917734 JPD917728:JPD917734 JYZ917728:JYZ917734 KIV917728:KIV917734 KSR917728:KSR917734 LCN917728:LCN917734 LMJ917728:LMJ917734 LWF917728:LWF917734 MGB917728:MGB917734 MPX917728:MPX917734 MZT917728:MZT917734 NJP917728:NJP917734 NTL917728:NTL917734 ODH917728:ODH917734 OND917728:OND917734 OWZ917728:OWZ917734 PGV917728:PGV917734 PQR917728:PQR917734 QAN917728:QAN917734 QKJ917728:QKJ917734 QUF917728:QUF917734 REB917728:REB917734 RNX917728:RNX917734 RXT917728:RXT917734 SHP917728:SHP917734 SRL917728:SRL917734 TBH917728:TBH917734 TLD917728:TLD917734 TUZ917728:TUZ917734 UEV917728:UEV917734 UOR917728:UOR917734 UYN917728:UYN917734 VIJ917728:VIJ917734 VSF917728:VSF917734 WCB917728:WCB917734 WLX917728:WLX917734 WVT917728:WVT917734 L983264:L983270 JH983264:JH983270 TD983264:TD983270 ACZ983264:ACZ983270 AMV983264:AMV983270 AWR983264:AWR983270 BGN983264:BGN983270 BQJ983264:BQJ983270 CAF983264:CAF983270 CKB983264:CKB983270 CTX983264:CTX983270 DDT983264:DDT983270 DNP983264:DNP983270 DXL983264:DXL983270 EHH983264:EHH983270 ERD983264:ERD983270 FAZ983264:FAZ983270 FKV983264:FKV983270 FUR983264:FUR983270 GEN983264:GEN983270 GOJ983264:GOJ983270 GYF983264:GYF983270 HIB983264:HIB983270 HRX983264:HRX983270 IBT983264:IBT983270 ILP983264:ILP983270 IVL983264:IVL983270 JFH983264:JFH983270 JPD983264:JPD983270 JYZ983264:JYZ983270 KIV983264:KIV983270 KSR983264:KSR983270 LCN983264:LCN983270 LMJ983264:LMJ983270 LWF983264:LWF983270 MGB983264:MGB983270 MPX983264:MPX983270 MZT983264:MZT983270 NJP983264:NJP983270 NTL983264:NTL983270 ODH983264:ODH983270 OND983264:OND983270 OWZ983264:OWZ983270 PGV983264:PGV983270 PQR983264:PQR983270 QAN983264:QAN983270 QKJ983264:QKJ983270 QUF983264:QUF983270 REB983264:REB983270 RNX983264:RNX983270 RXT983264:RXT983270 SHP983264:SHP983270 SRL983264:SRL983270 TBH983264:TBH983270 TLD983264:TLD983270 TUZ983264:TUZ983270 UEV983264:UEV983270 UOR983264:UOR983270 UYN983264:UYN983270 VIJ983264:VIJ983270 VSF983264:VSF983270 WCB983264:WCB983270 WLX983264:WLX983270 WVT983264:WVT983270 F216:F219 JB216:JB219 SX216:SX219 ACT216:ACT219 AMP216:AMP219 AWL216:AWL219 BGH216:BGH219 BQD216:BQD219 BZZ216:BZZ219 CJV216:CJV219 CTR216:CTR219 DDN216:DDN219 DNJ216:DNJ219 DXF216:DXF219 EHB216:EHB219 EQX216:EQX219 FAT216:FAT219 FKP216:FKP219 FUL216:FUL219 GEH216:GEH219 GOD216:GOD219 GXZ216:GXZ219 HHV216:HHV219 HRR216:HRR219 IBN216:IBN219 ILJ216:ILJ219 IVF216:IVF219 JFB216:JFB219 JOX216:JOX219 JYT216:JYT219 KIP216:KIP219 KSL216:KSL219 LCH216:LCH219 LMD216:LMD219 LVZ216:LVZ219 MFV216:MFV219 MPR216:MPR219 MZN216:MZN219 NJJ216:NJJ219 NTF216:NTF219 ODB216:ODB219 OMX216:OMX219 OWT216:OWT219 PGP216:PGP219 PQL216:PQL219 QAH216:QAH219 QKD216:QKD219 QTZ216:QTZ219 RDV216:RDV219 RNR216:RNR219 RXN216:RXN219 SHJ216:SHJ219 SRF216:SRF219 TBB216:TBB219 TKX216:TKX219 TUT216:TUT219 UEP216:UEP219 UOL216:UOL219 UYH216:UYH219 VID216:VID219 VRZ216:VRZ219 WBV216:WBV219 WLR216:WLR219 WVN216:WVN219 F65752:F65755 JB65752:JB65755 SX65752:SX65755 ACT65752:ACT65755 AMP65752:AMP65755 AWL65752:AWL65755 BGH65752:BGH65755 BQD65752:BQD65755 BZZ65752:BZZ65755 CJV65752:CJV65755 CTR65752:CTR65755 DDN65752:DDN65755 DNJ65752:DNJ65755 DXF65752:DXF65755 EHB65752:EHB65755 EQX65752:EQX65755 FAT65752:FAT65755 FKP65752:FKP65755 FUL65752:FUL65755 GEH65752:GEH65755 GOD65752:GOD65755 GXZ65752:GXZ65755 HHV65752:HHV65755 HRR65752:HRR65755 IBN65752:IBN65755 ILJ65752:ILJ65755 IVF65752:IVF65755 JFB65752:JFB65755 JOX65752:JOX65755 JYT65752:JYT65755 KIP65752:KIP65755 KSL65752:KSL65755 LCH65752:LCH65755 LMD65752:LMD65755 LVZ65752:LVZ65755 MFV65752:MFV65755 MPR65752:MPR65755 MZN65752:MZN65755 NJJ65752:NJJ65755 NTF65752:NTF65755 ODB65752:ODB65755 OMX65752:OMX65755 OWT65752:OWT65755 PGP65752:PGP65755 PQL65752:PQL65755 QAH65752:QAH65755 QKD65752:QKD65755 QTZ65752:QTZ65755 RDV65752:RDV65755 RNR65752:RNR65755 RXN65752:RXN65755 SHJ65752:SHJ65755 SRF65752:SRF65755 TBB65752:TBB65755 TKX65752:TKX65755 TUT65752:TUT65755 UEP65752:UEP65755 UOL65752:UOL65755 UYH65752:UYH65755 VID65752:VID65755 VRZ65752:VRZ65755 WBV65752:WBV65755 WLR65752:WLR65755 WVN65752:WVN65755 F131288:F131291 JB131288:JB131291 SX131288:SX131291 ACT131288:ACT131291 AMP131288:AMP131291 AWL131288:AWL131291 BGH131288:BGH131291 BQD131288:BQD131291 BZZ131288:BZZ131291 CJV131288:CJV131291 CTR131288:CTR131291 DDN131288:DDN131291 DNJ131288:DNJ131291 DXF131288:DXF131291 EHB131288:EHB131291 EQX131288:EQX131291 FAT131288:FAT131291 FKP131288:FKP131291 FUL131288:FUL131291 GEH131288:GEH131291 GOD131288:GOD131291 GXZ131288:GXZ131291 HHV131288:HHV131291 HRR131288:HRR131291 IBN131288:IBN131291 ILJ131288:ILJ131291 IVF131288:IVF131291 JFB131288:JFB131291 JOX131288:JOX131291 JYT131288:JYT131291 KIP131288:KIP131291 KSL131288:KSL131291 LCH131288:LCH131291 LMD131288:LMD131291 LVZ131288:LVZ131291 MFV131288:MFV131291 MPR131288:MPR131291 MZN131288:MZN131291 NJJ131288:NJJ131291 NTF131288:NTF131291 ODB131288:ODB131291 OMX131288:OMX131291 OWT131288:OWT131291 PGP131288:PGP131291 PQL131288:PQL131291 QAH131288:QAH131291 QKD131288:QKD131291 QTZ131288:QTZ131291 RDV131288:RDV131291 RNR131288:RNR131291 RXN131288:RXN131291 SHJ131288:SHJ131291 SRF131288:SRF131291 TBB131288:TBB131291 TKX131288:TKX131291 TUT131288:TUT131291 UEP131288:UEP131291 UOL131288:UOL131291 UYH131288:UYH131291 VID131288:VID131291 VRZ131288:VRZ131291 WBV131288:WBV131291 WLR131288:WLR131291 WVN131288:WVN131291 F196824:F196827 JB196824:JB196827 SX196824:SX196827 ACT196824:ACT196827 AMP196824:AMP196827 AWL196824:AWL196827 BGH196824:BGH196827 BQD196824:BQD196827 BZZ196824:BZZ196827 CJV196824:CJV196827 CTR196824:CTR196827 DDN196824:DDN196827 DNJ196824:DNJ196827 DXF196824:DXF196827 EHB196824:EHB196827 EQX196824:EQX196827 FAT196824:FAT196827 FKP196824:FKP196827 FUL196824:FUL196827 GEH196824:GEH196827 GOD196824:GOD196827 GXZ196824:GXZ196827 HHV196824:HHV196827 HRR196824:HRR196827 IBN196824:IBN196827 ILJ196824:ILJ196827 IVF196824:IVF196827 JFB196824:JFB196827 JOX196824:JOX196827 JYT196824:JYT196827 KIP196824:KIP196827 KSL196824:KSL196827 LCH196824:LCH196827 LMD196824:LMD196827 LVZ196824:LVZ196827 MFV196824:MFV196827 MPR196824:MPR196827 MZN196824:MZN196827 NJJ196824:NJJ196827 NTF196824:NTF196827 ODB196824:ODB196827 OMX196824:OMX196827 OWT196824:OWT196827 PGP196824:PGP196827 PQL196824:PQL196827 QAH196824:QAH196827 QKD196824:QKD196827 QTZ196824:QTZ196827 RDV196824:RDV196827 RNR196824:RNR196827 RXN196824:RXN196827 SHJ196824:SHJ196827 SRF196824:SRF196827 TBB196824:TBB196827 TKX196824:TKX196827 TUT196824:TUT196827 UEP196824:UEP196827 UOL196824:UOL196827 UYH196824:UYH196827 VID196824:VID196827 VRZ196824:VRZ196827 WBV196824:WBV196827 WLR196824:WLR196827 WVN196824:WVN196827 F262360:F262363 JB262360:JB262363 SX262360:SX262363 ACT262360:ACT262363 AMP262360:AMP262363 AWL262360:AWL262363 BGH262360:BGH262363 BQD262360:BQD262363 BZZ262360:BZZ262363 CJV262360:CJV262363 CTR262360:CTR262363 DDN262360:DDN262363 DNJ262360:DNJ262363 DXF262360:DXF262363 EHB262360:EHB262363 EQX262360:EQX262363 FAT262360:FAT262363 FKP262360:FKP262363 FUL262360:FUL262363 GEH262360:GEH262363 GOD262360:GOD262363 GXZ262360:GXZ262363 HHV262360:HHV262363 HRR262360:HRR262363 IBN262360:IBN262363 ILJ262360:ILJ262363 IVF262360:IVF262363 JFB262360:JFB262363 JOX262360:JOX262363 JYT262360:JYT262363 KIP262360:KIP262363 KSL262360:KSL262363 LCH262360:LCH262363 LMD262360:LMD262363 LVZ262360:LVZ262363 MFV262360:MFV262363 MPR262360:MPR262363 MZN262360:MZN262363 NJJ262360:NJJ262363 NTF262360:NTF262363 ODB262360:ODB262363 OMX262360:OMX262363 OWT262360:OWT262363 PGP262360:PGP262363 PQL262360:PQL262363 QAH262360:QAH262363 QKD262360:QKD262363 QTZ262360:QTZ262363 RDV262360:RDV262363 RNR262360:RNR262363 RXN262360:RXN262363 SHJ262360:SHJ262363 SRF262360:SRF262363 TBB262360:TBB262363 TKX262360:TKX262363 TUT262360:TUT262363 UEP262360:UEP262363 UOL262360:UOL262363 UYH262360:UYH262363 VID262360:VID262363 VRZ262360:VRZ262363 WBV262360:WBV262363 WLR262360:WLR262363 WVN262360:WVN262363 F327896:F327899 JB327896:JB327899 SX327896:SX327899 ACT327896:ACT327899 AMP327896:AMP327899 AWL327896:AWL327899 BGH327896:BGH327899 BQD327896:BQD327899 BZZ327896:BZZ327899 CJV327896:CJV327899 CTR327896:CTR327899 DDN327896:DDN327899 DNJ327896:DNJ327899 DXF327896:DXF327899 EHB327896:EHB327899 EQX327896:EQX327899 FAT327896:FAT327899 FKP327896:FKP327899 FUL327896:FUL327899 GEH327896:GEH327899 GOD327896:GOD327899 GXZ327896:GXZ327899 HHV327896:HHV327899 HRR327896:HRR327899 IBN327896:IBN327899 ILJ327896:ILJ327899 IVF327896:IVF327899 JFB327896:JFB327899 JOX327896:JOX327899 JYT327896:JYT327899 KIP327896:KIP327899 KSL327896:KSL327899 LCH327896:LCH327899 LMD327896:LMD327899 LVZ327896:LVZ327899 MFV327896:MFV327899 MPR327896:MPR327899 MZN327896:MZN327899 NJJ327896:NJJ327899 NTF327896:NTF327899 ODB327896:ODB327899 OMX327896:OMX327899 OWT327896:OWT327899 PGP327896:PGP327899 PQL327896:PQL327899 QAH327896:QAH327899 QKD327896:QKD327899 QTZ327896:QTZ327899 RDV327896:RDV327899 RNR327896:RNR327899 RXN327896:RXN327899 SHJ327896:SHJ327899 SRF327896:SRF327899 TBB327896:TBB327899 TKX327896:TKX327899 TUT327896:TUT327899 UEP327896:UEP327899 UOL327896:UOL327899 UYH327896:UYH327899 VID327896:VID327899 VRZ327896:VRZ327899 WBV327896:WBV327899 WLR327896:WLR327899 WVN327896:WVN327899 F393432:F393435 JB393432:JB393435 SX393432:SX393435 ACT393432:ACT393435 AMP393432:AMP393435 AWL393432:AWL393435 BGH393432:BGH393435 BQD393432:BQD393435 BZZ393432:BZZ393435 CJV393432:CJV393435 CTR393432:CTR393435 DDN393432:DDN393435 DNJ393432:DNJ393435 DXF393432:DXF393435 EHB393432:EHB393435 EQX393432:EQX393435 FAT393432:FAT393435 FKP393432:FKP393435 FUL393432:FUL393435 GEH393432:GEH393435 GOD393432:GOD393435 GXZ393432:GXZ393435 HHV393432:HHV393435 HRR393432:HRR393435 IBN393432:IBN393435 ILJ393432:ILJ393435 IVF393432:IVF393435 JFB393432:JFB393435 JOX393432:JOX393435 JYT393432:JYT393435 KIP393432:KIP393435 KSL393432:KSL393435 LCH393432:LCH393435 LMD393432:LMD393435 LVZ393432:LVZ393435 MFV393432:MFV393435 MPR393432:MPR393435 MZN393432:MZN393435 NJJ393432:NJJ393435 NTF393432:NTF393435 ODB393432:ODB393435 OMX393432:OMX393435 OWT393432:OWT393435 PGP393432:PGP393435 PQL393432:PQL393435 QAH393432:QAH393435 QKD393432:QKD393435 QTZ393432:QTZ393435 RDV393432:RDV393435 RNR393432:RNR393435 RXN393432:RXN393435 SHJ393432:SHJ393435 SRF393432:SRF393435 TBB393432:TBB393435 TKX393432:TKX393435 TUT393432:TUT393435 UEP393432:UEP393435 UOL393432:UOL393435 UYH393432:UYH393435 VID393432:VID393435 VRZ393432:VRZ393435 WBV393432:WBV393435 WLR393432:WLR393435 WVN393432:WVN393435 F458968:F458971 JB458968:JB458971 SX458968:SX458971 ACT458968:ACT458971 AMP458968:AMP458971 AWL458968:AWL458971 BGH458968:BGH458971 BQD458968:BQD458971 BZZ458968:BZZ458971 CJV458968:CJV458971 CTR458968:CTR458971 DDN458968:DDN458971 DNJ458968:DNJ458971 DXF458968:DXF458971 EHB458968:EHB458971 EQX458968:EQX458971 FAT458968:FAT458971 FKP458968:FKP458971 FUL458968:FUL458971 GEH458968:GEH458971 GOD458968:GOD458971 GXZ458968:GXZ458971 HHV458968:HHV458971 HRR458968:HRR458971 IBN458968:IBN458971 ILJ458968:ILJ458971 IVF458968:IVF458971 JFB458968:JFB458971 JOX458968:JOX458971 JYT458968:JYT458971 KIP458968:KIP458971 KSL458968:KSL458971 LCH458968:LCH458971 LMD458968:LMD458971 LVZ458968:LVZ458971 MFV458968:MFV458971 MPR458968:MPR458971 MZN458968:MZN458971 NJJ458968:NJJ458971 NTF458968:NTF458971 ODB458968:ODB458971 OMX458968:OMX458971 OWT458968:OWT458971 PGP458968:PGP458971 PQL458968:PQL458971 QAH458968:QAH458971 QKD458968:QKD458971 QTZ458968:QTZ458971 RDV458968:RDV458971 RNR458968:RNR458971 RXN458968:RXN458971 SHJ458968:SHJ458971 SRF458968:SRF458971 TBB458968:TBB458971 TKX458968:TKX458971 TUT458968:TUT458971 UEP458968:UEP458971 UOL458968:UOL458971 UYH458968:UYH458971 VID458968:VID458971 VRZ458968:VRZ458971 WBV458968:WBV458971 WLR458968:WLR458971 WVN458968:WVN458971 F524504:F524507 JB524504:JB524507 SX524504:SX524507 ACT524504:ACT524507 AMP524504:AMP524507 AWL524504:AWL524507 BGH524504:BGH524507 BQD524504:BQD524507 BZZ524504:BZZ524507 CJV524504:CJV524507 CTR524504:CTR524507 DDN524504:DDN524507 DNJ524504:DNJ524507 DXF524504:DXF524507 EHB524504:EHB524507 EQX524504:EQX524507 FAT524504:FAT524507 FKP524504:FKP524507 FUL524504:FUL524507 GEH524504:GEH524507 GOD524504:GOD524507 GXZ524504:GXZ524507 HHV524504:HHV524507 HRR524504:HRR524507 IBN524504:IBN524507 ILJ524504:ILJ524507 IVF524504:IVF524507 JFB524504:JFB524507 JOX524504:JOX524507 JYT524504:JYT524507 KIP524504:KIP524507 KSL524504:KSL524507 LCH524504:LCH524507 LMD524504:LMD524507 LVZ524504:LVZ524507 MFV524504:MFV524507 MPR524504:MPR524507 MZN524504:MZN524507 NJJ524504:NJJ524507 NTF524504:NTF524507 ODB524504:ODB524507 OMX524504:OMX524507 OWT524504:OWT524507 PGP524504:PGP524507 PQL524504:PQL524507 QAH524504:QAH524507 QKD524504:QKD524507 QTZ524504:QTZ524507 RDV524504:RDV524507 RNR524504:RNR524507 RXN524504:RXN524507 SHJ524504:SHJ524507 SRF524504:SRF524507 TBB524504:TBB524507 TKX524504:TKX524507 TUT524504:TUT524507 UEP524504:UEP524507 UOL524504:UOL524507 UYH524504:UYH524507 VID524504:VID524507 VRZ524504:VRZ524507 WBV524504:WBV524507 WLR524504:WLR524507 WVN524504:WVN524507 F590040:F590043 JB590040:JB590043 SX590040:SX590043 ACT590040:ACT590043 AMP590040:AMP590043 AWL590040:AWL590043 BGH590040:BGH590043 BQD590040:BQD590043 BZZ590040:BZZ590043 CJV590040:CJV590043 CTR590040:CTR590043 DDN590040:DDN590043 DNJ590040:DNJ590043 DXF590040:DXF590043 EHB590040:EHB590043 EQX590040:EQX590043 FAT590040:FAT590043 FKP590040:FKP590043 FUL590040:FUL590043 GEH590040:GEH590043 GOD590040:GOD590043 GXZ590040:GXZ590043 HHV590040:HHV590043 HRR590040:HRR590043 IBN590040:IBN590043 ILJ590040:ILJ590043 IVF590040:IVF590043 JFB590040:JFB590043 JOX590040:JOX590043 JYT590040:JYT590043 KIP590040:KIP590043 KSL590040:KSL590043 LCH590040:LCH590043 LMD590040:LMD590043 LVZ590040:LVZ590043 MFV590040:MFV590043 MPR590040:MPR590043 MZN590040:MZN590043 NJJ590040:NJJ590043 NTF590040:NTF590043 ODB590040:ODB590043 OMX590040:OMX590043 OWT590040:OWT590043 PGP590040:PGP590043 PQL590040:PQL590043 QAH590040:QAH590043 QKD590040:QKD590043 QTZ590040:QTZ590043 RDV590040:RDV590043 RNR590040:RNR590043 RXN590040:RXN590043 SHJ590040:SHJ590043 SRF590040:SRF590043 TBB590040:TBB590043 TKX590040:TKX590043 TUT590040:TUT590043 UEP590040:UEP590043 UOL590040:UOL590043 UYH590040:UYH590043 VID590040:VID590043 VRZ590040:VRZ590043 WBV590040:WBV590043 WLR590040:WLR590043 WVN590040:WVN590043 F655576:F655579 JB655576:JB655579 SX655576:SX655579 ACT655576:ACT655579 AMP655576:AMP655579 AWL655576:AWL655579 BGH655576:BGH655579 BQD655576:BQD655579 BZZ655576:BZZ655579 CJV655576:CJV655579 CTR655576:CTR655579 DDN655576:DDN655579 DNJ655576:DNJ655579 DXF655576:DXF655579 EHB655576:EHB655579 EQX655576:EQX655579 FAT655576:FAT655579 FKP655576:FKP655579 FUL655576:FUL655579 GEH655576:GEH655579 GOD655576:GOD655579 GXZ655576:GXZ655579 HHV655576:HHV655579 HRR655576:HRR655579 IBN655576:IBN655579 ILJ655576:ILJ655579 IVF655576:IVF655579 JFB655576:JFB655579 JOX655576:JOX655579 JYT655576:JYT655579 KIP655576:KIP655579 KSL655576:KSL655579 LCH655576:LCH655579 LMD655576:LMD655579 LVZ655576:LVZ655579 MFV655576:MFV655579 MPR655576:MPR655579 MZN655576:MZN655579 NJJ655576:NJJ655579 NTF655576:NTF655579 ODB655576:ODB655579 OMX655576:OMX655579 OWT655576:OWT655579 PGP655576:PGP655579 PQL655576:PQL655579 QAH655576:QAH655579 QKD655576:QKD655579 QTZ655576:QTZ655579 RDV655576:RDV655579 RNR655576:RNR655579 RXN655576:RXN655579 SHJ655576:SHJ655579 SRF655576:SRF655579 TBB655576:TBB655579 TKX655576:TKX655579 TUT655576:TUT655579 UEP655576:UEP655579 UOL655576:UOL655579 UYH655576:UYH655579 VID655576:VID655579 VRZ655576:VRZ655579 WBV655576:WBV655579 WLR655576:WLR655579 WVN655576:WVN655579 F721112:F721115 JB721112:JB721115 SX721112:SX721115 ACT721112:ACT721115 AMP721112:AMP721115 AWL721112:AWL721115 BGH721112:BGH721115 BQD721112:BQD721115 BZZ721112:BZZ721115 CJV721112:CJV721115 CTR721112:CTR721115 DDN721112:DDN721115 DNJ721112:DNJ721115 DXF721112:DXF721115 EHB721112:EHB721115 EQX721112:EQX721115 FAT721112:FAT721115 FKP721112:FKP721115 FUL721112:FUL721115 GEH721112:GEH721115 GOD721112:GOD721115 GXZ721112:GXZ721115 HHV721112:HHV721115 HRR721112:HRR721115 IBN721112:IBN721115 ILJ721112:ILJ721115 IVF721112:IVF721115 JFB721112:JFB721115 JOX721112:JOX721115 JYT721112:JYT721115 KIP721112:KIP721115 KSL721112:KSL721115 LCH721112:LCH721115 LMD721112:LMD721115 LVZ721112:LVZ721115 MFV721112:MFV721115 MPR721112:MPR721115 MZN721112:MZN721115 NJJ721112:NJJ721115 NTF721112:NTF721115 ODB721112:ODB721115 OMX721112:OMX721115 OWT721112:OWT721115 PGP721112:PGP721115 PQL721112:PQL721115 QAH721112:QAH721115 QKD721112:QKD721115 QTZ721112:QTZ721115 RDV721112:RDV721115 RNR721112:RNR721115 RXN721112:RXN721115 SHJ721112:SHJ721115 SRF721112:SRF721115 TBB721112:TBB721115 TKX721112:TKX721115 TUT721112:TUT721115 UEP721112:UEP721115 UOL721112:UOL721115 UYH721112:UYH721115 VID721112:VID721115 VRZ721112:VRZ721115 WBV721112:WBV721115 WLR721112:WLR721115 WVN721112:WVN721115 F786648:F786651 JB786648:JB786651 SX786648:SX786651 ACT786648:ACT786651 AMP786648:AMP786651 AWL786648:AWL786651 BGH786648:BGH786651 BQD786648:BQD786651 BZZ786648:BZZ786651 CJV786648:CJV786651 CTR786648:CTR786651 DDN786648:DDN786651 DNJ786648:DNJ786651 DXF786648:DXF786651 EHB786648:EHB786651 EQX786648:EQX786651 FAT786648:FAT786651 FKP786648:FKP786651 FUL786648:FUL786651 GEH786648:GEH786651 GOD786648:GOD786651 GXZ786648:GXZ786651 HHV786648:HHV786651 HRR786648:HRR786651 IBN786648:IBN786651 ILJ786648:ILJ786651 IVF786648:IVF786651 JFB786648:JFB786651 JOX786648:JOX786651 JYT786648:JYT786651 KIP786648:KIP786651 KSL786648:KSL786651 LCH786648:LCH786651 LMD786648:LMD786651 LVZ786648:LVZ786651 MFV786648:MFV786651 MPR786648:MPR786651 MZN786648:MZN786651 NJJ786648:NJJ786651 NTF786648:NTF786651 ODB786648:ODB786651 OMX786648:OMX786651 OWT786648:OWT786651 PGP786648:PGP786651 PQL786648:PQL786651 QAH786648:QAH786651 QKD786648:QKD786651 QTZ786648:QTZ786651 RDV786648:RDV786651 RNR786648:RNR786651 RXN786648:RXN786651 SHJ786648:SHJ786651 SRF786648:SRF786651 TBB786648:TBB786651 TKX786648:TKX786651 TUT786648:TUT786651 UEP786648:UEP786651 UOL786648:UOL786651 UYH786648:UYH786651 VID786648:VID786651 VRZ786648:VRZ786651 WBV786648:WBV786651 WLR786648:WLR786651 WVN786648:WVN786651 F852184:F852187 JB852184:JB852187 SX852184:SX852187 ACT852184:ACT852187 AMP852184:AMP852187 AWL852184:AWL852187 BGH852184:BGH852187 BQD852184:BQD852187 BZZ852184:BZZ852187 CJV852184:CJV852187 CTR852184:CTR852187 DDN852184:DDN852187 DNJ852184:DNJ852187 DXF852184:DXF852187 EHB852184:EHB852187 EQX852184:EQX852187 FAT852184:FAT852187 FKP852184:FKP852187 FUL852184:FUL852187 GEH852184:GEH852187 GOD852184:GOD852187 GXZ852184:GXZ852187 HHV852184:HHV852187 HRR852184:HRR852187 IBN852184:IBN852187 ILJ852184:ILJ852187 IVF852184:IVF852187 JFB852184:JFB852187 JOX852184:JOX852187 JYT852184:JYT852187 KIP852184:KIP852187 KSL852184:KSL852187 LCH852184:LCH852187 LMD852184:LMD852187 LVZ852184:LVZ852187 MFV852184:MFV852187 MPR852184:MPR852187 MZN852184:MZN852187 NJJ852184:NJJ852187 NTF852184:NTF852187 ODB852184:ODB852187 OMX852184:OMX852187 OWT852184:OWT852187 PGP852184:PGP852187 PQL852184:PQL852187 QAH852184:QAH852187 QKD852184:QKD852187 QTZ852184:QTZ852187 RDV852184:RDV852187 RNR852184:RNR852187 RXN852184:RXN852187 SHJ852184:SHJ852187 SRF852184:SRF852187 TBB852184:TBB852187 TKX852184:TKX852187 TUT852184:TUT852187 UEP852184:UEP852187 UOL852184:UOL852187 UYH852184:UYH852187 VID852184:VID852187 VRZ852184:VRZ852187 WBV852184:WBV852187 WLR852184:WLR852187 WVN852184:WVN852187 F917720:F917723 JB917720:JB917723 SX917720:SX917723 ACT917720:ACT917723 AMP917720:AMP917723 AWL917720:AWL917723 BGH917720:BGH917723 BQD917720:BQD917723 BZZ917720:BZZ917723 CJV917720:CJV917723 CTR917720:CTR917723 DDN917720:DDN917723 DNJ917720:DNJ917723 DXF917720:DXF917723 EHB917720:EHB917723 EQX917720:EQX917723 FAT917720:FAT917723 FKP917720:FKP917723 FUL917720:FUL917723 GEH917720:GEH917723 GOD917720:GOD917723 GXZ917720:GXZ917723 HHV917720:HHV917723 HRR917720:HRR917723 IBN917720:IBN917723 ILJ917720:ILJ917723 IVF917720:IVF917723 JFB917720:JFB917723 JOX917720:JOX917723 JYT917720:JYT917723 KIP917720:KIP917723 KSL917720:KSL917723 LCH917720:LCH917723 LMD917720:LMD917723 LVZ917720:LVZ917723 MFV917720:MFV917723 MPR917720:MPR917723 MZN917720:MZN917723 NJJ917720:NJJ917723 NTF917720:NTF917723 ODB917720:ODB917723 OMX917720:OMX917723 OWT917720:OWT917723 PGP917720:PGP917723 PQL917720:PQL917723 QAH917720:QAH917723 QKD917720:QKD917723 QTZ917720:QTZ917723 RDV917720:RDV917723 RNR917720:RNR917723 RXN917720:RXN917723 SHJ917720:SHJ917723 SRF917720:SRF917723 TBB917720:TBB917723 TKX917720:TKX917723 TUT917720:TUT917723 UEP917720:UEP917723 UOL917720:UOL917723 UYH917720:UYH917723 VID917720:VID917723 VRZ917720:VRZ917723 WBV917720:WBV917723 WLR917720:WLR917723 WVN917720:WVN917723 F983256:F983259 JB983256:JB983259 SX983256:SX983259 ACT983256:ACT983259 AMP983256:AMP983259 AWL983256:AWL983259 BGH983256:BGH983259 BQD983256:BQD983259 BZZ983256:BZZ983259 CJV983256:CJV983259 CTR983256:CTR983259 DDN983256:DDN983259 DNJ983256:DNJ983259 DXF983256:DXF983259 EHB983256:EHB983259 EQX983256:EQX983259 FAT983256:FAT983259 FKP983256:FKP983259 FUL983256:FUL983259 GEH983256:GEH983259 GOD983256:GOD983259 GXZ983256:GXZ983259 HHV983256:HHV983259 HRR983256:HRR983259 IBN983256:IBN983259 ILJ983256:ILJ983259 IVF983256:IVF983259 JFB983256:JFB983259 JOX983256:JOX983259 JYT983256:JYT983259 KIP983256:KIP983259 KSL983256:KSL983259 LCH983256:LCH983259 LMD983256:LMD983259 LVZ983256:LVZ983259 MFV983256:MFV983259 MPR983256:MPR983259 MZN983256:MZN983259 NJJ983256:NJJ983259 NTF983256:NTF983259 ODB983256:ODB983259 OMX983256:OMX983259 OWT983256:OWT983259 PGP983256:PGP983259 PQL983256:PQL983259 QAH983256:QAH983259 QKD983256:QKD983259 QTZ983256:QTZ983259 RDV983256:RDV983259 RNR983256:RNR983259 RXN983256:RXN983259 SHJ983256:SHJ983259 SRF983256:SRF983259 TBB983256:TBB983259 TKX983256:TKX983259 TUT983256:TUT983259 UEP983256:UEP983259 UOL983256:UOL983259 UYH983256:UYH983259 VID983256:VID983259 VRZ983256:VRZ983259 WBV983256:WBV983259 WLR983256:WLR983259 WVN983256:WVN983259 C224:C230 IY224:IY230 SU224:SU230 ACQ224:ACQ230 AMM224:AMM230 AWI224:AWI230 BGE224:BGE230 BQA224:BQA230 BZW224:BZW230 CJS224:CJS230 CTO224:CTO230 DDK224:DDK230 DNG224:DNG230 DXC224:DXC230 EGY224:EGY230 EQU224:EQU230 FAQ224:FAQ230 FKM224:FKM230 FUI224:FUI230 GEE224:GEE230 GOA224:GOA230 GXW224:GXW230 HHS224:HHS230 HRO224:HRO230 IBK224:IBK230 ILG224:ILG230 IVC224:IVC230 JEY224:JEY230 JOU224:JOU230 JYQ224:JYQ230 KIM224:KIM230 KSI224:KSI230 LCE224:LCE230 LMA224:LMA230 LVW224:LVW230 MFS224:MFS230 MPO224:MPO230 MZK224:MZK230 NJG224:NJG230 NTC224:NTC230 OCY224:OCY230 OMU224:OMU230 OWQ224:OWQ230 PGM224:PGM230 PQI224:PQI230 QAE224:QAE230 QKA224:QKA230 QTW224:QTW230 RDS224:RDS230 RNO224:RNO230 RXK224:RXK230 SHG224:SHG230 SRC224:SRC230 TAY224:TAY230 TKU224:TKU230 TUQ224:TUQ230 UEM224:UEM230 UOI224:UOI230 UYE224:UYE230 VIA224:VIA230 VRW224:VRW230 WBS224:WBS230 WLO224:WLO230 WVK224:WVK230 C65760:C65766 IY65760:IY65766 SU65760:SU65766 ACQ65760:ACQ65766 AMM65760:AMM65766 AWI65760:AWI65766 BGE65760:BGE65766 BQA65760:BQA65766 BZW65760:BZW65766 CJS65760:CJS65766 CTO65760:CTO65766 DDK65760:DDK65766 DNG65760:DNG65766 DXC65760:DXC65766 EGY65760:EGY65766 EQU65760:EQU65766 FAQ65760:FAQ65766 FKM65760:FKM65766 FUI65760:FUI65766 GEE65760:GEE65766 GOA65760:GOA65766 GXW65760:GXW65766 HHS65760:HHS65766 HRO65760:HRO65766 IBK65760:IBK65766 ILG65760:ILG65766 IVC65760:IVC65766 JEY65760:JEY65766 JOU65760:JOU65766 JYQ65760:JYQ65766 KIM65760:KIM65766 KSI65760:KSI65766 LCE65760:LCE65766 LMA65760:LMA65766 LVW65760:LVW65766 MFS65760:MFS65766 MPO65760:MPO65766 MZK65760:MZK65766 NJG65760:NJG65766 NTC65760:NTC65766 OCY65760:OCY65766 OMU65760:OMU65766 OWQ65760:OWQ65766 PGM65760:PGM65766 PQI65760:PQI65766 QAE65760:QAE65766 QKA65760:QKA65766 QTW65760:QTW65766 RDS65760:RDS65766 RNO65760:RNO65766 RXK65760:RXK65766 SHG65760:SHG65766 SRC65760:SRC65766 TAY65760:TAY65766 TKU65760:TKU65766 TUQ65760:TUQ65766 UEM65760:UEM65766 UOI65760:UOI65766 UYE65760:UYE65766 VIA65760:VIA65766 VRW65760:VRW65766 WBS65760:WBS65766 WLO65760:WLO65766 WVK65760:WVK65766 C131296:C131302 IY131296:IY131302 SU131296:SU131302 ACQ131296:ACQ131302 AMM131296:AMM131302 AWI131296:AWI131302 BGE131296:BGE131302 BQA131296:BQA131302 BZW131296:BZW131302 CJS131296:CJS131302 CTO131296:CTO131302 DDK131296:DDK131302 DNG131296:DNG131302 DXC131296:DXC131302 EGY131296:EGY131302 EQU131296:EQU131302 FAQ131296:FAQ131302 FKM131296:FKM131302 FUI131296:FUI131302 GEE131296:GEE131302 GOA131296:GOA131302 GXW131296:GXW131302 HHS131296:HHS131302 HRO131296:HRO131302 IBK131296:IBK131302 ILG131296:ILG131302 IVC131296:IVC131302 JEY131296:JEY131302 JOU131296:JOU131302 JYQ131296:JYQ131302 KIM131296:KIM131302 KSI131296:KSI131302 LCE131296:LCE131302 LMA131296:LMA131302 LVW131296:LVW131302 MFS131296:MFS131302 MPO131296:MPO131302 MZK131296:MZK131302 NJG131296:NJG131302 NTC131296:NTC131302 OCY131296:OCY131302 OMU131296:OMU131302 OWQ131296:OWQ131302 PGM131296:PGM131302 PQI131296:PQI131302 QAE131296:QAE131302 QKA131296:QKA131302 QTW131296:QTW131302 RDS131296:RDS131302 RNO131296:RNO131302 RXK131296:RXK131302 SHG131296:SHG131302 SRC131296:SRC131302 TAY131296:TAY131302 TKU131296:TKU131302 TUQ131296:TUQ131302 UEM131296:UEM131302 UOI131296:UOI131302 UYE131296:UYE131302 VIA131296:VIA131302 VRW131296:VRW131302 WBS131296:WBS131302 WLO131296:WLO131302 WVK131296:WVK131302 C196832:C196838 IY196832:IY196838 SU196832:SU196838 ACQ196832:ACQ196838 AMM196832:AMM196838 AWI196832:AWI196838 BGE196832:BGE196838 BQA196832:BQA196838 BZW196832:BZW196838 CJS196832:CJS196838 CTO196832:CTO196838 DDK196832:DDK196838 DNG196832:DNG196838 DXC196832:DXC196838 EGY196832:EGY196838 EQU196832:EQU196838 FAQ196832:FAQ196838 FKM196832:FKM196838 FUI196832:FUI196838 GEE196832:GEE196838 GOA196832:GOA196838 GXW196832:GXW196838 HHS196832:HHS196838 HRO196832:HRO196838 IBK196832:IBK196838 ILG196832:ILG196838 IVC196832:IVC196838 JEY196832:JEY196838 JOU196832:JOU196838 JYQ196832:JYQ196838 KIM196832:KIM196838 KSI196832:KSI196838 LCE196832:LCE196838 LMA196832:LMA196838 LVW196832:LVW196838 MFS196832:MFS196838 MPO196832:MPO196838 MZK196832:MZK196838 NJG196832:NJG196838 NTC196832:NTC196838 OCY196832:OCY196838 OMU196832:OMU196838 OWQ196832:OWQ196838 PGM196832:PGM196838 PQI196832:PQI196838 QAE196832:QAE196838 QKA196832:QKA196838 QTW196832:QTW196838 RDS196832:RDS196838 RNO196832:RNO196838 RXK196832:RXK196838 SHG196832:SHG196838 SRC196832:SRC196838 TAY196832:TAY196838 TKU196832:TKU196838 TUQ196832:TUQ196838 UEM196832:UEM196838 UOI196832:UOI196838 UYE196832:UYE196838 VIA196832:VIA196838 VRW196832:VRW196838 WBS196832:WBS196838 WLO196832:WLO196838 WVK196832:WVK196838 C262368:C262374 IY262368:IY262374 SU262368:SU262374 ACQ262368:ACQ262374 AMM262368:AMM262374 AWI262368:AWI262374 BGE262368:BGE262374 BQA262368:BQA262374 BZW262368:BZW262374 CJS262368:CJS262374 CTO262368:CTO262374 DDK262368:DDK262374 DNG262368:DNG262374 DXC262368:DXC262374 EGY262368:EGY262374 EQU262368:EQU262374 FAQ262368:FAQ262374 FKM262368:FKM262374 FUI262368:FUI262374 GEE262368:GEE262374 GOA262368:GOA262374 GXW262368:GXW262374 HHS262368:HHS262374 HRO262368:HRO262374 IBK262368:IBK262374 ILG262368:ILG262374 IVC262368:IVC262374 JEY262368:JEY262374 JOU262368:JOU262374 JYQ262368:JYQ262374 KIM262368:KIM262374 KSI262368:KSI262374 LCE262368:LCE262374 LMA262368:LMA262374 LVW262368:LVW262374 MFS262368:MFS262374 MPO262368:MPO262374 MZK262368:MZK262374 NJG262368:NJG262374 NTC262368:NTC262374 OCY262368:OCY262374 OMU262368:OMU262374 OWQ262368:OWQ262374 PGM262368:PGM262374 PQI262368:PQI262374 QAE262368:QAE262374 QKA262368:QKA262374 QTW262368:QTW262374 RDS262368:RDS262374 RNO262368:RNO262374 RXK262368:RXK262374 SHG262368:SHG262374 SRC262368:SRC262374 TAY262368:TAY262374 TKU262368:TKU262374 TUQ262368:TUQ262374 UEM262368:UEM262374 UOI262368:UOI262374 UYE262368:UYE262374 VIA262368:VIA262374 VRW262368:VRW262374 WBS262368:WBS262374 WLO262368:WLO262374 WVK262368:WVK262374 C327904:C327910 IY327904:IY327910 SU327904:SU327910 ACQ327904:ACQ327910 AMM327904:AMM327910 AWI327904:AWI327910 BGE327904:BGE327910 BQA327904:BQA327910 BZW327904:BZW327910 CJS327904:CJS327910 CTO327904:CTO327910 DDK327904:DDK327910 DNG327904:DNG327910 DXC327904:DXC327910 EGY327904:EGY327910 EQU327904:EQU327910 FAQ327904:FAQ327910 FKM327904:FKM327910 FUI327904:FUI327910 GEE327904:GEE327910 GOA327904:GOA327910 GXW327904:GXW327910 HHS327904:HHS327910 HRO327904:HRO327910 IBK327904:IBK327910 ILG327904:ILG327910 IVC327904:IVC327910 JEY327904:JEY327910 JOU327904:JOU327910 JYQ327904:JYQ327910 KIM327904:KIM327910 KSI327904:KSI327910 LCE327904:LCE327910 LMA327904:LMA327910 LVW327904:LVW327910 MFS327904:MFS327910 MPO327904:MPO327910 MZK327904:MZK327910 NJG327904:NJG327910 NTC327904:NTC327910 OCY327904:OCY327910 OMU327904:OMU327910 OWQ327904:OWQ327910 PGM327904:PGM327910 PQI327904:PQI327910 QAE327904:QAE327910 QKA327904:QKA327910 QTW327904:QTW327910 RDS327904:RDS327910 RNO327904:RNO327910 RXK327904:RXK327910 SHG327904:SHG327910 SRC327904:SRC327910 TAY327904:TAY327910 TKU327904:TKU327910 TUQ327904:TUQ327910 UEM327904:UEM327910 UOI327904:UOI327910 UYE327904:UYE327910 VIA327904:VIA327910 VRW327904:VRW327910 WBS327904:WBS327910 WLO327904:WLO327910 WVK327904:WVK327910 C393440:C393446 IY393440:IY393446 SU393440:SU393446 ACQ393440:ACQ393446 AMM393440:AMM393446 AWI393440:AWI393446 BGE393440:BGE393446 BQA393440:BQA393446 BZW393440:BZW393446 CJS393440:CJS393446 CTO393440:CTO393446 DDK393440:DDK393446 DNG393440:DNG393446 DXC393440:DXC393446 EGY393440:EGY393446 EQU393440:EQU393446 FAQ393440:FAQ393446 FKM393440:FKM393446 FUI393440:FUI393446 GEE393440:GEE393446 GOA393440:GOA393446 GXW393440:GXW393446 HHS393440:HHS393446 HRO393440:HRO393446 IBK393440:IBK393446 ILG393440:ILG393446 IVC393440:IVC393446 JEY393440:JEY393446 JOU393440:JOU393446 JYQ393440:JYQ393446 KIM393440:KIM393446 KSI393440:KSI393446 LCE393440:LCE393446 LMA393440:LMA393446 LVW393440:LVW393446 MFS393440:MFS393446 MPO393440:MPO393446 MZK393440:MZK393446 NJG393440:NJG393446 NTC393440:NTC393446 OCY393440:OCY393446 OMU393440:OMU393446 OWQ393440:OWQ393446 PGM393440:PGM393446 PQI393440:PQI393446 QAE393440:QAE393446 QKA393440:QKA393446 QTW393440:QTW393446 RDS393440:RDS393446 RNO393440:RNO393446 RXK393440:RXK393446 SHG393440:SHG393446 SRC393440:SRC393446 TAY393440:TAY393446 TKU393440:TKU393446 TUQ393440:TUQ393446 UEM393440:UEM393446 UOI393440:UOI393446 UYE393440:UYE393446 VIA393440:VIA393446 VRW393440:VRW393446 WBS393440:WBS393446 WLO393440:WLO393446 WVK393440:WVK393446 C458976:C458982 IY458976:IY458982 SU458976:SU458982 ACQ458976:ACQ458982 AMM458976:AMM458982 AWI458976:AWI458982 BGE458976:BGE458982 BQA458976:BQA458982 BZW458976:BZW458982 CJS458976:CJS458982 CTO458976:CTO458982 DDK458976:DDK458982 DNG458976:DNG458982 DXC458976:DXC458982 EGY458976:EGY458982 EQU458976:EQU458982 FAQ458976:FAQ458982 FKM458976:FKM458982 FUI458976:FUI458982 GEE458976:GEE458982 GOA458976:GOA458982 GXW458976:GXW458982 HHS458976:HHS458982 HRO458976:HRO458982 IBK458976:IBK458982 ILG458976:ILG458982 IVC458976:IVC458982 JEY458976:JEY458982 JOU458976:JOU458982 JYQ458976:JYQ458982 KIM458976:KIM458982 KSI458976:KSI458982 LCE458976:LCE458982 LMA458976:LMA458982 LVW458976:LVW458982 MFS458976:MFS458982 MPO458976:MPO458982 MZK458976:MZK458982 NJG458976:NJG458982 NTC458976:NTC458982 OCY458976:OCY458982 OMU458976:OMU458982 OWQ458976:OWQ458982 PGM458976:PGM458982 PQI458976:PQI458982 QAE458976:QAE458982 QKA458976:QKA458982 QTW458976:QTW458982 RDS458976:RDS458982 RNO458976:RNO458982 RXK458976:RXK458982 SHG458976:SHG458982 SRC458976:SRC458982 TAY458976:TAY458982 TKU458976:TKU458982 TUQ458976:TUQ458982 UEM458976:UEM458982 UOI458976:UOI458982 UYE458976:UYE458982 VIA458976:VIA458982 VRW458976:VRW458982 WBS458976:WBS458982 WLO458976:WLO458982 WVK458976:WVK458982 C524512:C524518 IY524512:IY524518 SU524512:SU524518 ACQ524512:ACQ524518 AMM524512:AMM524518 AWI524512:AWI524518 BGE524512:BGE524518 BQA524512:BQA524518 BZW524512:BZW524518 CJS524512:CJS524518 CTO524512:CTO524518 DDK524512:DDK524518 DNG524512:DNG524518 DXC524512:DXC524518 EGY524512:EGY524518 EQU524512:EQU524518 FAQ524512:FAQ524518 FKM524512:FKM524518 FUI524512:FUI524518 GEE524512:GEE524518 GOA524512:GOA524518 GXW524512:GXW524518 HHS524512:HHS524518 HRO524512:HRO524518 IBK524512:IBK524518 ILG524512:ILG524518 IVC524512:IVC524518 JEY524512:JEY524518 JOU524512:JOU524518 JYQ524512:JYQ524518 KIM524512:KIM524518 KSI524512:KSI524518 LCE524512:LCE524518 LMA524512:LMA524518 LVW524512:LVW524518 MFS524512:MFS524518 MPO524512:MPO524518 MZK524512:MZK524518 NJG524512:NJG524518 NTC524512:NTC524518 OCY524512:OCY524518 OMU524512:OMU524518 OWQ524512:OWQ524518 PGM524512:PGM524518 PQI524512:PQI524518 QAE524512:QAE524518 QKA524512:QKA524518 QTW524512:QTW524518 RDS524512:RDS524518 RNO524512:RNO524518 RXK524512:RXK524518 SHG524512:SHG524518 SRC524512:SRC524518 TAY524512:TAY524518 TKU524512:TKU524518 TUQ524512:TUQ524518 UEM524512:UEM524518 UOI524512:UOI524518 UYE524512:UYE524518 VIA524512:VIA524518 VRW524512:VRW524518 WBS524512:WBS524518 WLO524512:WLO524518 WVK524512:WVK524518 C590048:C590054 IY590048:IY590054 SU590048:SU590054 ACQ590048:ACQ590054 AMM590048:AMM590054 AWI590048:AWI590054 BGE590048:BGE590054 BQA590048:BQA590054 BZW590048:BZW590054 CJS590048:CJS590054 CTO590048:CTO590054 DDK590048:DDK590054 DNG590048:DNG590054 DXC590048:DXC590054 EGY590048:EGY590054 EQU590048:EQU590054 FAQ590048:FAQ590054 FKM590048:FKM590054 FUI590048:FUI590054 GEE590048:GEE590054 GOA590048:GOA590054 GXW590048:GXW590054 HHS590048:HHS590054 HRO590048:HRO590054 IBK590048:IBK590054 ILG590048:ILG590054 IVC590048:IVC590054 JEY590048:JEY590054 JOU590048:JOU590054 JYQ590048:JYQ590054 KIM590048:KIM590054 KSI590048:KSI590054 LCE590048:LCE590054 LMA590048:LMA590054 LVW590048:LVW590054 MFS590048:MFS590054 MPO590048:MPO590054 MZK590048:MZK590054 NJG590048:NJG590054 NTC590048:NTC590054 OCY590048:OCY590054 OMU590048:OMU590054 OWQ590048:OWQ590054 PGM590048:PGM590054 PQI590048:PQI590054 QAE590048:QAE590054 QKA590048:QKA590054 QTW590048:QTW590054 RDS590048:RDS590054 RNO590048:RNO590054 RXK590048:RXK590054 SHG590048:SHG590054 SRC590048:SRC590054 TAY590048:TAY590054 TKU590048:TKU590054 TUQ590048:TUQ590054 UEM590048:UEM590054 UOI590048:UOI590054 UYE590048:UYE590054 VIA590048:VIA590054 VRW590048:VRW590054 WBS590048:WBS590054 WLO590048:WLO590054 WVK590048:WVK590054 C655584:C655590 IY655584:IY655590 SU655584:SU655590 ACQ655584:ACQ655590 AMM655584:AMM655590 AWI655584:AWI655590 BGE655584:BGE655590 BQA655584:BQA655590 BZW655584:BZW655590 CJS655584:CJS655590 CTO655584:CTO655590 DDK655584:DDK655590 DNG655584:DNG655590 DXC655584:DXC655590 EGY655584:EGY655590 EQU655584:EQU655590 FAQ655584:FAQ655590 FKM655584:FKM655590 FUI655584:FUI655590 GEE655584:GEE655590 GOA655584:GOA655590 GXW655584:GXW655590 HHS655584:HHS655590 HRO655584:HRO655590 IBK655584:IBK655590 ILG655584:ILG655590 IVC655584:IVC655590 JEY655584:JEY655590 JOU655584:JOU655590 JYQ655584:JYQ655590 KIM655584:KIM655590 KSI655584:KSI655590 LCE655584:LCE655590 LMA655584:LMA655590 LVW655584:LVW655590 MFS655584:MFS655590 MPO655584:MPO655590 MZK655584:MZK655590 NJG655584:NJG655590 NTC655584:NTC655590 OCY655584:OCY655590 OMU655584:OMU655590 OWQ655584:OWQ655590 PGM655584:PGM655590 PQI655584:PQI655590 QAE655584:QAE655590 QKA655584:QKA655590 QTW655584:QTW655590 RDS655584:RDS655590 RNO655584:RNO655590 RXK655584:RXK655590 SHG655584:SHG655590 SRC655584:SRC655590 TAY655584:TAY655590 TKU655584:TKU655590 TUQ655584:TUQ655590 UEM655584:UEM655590 UOI655584:UOI655590 UYE655584:UYE655590 VIA655584:VIA655590 VRW655584:VRW655590 WBS655584:WBS655590 WLO655584:WLO655590 WVK655584:WVK655590 C721120:C721126 IY721120:IY721126 SU721120:SU721126 ACQ721120:ACQ721126 AMM721120:AMM721126 AWI721120:AWI721126 BGE721120:BGE721126 BQA721120:BQA721126 BZW721120:BZW721126 CJS721120:CJS721126 CTO721120:CTO721126 DDK721120:DDK721126 DNG721120:DNG721126 DXC721120:DXC721126 EGY721120:EGY721126 EQU721120:EQU721126 FAQ721120:FAQ721126 FKM721120:FKM721126 FUI721120:FUI721126 GEE721120:GEE721126 GOA721120:GOA721126 GXW721120:GXW721126 HHS721120:HHS721126 HRO721120:HRO721126 IBK721120:IBK721126 ILG721120:ILG721126 IVC721120:IVC721126 JEY721120:JEY721126 JOU721120:JOU721126 JYQ721120:JYQ721126 KIM721120:KIM721126 KSI721120:KSI721126 LCE721120:LCE721126 LMA721120:LMA721126 LVW721120:LVW721126 MFS721120:MFS721126 MPO721120:MPO721126 MZK721120:MZK721126 NJG721120:NJG721126 NTC721120:NTC721126 OCY721120:OCY721126 OMU721120:OMU721126 OWQ721120:OWQ721126 PGM721120:PGM721126 PQI721120:PQI721126 QAE721120:QAE721126 QKA721120:QKA721126 QTW721120:QTW721126 RDS721120:RDS721126 RNO721120:RNO721126 RXK721120:RXK721126 SHG721120:SHG721126 SRC721120:SRC721126 TAY721120:TAY721126 TKU721120:TKU721126 TUQ721120:TUQ721126 UEM721120:UEM721126 UOI721120:UOI721126 UYE721120:UYE721126 VIA721120:VIA721126 VRW721120:VRW721126 WBS721120:WBS721126 WLO721120:WLO721126 WVK721120:WVK721126 C786656:C786662 IY786656:IY786662 SU786656:SU786662 ACQ786656:ACQ786662 AMM786656:AMM786662 AWI786656:AWI786662 BGE786656:BGE786662 BQA786656:BQA786662 BZW786656:BZW786662 CJS786656:CJS786662 CTO786656:CTO786662 DDK786656:DDK786662 DNG786656:DNG786662 DXC786656:DXC786662 EGY786656:EGY786662 EQU786656:EQU786662 FAQ786656:FAQ786662 FKM786656:FKM786662 FUI786656:FUI786662 GEE786656:GEE786662 GOA786656:GOA786662 GXW786656:GXW786662 HHS786656:HHS786662 HRO786656:HRO786662 IBK786656:IBK786662 ILG786656:ILG786662 IVC786656:IVC786662 JEY786656:JEY786662 JOU786656:JOU786662 JYQ786656:JYQ786662 KIM786656:KIM786662 KSI786656:KSI786662 LCE786656:LCE786662 LMA786656:LMA786662 LVW786656:LVW786662 MFS786656:MFS786662 MPO786656:MPO786662 MZK786656:MZK786662 NJG786656:NJG786662 NTC786656:NTC786662 OCY786656:OCY786662 OMU786656:OMU786662 OWQ786656:OWQ786662 PGM786656:PGM786662 PQI786656:PQI786662 QAE786656:QAE786662 QKA786656:QKA786662 QTW786656:QTW786662 RDS786656:RDS786662 RNO786656:RNO786662 RXK786656:RXK786662 SHG786656:SHG786662 SRC786656:SRC786662 TAY786656:TAY786662 TKU786656:TKU786662 TUQ786656:TUQ786662 UEM786656:UEM786662 UOI786656:UOI786662 UYE786656:UYE786662 VIA786656:VIA786662 VRW786656:VRW786662 WBS786656:WBS786662 WLO786656:WLO786662 WVK786656:WVK786662 C852192:C852198 IY852192:IY852198 SU852192:SU852198 ACQ852192:ACQ852198 AMM852192:AMM852198 AWI852192:AWI852198 BGE852192:BGE852198 BQA852192:BQA852198 BZW852192:BZW852198 CJS852192:CJS852198 CTO852192:CTO852198 DDK852192:DDK852198 DNG852192:DNG852198 DXC852192:DXC852198 EGY852192:EGY852198 EQU852192:EQU852198 FAQ852192:FAQ852198 FKM852192:FKM852198 FUI852192:FUI852198 GEE852192:GEE852198 GOA852192:GOA852198 GXW852192:GXW852198 HHS852192:HHS852198 HRO852192:HRO852198 IBK852192:IBK852198 ILG852192:ILG852198 IVC852192:IVC852198 JEY852192:JEY852198 JOU852192:JOU852198 JYQ852192:JYQ852198 KIM852192:KIM852198 KSI852192:KSI852198 LCE852192:LCE852198 LMA852192:LMA852198 LVW852192:LVW852198 MFS852192:MFS852198 MPO852192:MPO852198 MZK852192:MZK852198 NJG852192:NJG852198 NTC852192:NTC852198 OCY852192:OCY852198 OMU852192:OMU852198 OWQ852192:OWQ852198 PGM852192:PGM852198 PQI852192:PQI852198 QAE852192:QAE852198 QKA852192:QKA852198 QTW852192:QTW852198 RDS852192:RDS852198 RNO852192:RNO852198 RXK852192:RXK852198 SHG852192:SHG852198 SRC852192:SRC852198 TAY852192:TAY852198 TKU852192:TKU852198 TUQ852192:TUQ852198 UEM852192:UEM852198 UOI852192:UOI852198 UYE852192:UYE852198 VIA852192:VIA852198 VRW852192:VRW852198 WBS852192:WBS852198 WLO852192:WLO852198 WVK852192:WVK852198 C917728:C917734 IY917728:IY917734 SU917728:SU917734 ACQ917728:ACQ917734 AMM917728:AMM917734 AWI917728:AWI917734 BGE917728:BGE917734 BQA917728:BQA917734 BZW917728:BZW917734 CJS917728:CJS917734 CTO917728:CTO917734 DDK917728:DDK917734 DNG917728:DNG917734 DXC917728:DXC917734 EGY917728:EGY917734 EQU917728:EQU917734 FAQ917728:FAQ917734 FKM917728:FKM917734 FUI917728:FUI917734 GEE917728:GEE917734 GOA917728:GOA917734 GXW917728:GXW917734 HHS917728:HHS917734 HRO917728:HRO917734 IBK917728:IBK917734 ILG917728:ILG917734 IVC917728:IVC917734 JEY917728:JEY917734 JOU917728:JOU917734 JYQ917728:JYQ917734 KIM917728:KIM917734 KSI917728:KSI917734 LCE917728:LCE917734 LMA917728:LMA917734 LVW917728:LVW917734 MFS917728:MFS917734 MPO917728:MPO917734 MZK917728:MZK917734 NJG917728:NJG917734 NTC917728:NTC917734 OCY917728:OCY917734 OMU917728:OMU917734 OWQ917728:OWQ917734 PGM917728:PGM917734 PQI917728:PQI917734 QAE917728:QAE917734 QKA917728:QKA917734 QTW917728:QTW917734 RDS917728:RDS917734 RNO917728:RNO917734 RXK917728:RXK917734 SHG917728:SHG917734 SRC917728:SRC917734 TAY917728:TAY917734 TKU917728:TKU917734 TUQ917728:TUQ917734 UEM917728:UEM917734 UOI917728:UOI917734 UYE917728:UYE917734 VIA917728:VIA917734 VRW917728:VRW917734 WBS917728:WBS917734 WLO917728:WLO917734 WVK917728:WVK917734 C983264:C983270 IY983264:IY983270 SU983264:SU983270 ACQ983264:ACQ983270 AMM983264:AMM983270 AWI983264:AWI983270 BGE983264:BGE983270 BQA983264:BQA983270 BZW983264:BZW983270 CJS983264:CJS983270 CTO983264:CTO983270 DDK983264:DDK983270 DNG983264:DNG983270 DXC983264:DXC983270 EGY983264:EGY983270 EQU983264:EQU983270 FAQ983264:FAQ983270 FKM983264:FKM983270 FUI983264:FUI983270 GEE983264:GEE983270 GOA983264:GOA983270 GXW983264:GXW983270 HHS983264:HHS983270 HRO983264:HRO983270 IBK983264:IBK983270 ILG983264:ILG983270 IVC983264:IVC983270 JEY983264:JEY983270 JOU983264:JOU983270 JYQ983264:JYQ983270 KIM983264:KIM983270 KSI983264:KSI983270 LCE983264:LCE983270 LMA983264:LMA983270 LVW983264:LVW983270 MFS983264:MFS983270 MPO983264:MPO983270 MZK983264:MZK983270 NJG983264:NJG983270 NTC983264:NTC983270 OCY983264:OCY983270 OMU983264:OMU983270 OWQ983264:OWQ983270 PGM983264:PGM983270 PQI983264:PQI983270 QAE983264:QAE983270 QKA983264:QKA983270 QTW983264:QTW983270 RDS983264:RDS983270 RNO983264:RNO983270 RXK983264:RXK983270 SHG983264:SHG983270 SRC983264:SRC983270 TAY983264:TAY983270 TKU983264:TKU983270 TUQ983264:TUQ983270 UEM983264:UEM983270 UOI983264:UOI983270 UYE983264:UYE983270 VIA983264:VIA983270 VRW983264:VRW983270 WBS983264:WBS983270 WLO983264:WLO983270 WVK983264:WVK983270 E209 JA209 SW209 ACS209 AMO209 AWK209 BGG209 BQC209 BZY209 CJU209 CTQ209 DDM209 DNI209 DXE209 EHA209 EQW209 FAS209 FKO209 FUK209 GEG209 GOC209 GXY209 HHU209 HRQ209 IBM209 ILI209 IVE209 JFA209 JOW209 JYS209 KIO209 KSK209 LCG209 LMC209 LVY209 MFU209 MPQ209 MZM209 NJI209 NTE209 ODA209 OMW209 OWS209 PGO209 PQK209 QAG209 QKC209 QTY209 RDU209 RNQ209 RXM209 SHI209 SRE209 TBA209 TKW209 TUS209 UEO209 UOK209 UYG209 VIC209 VRY209 WBU209 WLQ209 WVM209 E65745 JA65745 SW65745 ACS65745 AMO65745 AWK65745 BGG65745 BQC65745 BZY65745 CJU65745 CTQ65745 DDM65745 DNI65745 DXE65745 EHA65745 EQW65745 FAS65745 FKO65745 FUK65745 GEG65745 GOC65745 GXY65745 HHU65745 HRQ65745 IBM65745 ILI65745 IVE65745 JFA65745 JOW65745 JYS65745 KIO65745 KSK65745 LCG65745 LMC65745 LVY65745 MFU65745 MPQ65745 MZM65745 NJI65745 NTE65745 ODA65745 OMW65745 OWS65745 PGO65745 PQK65745 QAG65745 QKC65745 QTY65745 RDU65745 RNQ65745 RXM65745 SHI65745 SRE65745 TBA65745 TKW65745 TUS65745 UEO65745 UOK65745 UYG65745 VIC65745 VRY65745 WBU65745 WLQ65745 WVM65745 E131281 JA131281 SW131281 ACS131281 AMO131281 AWK131281 BGG131281 BQC131281 BZY131281 CJU131281 CTQ131281 DDM131281 DNI131281 DXE131281 EHA131281 EQW131281 FAS131281 FKO131281 FUK131281 GEG131281 GOC131281 GXY131281 HHU131281 HRQ131281 IBM131281 ILI131281 IVE131281 JFA131281 JOW131281 JYS131281 KIO131281 KSK131281 LCG131281 LMC131281 LVY131281 MFU131281 MPQ131281 MZM131281 NJI131281 NTE131281 ODA131281 OMW131281 OWS131281 PGO131281 PQK131281 QAG131281 QKC131281 QTY131281 RDU131281 RNQ131281 RXM131281 SHI131281 SRE131281 TBA131281 TKW131281 TUS131281 UEO131281 UOK131281 UYG131281 VIC131281 VRY131281 WBU131281 WLQ131281 WVM131281 E196817 JA196817 SW196817 ACS196817 AMO196817 AWK196817 BGG196817 BQC196817 BZY196817 CJU196817 CTQ196817 DDM196817 DNI196817 DXE196817 EHA196817 EQW196817 FAS196817 FKO196817 FUK196817 GEG196817 GOC196817 GXY196817 HHU196817 HRQ196817 IBM196817 ILI196817 IVE196817 JFA196817 JOW196817 JYS196817 KIO196817 KSK196817 LCG196817 LMC196817 LVY196817 MFU196817 MPQ196817 MZM196817 NJI196817 NTE196817 ODA196817 OMW196817 OWS196817 PGO196817 PQK196817 QAG196817 QKC196817 QTY196817 RDU196817 RNQ196817 RXM196817 SHI196817 SRE196817 TBA196817 TKW196817 TUS196817 UEO196817 UOK196817 UYG196817 VIC196817 VRY196817 WBU196817 WLQ196817 WVM196817 E262353 JA262353 SW262353 ACS262353 AMO262353 AWK262353 BGG262353 BQC262353 BZY262353 CJU262353 CTQ262353 DDM262353 DNI262353 DXE262353 EHA262353 EQW262353 FAS262353 FKO262353 FUK262353 GEG262353 GOC262353 GXY262353 HHU262353 HRQ262353 IBM262353 ILI262353 IVE262353 JFA262353 JOW262353 JYS262353 KIO262353 KSK262353 LCG262353 LMC262353 LVY262353 MFU262353 MPQ262353 MZM262353 NJI262353 NTE262353 ODA262353 OMW262353 OWS262353 PGO262353 PQK262353 QAG262353 QKC262353 QTY262353 RDU262353 RNQ262353 RXM262353 SHI262353 SRE262353 TBA262353 TKW262353 TUS262353 UEO262353 UOK262353 UYG262353 VIC262353 VRY262353 WBU262353 WLQ262353 WVM262353 E327889 JA327889 SW327889 ACS327889 AMO327889 AWK327889 BGG327889 BQC327889 BZY327889 CJU327889 CTQ327889 DDM327889 DNI327889 DXE327889 EHA327889 EQW327889 FAS327889 FKO327889 FUK327889 GEG327889 GOC327889 GXY327889 HHU327889 HRQ327889 IBM327889 ILI327889 IVE327889 JFA327889 JOW327889 JYS327889 KIO327889 KSK327889 LCG327889 LMC327889 LVY327889 MFU327889 MPQ327889 MZM327889 NJI327889 NTE327889 ODA327889 OMW327889 OWS327889 PGO327889 PQK327889 QAG327889 QKC327889 QTY327889 RDU327889 RNQ327889 RXM327889 SHI327889 SRE327889 TBA327889 TKW327889 TUS327889 UEO327889 UOK327889 UYG327889 VIC327889 VRY327889 WBU327889 WLQ327889 WVM327889 E393425 JA393425 SW393425 ACS393425 AMO393425 AWK393425 BGG393425 BQC393425 BZY393425 CJU393425 CTQ393425 DDM393425 DNI393425 DXE393425 EHA393425 EQW393425 FAS393425 FKO393425 FUK393425 GEG393425 GOC393425 GXY393425 HHU393425 HRQ393425 IBM393425 ILI393425 IVE393425 JFA393425 JOW393425 JYS393425 KIO393425 KSK393425 LCG393425 LMC393425 LVY393425 MFU393425 MPQ393425 MZM393425 NJI393425 NTE393425 ODA393425 OMW393425 OWS393425 PGO393425 PQK393425 QAG393425 QKC393425 QTY393425 RDU393425 RNQ393425 RXM393425 SHI393425 SRE393425 TBA393425 TKW393425 TUS393425 UEO393425 UOK393425 UYG393425 VIC393425 VRY393425 WBU393425 WLQ393425 WVM393425 E458961 JA458961 SW458961 ACS458961 AMO458961 AWK458961 BGG458961 BQC458961 BZY458961 CJU458961 CTQ458961 DDM458961 DNI458961 DXE458961 EHA458961 EQW458961 FAS458961 FKO458961 FUK458961 GEG458961 GOC458961 GXY458961 HHU458961 HRQ458961 IBM458961 ILI458961 IVE458961 JFA458961 JOW458961 JYS458961 KIO458961 KSK458961 LCG458961 LMC458961 LVY458961 MFU458961 MPQ458961 MZM458961 NJI458961 NTE458961 ODA458961 OMW458961 OWS458961 PGO458961 PQK458961 QAG458961 QKC458961 QTY458961 RDU458961 RNQ458961 RXM458961 SHI458961 SRE458961 TBA458961 TKW458961 TUS458961 UEO458961 UOK458961 UYG458961 VIC458961 VRY458961 WBU458961 WLQ458961 WVM458961 E524497 JA524497 SW524497 ACS524497 AMO524497 AWK524497 BGG524497 BQC524497 BZY524497 CJU524497 CTQ524497 DDM524497 DNI524497 DXE524497 EHA524497 EQW524497 FAS524497 FKO524497 FUK524497 GEG524497 GOC524497 GXY524497 HHU524497 HRQ524497 IBM524497 ILI524497 IVE524497 JFA524497 JOW524497 JYS524497 KIO524497 KSK524497 LCG524497 LMC524497 LVY524497 MFU524497 MPQ524497 MZM524497 NJI524497 NTE524497 ODA524497 OMW524497 OWS524497 PGO524497 PQK524497 QAG524497 QKC524497 QTY524497 RDU524497 RNQ524497 RXM524497 SHI524497 SRE524497 TBA524497 TKW524497 TUS524497 UEO524497 UOK524497 UYG524497 VIC524497 VRY524497 WBU524497 WLQ524497 WVM524497 E590033 JA590033 SW590033 ACS590033 AMO590033 AWK590033 BGG590033 BQC590033 BZY590033 CJU590033 CTQ590033 DDM590033 DNI590033 DXE590033 EHA590033 EQW590033 FAS590033 FKO590033 FUK590033 GEG590033 GOC590033 GXY590033 HHU590033 HRQ590033 IBM590033 ILI590033 IVE590033 JFA590033 JOW590033 JYS590033 KIO590033 KSK590033 LCG590033 LMC590033 LVY590033 MFU590033 MPQ590033 MZM590033 NJI590033 NTE590033 ODA590033 OMW590033 OWS590033 PGO590033 PQK590033 QAG590033 QKC590033 QTY590033 RDU590033 RNQ590033 RXM590033 SHI590033 SRE590033 TBA590033 TKW590033 TUS590033 UEO590033 UOK590033 UYG590033 VIC590033 VRY590033 WBU590033 WLQ590033 WVM590033 E655569 JA655569 SW655569 ACS655569 AMO655569 AWK655569 BGG655569 BQC655569 BZY655569 CJU655569 CTQ655569 DDM655569 DNI655569 DXE655569 EHA655569 EQW655569 FAS655569 FKO655569 FUK655569 GEG655569 GOC655569 GXY655569 HHU655569 HRQ655569 IBM655569 ILI655569 IVE655569 JFA655569 JOW655569 JYS655569 KIO655569 KSK655569 LCG655569 LMC655569 LVY655569 MFU655569 MPQ655569 MZM655569 NJI655569 NTE655569 ODA655569 OMW655569 OWS655569 PGO655569 PQK655569 QAG655569 QKC655569 QTY655569 RDU655569 RNQ655569 RXM655569 SHI655569 SRE655569 TBA655569 TKW655569 TUS655569 UEO655569 UOK655569 UYG655569 VIC655569 VRY655569 WBU655569 WLQ655569 WVM655569 E721105 JA721105 SW721105 ACS721105 AMO721105 AWK721105 BGG721105 BQC721105 BZY721105 CJU721105 CTQ721105 DDM721105 DNI721105 DXE721105 EHA721105 EQW721105 FAS721105 FKO721105 FUK721105 GEG721105 GOC721105 GXY721105 HHU721105 HRQ721105 IBM721105 ILI721105 IVE721105 JFA721105 JOW721105 JYS721105 KIO721105 KSK721105 LCG721105 LMC721105 LVY721105 MFU721105 MPQ721105 MZM721105 NJI721105 NTE721105 ODA721105 OMW721105 OWS721105 PGO721105 PQK721105 QAG721105 QKC721105 QTY721105 RDU721105 RNQ721105 RXM721105 SHI721105 SRE721105 TBA721105 TKW721105 TUS721105 UEO721105 UOK721105 UYG721105 VIC721105 VRY721105 WBU721105 WLQ721105 WVM721105 E786641 JA786641 SW786641 ACS786641 AMO786641 AWK786641 BGG786641 BQC786641 BZY786641 CJU786641 CTQ786641 DDM786641 DNI786641 DXE786641 EHA786641 EQW786641 FAS786641 FKO786641 FUK786641 GEG786641 GOC786641 GXY786641 HHU786641 HRQ786641 IBM786641 ILI786641 IVE786641 JFA786641 JOW786641 JYS786641 KIO786641 KSK786641 LCG786641 LMC786641 LVY786641 MFU786641 MPQ786641 MZM786641 NJI786641 NTE786641 ODA786641 OMW786641 OWS786641 PGO786641 PQK786641 QAG786641 QKC786641 QTY786641 RDU786641 RNQ786641 RXM786641 SHI786641 SRE786641 TBA786641 TKW786641 TUS786641 UEO786641 UOK786641 UYG786641 VIC786641 VRY786641 WBU786641 WLQ786641 WVM786641 E852177 JA852177 SW852177 ACS852177 AMO852177 AWK852177 BGG852177 BQC852177 BZY852177 CJU852177 CTQ852177 DDM852177 DNI852177 DXE852177 EHA852177 EQW852177 FAS852177 FKO852177 FUK852177 GEG852177 GOC852177 GXY852177 HHU852177 HRQ852177 IBM852177 ILI852177 IVE852177 JFA852177 JOW852177 JYS852177 KIO852177 KSK852177 LCG852177 LMC852177 LVY852177 MFU852177 MPQ852177 MZM852177 NJI852177 NTE852177 ODA852177 OMW852177 OWS852177 PGO852177 PQK852177 QAG852177 QKC852177 QTY852177 RDU852177 RNQ852177 RXM852177 SHI852177 SRE852177 TBA852177 TKW852177 TUS852177 UEO852177 UOK852177 UYG852177 VIC852177 VRY852177 WBU852177 WLQ852177 WVM852177 E917713 JA917713 SW917713 ACS917713 AMO917713 AWK917713 BGG917713 BQC917713 BZY917713 CJU917713 CTQ917713 DDM917713 DNI917713 DXE917713 EHA917713 EQW917713 FAS917713 FKO917713 FUK917713 GEG917713 GOC917713 GXY917713 HHU917713 HRQ917713 IBM917713 ILI917713 IVE917713 JFA917713 JOW917713 JYS917713 KIO917713 KSK917713 LCG917713 LMC917713 LVY917713 MFU917713 MPQ917713 MZM917713 NJI917713 NTE917713 ODA917713 OMW917713 OWS917713 PGO917713 PQK917713 QAG917713 QKC917713 QTY917713 RDU917713 RNQ917713 RXM917713 SHI917713 SRE917713 TBA917713 TKW917713 TUS917713 UEO917713 UOK917713 UYG917713 VIC917713 VRY917713 WBU917713 WLQ917713 WVM917713 E983249 JA983249 SW983249 ACS983249 AMO983249 AWK983249 BGG983249 BQC983249 BZY983249 CJU983249 CTQ983249 DDM983249 DNI983249 DXE983249 EHA983249 EQW983249 FAS983249 FKO983249 FUK983249 GEG983249 GOC983249 GXY983249 HHU983249 HRQ983249 IBM983249 ILI983249 IVE983249 JFA983249 JOW983249 JYS983249 KIO983249 KSK983249 LCG983249 LMC983249 LVY983249 MFU983249 MPQ983249 MZM983249 NJI983249 NTE983249 ODA983249 OMW983249 OWS983249 PGO983249 PQK983249 QAG983249 QKC983249 QTY983249 RDU983249 RNQ983249 RXM983249 SHI983249 SRE983249 TBA983249 TKW983249 TUS983249 UEO983249 UOK983249 UYG983249 VIC983249 VRY983249 WBU983249 WLQ983249 WVM983249 B209 IX209 ST209 ACP209 AML209 AWH209 BGD209 BPZ209 BZV209 CJR209 CTN209 DDJ209 DNF209 DXB209 EGX209 EQT209 FAP209 FKL209 FUH209 GED209 GNZ209 GXV209 HHR209 HRN209 IBJ209 ILF209 IVB209 JEX209 JOT209 JYP209 KIL209 KSH209 LCD209 LLZ209 LVV209 MFR209 MPN209 MZJ209 NJF209 NTB209 OCX209 OMT209 OWP209 PGL209 PQH209 QAD209 QJZ209 QTV209 RDR209 RNN209 RXJ209 SHF209 SRB209 TAX209 TKT209 TUP209 UEL209 UOH209 UYD209 VHZ209 VRV209 WBR209 WLN209 WVJ209 B65745 IX65745 ST65745 ACP65745 AML65745 AWH65745 BGD65745 BPZ65745 BZV65745 CJR65745 CTN65745 DDJ65745 DNF65745 DXB65745 EGX65745 EQT65745 FAP65745 FKL65745 FUH65745 GED65745 GNZ65745 GXV65745 HHR65745 HRN65745 IBJ65745 ILF65745 IVB65745 JEX65745 JOT65745 JYP65745 KIL65745 KSH65745 LCD65745 LLZ65745 LVV65745 MFR65745 MPN65745 MZJ65745 NJF65745 NTB65745 OCX65745 OMT65745 OWP65745 PGL65745 PQH65745 QAD65745 QJZ65745 QTV65745 RDR65745 RNN65745 RXJ65745 SHF65745 SRB65745 TAX65745 TKT65745 TUP65745 UEL65745 UOH65745 UYD65745 VHZ65745 VRV65745 WBR65745 WLN65745 WVJ65745 B131281 IX131281 ST131281 ACP131281 AML131281 AWH131281 BGD131281 BPZ131281 BZV131281 CJR131281 CTN131281 DDJ131281 DNF131281 DXB131281 EGX131281 EQT131281 FAP131281 FKL131281 FUH131281 GED131281 GNZ131281 GXV131281 HHR131281 HRN131281 IBJ131281 ILF131281 IVB131281 JEX131281 JOT131281 JYP131281 KIL131281 KSH131281 LCD131281 LLZ131281 LVV131281 MFR131281 MPN131281 MZJ131281 NJF131281 NTB131281 OCX131281 OMT131281 OWP131281 PGL131281 PQH131281 QAD131281 QJZ131281 QTV131281 RDR131281 RNN131281 RXJ131281 SHF131281 SRB131281 TAX131281 TKT131281 TUP131281 UEL131281 UOH131281 UYD131281 VHZ131281 VRV131281 WBR131281 WLN131281 WVJ131281 B196817 IX196817 ST196817 ACP196817 AML196817 AWH196817 BGD196817 BPZ196817 BZV196817 CJR196817 CTN196817 DDJ196817 DNF196817 DXB196817 EGX196817 EQT196817 FAP196817 FKL196817 FUH196817 GED196817 GNZ196817 GXV196817 HHR196817 HRN196817 IBJ196817 ILF196817 IVB196817 JEX196817 JOT196817 JYP196817 KIL196817 KSH196817 LCD196817 LLZ196817 LVV196817 MFR196817 MPN196817 MZJ196817 NJF196817 NTB196817 OCX196817 OMT196817 OWP196817 PGL196817 PQH196817 QAD196817 QJZ196817 QTV196817 RDR196817 RNN196817 RXJ196817 SHF196817 SRB196817 TAX196817 TKT196817 TUP196817 UEL196817 UOH196817 UYD196817 VHZ196817 VRV196817 WBR196817 WLN196817 WVJ196817 B262353 IX262353 ST262353 ACP262353 AML262353 AWH262353 BGD262353 BPZ262353 BZV262353 CJR262353 CTN262353 DDJ262353 DNF262353 DXB262353 EGX262353 EQT262353 FAP262353 FKL262353 FUH262353 GED262353 GNZ262353 GXV262353 HHR262353 HRN262353 IBJ262353 ILF262353 IVB262353 JEX262353 JOT262353 JYP262353 KIL262353 KSH262353 LCD262353 LLZ262353 LVV262353 MFR262353 MPN262353 MZJ262353 NJF262353 NTB262353 OCX262353 OMT262353 OWP262353 PGL262353 PQH262353 QAD262353 QJZ262353 QTV262353 RDR262353 RNN262353 RXJ262353 SHF262353 SRB262353 TAX262353 TKT262353 TUP262353 UEL262353 UOH262353 UYD262353 VHZ262353 VRV262353 WBR262353 WLN262353 WVJ262353 B327889 IX327889 ST327889 ACP327889 AML327889 AWH327889 BGD327889 BPZ327889 BZV327889 CJR327889 CTN327889 DDJ327889 DNF327889 DXB327889 EGX327889 EQT327889 FAP327889 FKL327889 FUH327889 GED327889 GNZ327889 GXV327889 HHR327889 HRN327889 IBJ327889 ILF327889 IVB327889 JEX327889 JOT327889 JYP327889 KIL327889 KSH327889 LCD327889 LLZ327889 LVV327889 MFR327889 MPN327889 MZJ327889 NJF327889 NTB327889 OCX327889 OMT327889 OWP327889 PGL327889 PQH327889 QAD327889 QJZ327889 QTV327889 RDR327889 RNN327889 RXJ327889 SHF327889 SRB327889 TAX327889 TKT327889 TUP327889 UEL327889 UOH327889 UYD327889 VHZ327889 VRV327889 WBR327889 WLN327889 WVJ327889 B393425 IX393425 ST393425 ACP393425 AML393425 AWH393425 BGD393425 BPZ393425 BZV393425 CJR393425 CTN393425 DDJ393425 DNF393425 DXB393425 EGX393425 EQT393425 FAP393425 FKL393425 FUH393425 GED393425 GNZ393425 GXV393425 HHR393425 HRN393425 IBJ393425 ILF393425 IVB393425 JEX393425 JOT393425 JYP393425 KIL393425 KSH393425 LCD393425 LLZ393425 LVV393425 MFR393425 MPN393425 MZJ393425 NJF393425 NTB393425 OCX393425 OMT393425 OWP393425 PGL393425 PQH393425 QAD393425 QJZ393425 QTV393425 RDR393425 RNN393425 RXJ393425 SHF393425 SRB393425 TAX393425 TKT393425 TUP393425 UEL393425 UOH393425 UYD393425 VHZ393425 VRV393425 WBR393425 WLN393425 WVJ393425 B458961 IX458961 ST458961 ACP458961 AML458961 AWH458961 BGD458961 BPZ458961 BZV458961 CJR458961 CTN458961 DDJ458961 DNF458961 DXB458961 EGX458961 EQT458961 FAP458961 FKL458961 FUH458961 GED458961 GNZ458961 GXV458961 HHR458961 HRN458961 IBJ458961 ILF458961 IVB458961 JEX458961 JOT458961 JYP458961 KIL458961 KSH458961 LCD458961 LLZ458961 LVV458961 MFR458961 MPN458961 MZJ458961 NJF458961 NTB458961 OCX458961 OMT458961 OWP458961 PGL458961 PQH458961 QAD458961 QJZ458961 QTV458961 RDR458961 RNN458961 RXJ458961 SHF458961 SRB458961 TAX458961 TKT458961 TUP458961 UEL458961 UOH458961 UYD458961 VHZ458961 VRV458961 WBR458961 WLN458961 WVJ458961 B524497 IX524497 ST524497 ACP524497 AML524497 AWH524497 BGD524497 BPZ524497 BZV524497 CJR524497 CTN524497 DDJ524497 DNF524497 DXB524497 EGX524497 EQT524497 FAP524497 FKL524497 FUH524497 GED524497 GNZ524497 GXV524497 HHR524497 HRN524497 IBJ524497 ILF524497 IVB524497 JEX524497 JOT524497 JYP524497 KIL524497 KSH524497 LCD524497 LLZ524497 LVV524497 MFR524497 MPN524497 MZJ524497 NJF524497 NTB524497 OCX524497 OMT524497 OWP524497 PGL524497 PQH524497 QAD524497 QJZ524497 QTV524497 RDR524497 RNN524497 RXJ524497 SHF524497 SRB524497 TAX524497 TKT524497 TUP524497 UEL524497 UOH524497 UYD524497 VHZ524497 VRV524497 WBR524497 WLN524497 WVJ524497 B590033 IX590033 ST590033 ACP590033 AML590033 AWH590033 BGD590033 BPZ590033 BZV590033 CJR590033 CTN590033 DDJ590033 DNF590033 DXB590033 EGX590033 EQT590033 FAP590033 FKL590033 FUH590033 GED590033 GNZ590033 GXV590033 HHR590033 HRN590033 IBJ590033 ILF590033 IVB590033 JEX590033 JOT590033 JYP590033 KIL590033 KSH590033 LCD590033 LLZ590033 LVV590033 MFR590033 MPN590033 MZJ590033 NJF590033 NTB590033 OCX590033 OMT590033 OWP590033 PGL590033 PQH590033 QAD590033 QJZ590033 QTV590033 RDR590033 RNN590033 RXJ590033 SHF590033 SRB590033 TAX590033 TKT590033 TUP590033 UEL590033 UOH590033 UYD590033 VHZ590033 VRV590033 WBR590033 WLN590033 WVJ590033 B655569 IX655569 ST655569 ACP655569 AML655569 AWH655569 BGD655569 BPZ655569 BZV655569 CJR655569 CTN655569 DDJ655569 DNF655569 DXB655569 EGX655569 EQT655569 FAP655569 FKL655569 FUH655569 GED655569 GNZ655569 GXV655569 HHR655569 HRN655569 IBJ655569 ILF655569 IVB655569 JEX655569 JOT655569 JYP655569 KIL655569 KSH655569 LCD655569 LLZ655569 LVV655569 MFR655569 MPN655569 MZJ655569 NJF655569 NTB655569 OCX655569 OMT655569 OWP655569 PGL655569 PQH655569 QAD655569 QJZ655569 QTV655569 RDR655569 RNN655569 RXJ655569 SHF655569 SRB655569 TAX655569 TKT655569 TUP655569 UEL655569 UOH655569 UYD655569 VHZ655569 VRV655569 WBR655569 WLN655569 WVJ655569 B721105 IX721105 ST721105 ACP721105 AML721105 AWH721105 BGD721105 BPZ721105 BZV721105 CJR721105 CTN721105 DDJ721105 DNF721105 DXB721105 EGX721105 EQT721105 FAP721105 FKL721105 FUH721105 GED721105 GNZ721105 GXV721105 HHR721105 HRN721105 IBJ721105 ILF721105 IVB721105 JEX721105 JOT721105 JYP721105 KIL721105 KSH721105 LCD721105 LLZ721105 LVV721105 MFR721105 MPN721105 MZJ721105 NJF721105 NTB721105 OCX721105 OMT721105 OWP721105 PGL721105 PQH721105 QAD721105 QJZ721105 QTV721105 RDR721105 RNN721105 RXJ721105 SHF721105 SRB721105 TAX721105 TKT721105 TUP721105 UEL721105 UOH721105 UYD721105 VHZ721105 VRV721105 WBR721105 WLN721105 WVJ721105 B786641 IX786641 ST786641 ACP786641 AML786641 AWH786641 BGD786641 BPZ786641 BZV786641 CJR786641 CTN786641 DDJ786641 DNF786641 DXB786641 EGX786641 EQT786641 FAP786641 FKL786641 FUH786641 GED786641 GNZ786641 GXV786641 HHR786641 HRN786641 IBJ786641 ILF786641 IVB786641 JEX786641 JOT786641 JYP786641 KIL786641 KSH786641 LCD786641 LLZ786641 LVV786641 MFR786641 MPN786641 MZJ786641 NJF786641 NTB786641 OCX786641 OMT786641 OWP786641 PGL786641 PQH786641 QAD786641 QJZ786641 QTV786641 RDR786641 RNN786641 RXJ786641 SHF786641 SRB786641 TAX786641 TKT786641 TUP786641 UEL786641 UOH786641 UYD786641 VHZ786641 VRV786641 WBR786641 WLN786641 WVJ786641 B852177 IX852177 ST852177 ACP852177 AML852177 AWH852177 BGD852177 BPZ852177 BZV852177 CJR852177 CTN852177 DDJ852177 DNF852177 DXB852177 EGX852177 EQT852177 FAP852177 FKL852177 FUH852177 GED852177 GNZ852177 GXV852177 HHR852177 HRN852177 IBJ852177 ILF852177 IVB852177 JEX852177 JOT852177 JYP852177 KIL852177 KSH852177 LCD852177 LLZ852177 LVV852177 MFR852177 MPN852177 MZJ852177 NJF852177 NTB852177 OCX852177 OMT852177 OWP852177 PGL852177 PQH852177 QAD852177 QJZ852177 QTV852177 RDR852177 RNN852177 RXJ852177 SHF852177 SRB852177 TAX852177 TKT852177 TUP852177 UEL852177 UOH852177 UYD852177 VHZ852177 VRV852177 WBR852177 WLN852177 WVJ852177 B917713 IX917713 ST917713 ACP917713 AML917713 AWH917713 BGD917713 BPZ917713 BZV917713 CJR917713 CTN917713 DDJ917713 DNF917713 DXB917713 EGX917713 EQT917713 FAP917713 FKL917713 FUH917713 GED917713 GNZ917713 GXV917713 HHR917713 HRN917713 IBJ917713 ILF917713 IVB917713 JEX917713 JOT917713 JYP917713 KIL917713 KSH917713 LCD917713 LLZ917713 LVV917713 MFR917713 MPN917713 MZJ917713 NJF917713 NTB917713 OCX917713 OMT917713 OWP917713 PGL917713 PQH917713 QAD917713 QJZ917713 QTV917713 RDR917713 RNN917713 RXJ917713 SHF917713 SRB917713 TAX917713 TKT917713 TUP917713 UEL917713 UOH917713 UYD917713 VHZ917713 VRV917713 WBR917713 WLN917713 WVJ917713 B983249 IX983249 ST983249 ACP983249 AML983249 AWH983249 BGD983249 BPZ983249 BZV983249 CJR983249 CTN983249 DDJ983249 DNF983249 DXB983249 EGX983249 EQT983249 FAP983249 FKL983249 FUH983249 GED983249 GNZ983249 GXV983249 HHR983249 HRN983249 IBJ983249 ILF983249 IVB983249 JEX983249 JOT983249 JYP983249 KIL983249 KSH983249 LCD983249 LLZ983249 LVV983249 MFR983249 MPN983249 MZJ983249 NJF983249 NTB983249 OCX983249 OMT983249 OWP983249 PGL983249 PQH983249 QAD983249 QJZ983249 QTV983249 RDR983249 RNN983249 RXJ983249 SHF983249 SRB983249 TAX983249 TKT983249 TUP983249 UEL983249 UOH983249 UYD983249 VHZ983249 VRV983249 WBR983249 WLN983249 WVJ983249 Q209 JM209 TI209 ADE209 ANA209 AWW209 BGS209 BQO209 CAK209 CKG209 CUC209 DDY209 DNU209 DXQ209 EHM209 ERI209 FBE209 FLA209 FUW209 GES209 GOO209 GYK209 HIG209 HSC209 IBY209 ILU209 IVQ209 JFM209 JPI209 JZE209 KJA209 KSW209 LCS209 LMO209 LWK209 MGG209 MQC209 MZY209 NJU209 NTQ209 ODM209 ONI209 OXE209 PHA209 PQW209 QAS209 QKO209 QUK209 REG209 ROC209 RXY209 SHU209 SRQ209 TBM209 TLI209 TVE209 UFA209 UOW209 UYS209 VIO209 VSK209 WCG209 WMC209 WVY209 Q65745 JM65745 TI65745 ADE65745 ANA65745 AWW65745 BGS65745 BQO65745 CAK65745 CKG65745 CUC65745 DDY65745 DNU65745 DXQ65745 EHM65745 ERI65745 FBE65745 FLA65745 FUW65745 GES65745 GOO65745 GYK65745 HIG65745 HSC65745 IBY65745 ILU65745 IVQ65745 JFM65745 JPI65745 JZE65745 KJA65745 KSW65745 LCS65745 LMO65745 LWK65745 MGG65745 MQC65745 MZY65745 NJU65745 NTQ65745 ODM65745 ONI65745 OXE65745 PHA65745 PQW65745 QAS65745 QKO65745 QUK65745 REG65745 ROC65745 RXY65745 SHU65745 SRQ65745 TBM65745 TLI65745 TVE65745 UFA65745 UOW65745 UYS65745 VIO65745 VSK65745 WCG65745 WMC65745 WVY65745 Q131281 JM131281 TI131281 ADE131281 ANA131281 AWW131281 BGS131281 BQO131281 CAK131281 CKG131281 CUC131281 DDY131281 DNU131281 DXQ131281 EHM131281 ERI131281 FBE131281 FLA131281 FUW131281 GES131281 GOO131281 GYK131281 HIG131281 HSC131281 IBY131281 ILU131281 IVQ131281 JFM131281 JPI131281 JZE131281 KJA131281 KSW131281 LCS131281 LMO131281 LWK131281 MGG131281 MQC131281 MZY131281 NJU131281 NTQ131281 ODM131281 ONI131281 OXE131281 PHA131281 PQW131281 QAS131281 QKO131281 QUK131281 REG131281 ROC131281 RXY131281 SHU131281 SRQ131281 TBM131281 TLI131281 TVE131281 UFA131281 UOW131281 UYS131281 VIO131281 VSK131281 WCG131281 WMC131281 WVY131281 Q196817 JM196817 TI196817 ADE196817 ANA196817 AWW196817 BGS196817 BQO196817 CAK196817 CKG196817 CUC196817 DDY196817 DNU196817 DXQ196817 EHM196817 ERI196817 FBE196817 FLA196817 FUW196817 GES196817 GOO196817 GYK196817 HIG196817 HSC196817 IBY196817 ILU196817 IVQ196817 JFM196817 JPI196817 JZE196817 KJA196817 KSW196817 LCS196817 LMO196817 LWK196817 MGG196817 MQC196817 MZY196817 NJU196817 NTQ196817 ODM196817 ONI196817 OXE196817 PHA196817 PQW196817 QAS196817 QKO196817 QUK196817 REG196817 ROC196817 RXY196817 SHU196817 SRQ196817 TBM196817 TLI196817 TVE196817 UFA196817 UOW196817 UYS196817 VIO196817 VSK196817 WCG196817 WMC196817 WVY196817 Q262353 JM262353 TI262353 ADE262353 ANA262353 AWW262353 BGS262353 BQO262353 CAK262353 CKG262353 CUC262353 DDY262353 DNU262353 DXQ262353 EHM262353 ERI262353 FBE262353 FLA262353 FUW262353 GES262353 GOO262353 GYK262353 HIG262353 HSC262353 IBY262353 ILU262353 IVQ262353 JFM262353 JPI262353 JZE262353 KJA262353 KSW262353 LCS262353 LMO262353 LWK262353 MGG262353 MQC262353 MZY262353 NJU262353 NTQ262353 ODM262353 ONI262353 OXE262353 PHA262353 PQW262353 QAS262353 QKO262353 QUK262353 REG262353 ROC262353 RXY262353 SHU262353 SRQ262353 TBM262353 TLI262353 TVE262353 UFA262353 UOW262353 UYS262353 VIO262353 VSK262353 WCG262353 WMC262353 WVY262353 Q327889 JM327889 TI327889 ADE327889 ANA327889 AWW327889 BGS327889 BQO327889 CAK327889 CKG327889 CUC327889 DDY327889 DNU327889 DXQ327889 EHM327889 ERI327889 FBE327889 FLA327889 FUW327889 GES327889 GOO327889 GYK327889 HIG327889 HSC327889 IBY327889 ILU327889 IVQ327889 JFM327889 JPI327889 JZE327889 KJA327889 KSW327889 LCS327889 LMO327889 LWK327889 MGG327889 MQC327889 MZY327889 NJU327889 NTQ327889 ODM327889 ONI327889 OXE327889 PHA327889 PQW327889 QAS327889 QKO327889 QUK327889 REG327889 ROC327889 RXY327889 SHU327889 SRQ327889 TBM327889 TLI327889 TVE327889 UFA327889 UOW327889 UYS327889 VIO327889 VSK327889 WCG327889 WMC327889 WVY327889 Q393425 JM393425 TI393425 ADE393425 ANA393425 AWW393425 BGS393425 BQO393425 CAK393425 CKG393425 CUC393425 DDY393425 DNU393425 DXQ393425 EHM393425 ERI393425 FBE393425 FLA393425 FUW393425 GES393425 GOO393425 GYK393425 HIG393425 HSC393425 IBY393425 ILU393425 IVQ393425 JFM393425 JPI393425 JZE393425 KJA393425 KSW393425 LCS393425 LMO393425 LWK393425 MGG393425 MQC393425 MZY393425 NJU393425 NTQ393425 ODM393425 ONI393425 OXE393425 PHA393425 PQW393425 QAS393425 QKO393425 QUK393425 REG393425 ROC393425 RXY393425 SHU393425 SRQ393425 TBM393425 TLI393425 TVE393425 UFA393425 UOW393425 UYS393425 VIO393425 VSK393425 WCG393425 WMC393425 WVY393425 Q458961 JM458961 TI458961 ADE458961 ANA458961 AWW458961 BGS458961 BQO458961 CAK458961 CKG458961 CUC458961 DDY458961 DNU458961 DXQ458961 EHM458961 ERI458961 FBE458961 FLA458961 FUW458961 GES458961 GOO458961 GYK458961 HIG458961 HSC458961 IBY458961 ILU458961 IVQ458961 JFM458961 JPI458961 JZE458961 KJA458961 KSW458961 LCS458961 LMO458961 LWK458961 MGG458961 MQC458961 MZY458961 NJU458961 NTQ458961 ODM458961 ONI458961 OXE458961 PHA458961 PQW458961 QAS458961 QKO458961 QUK458961 REG458961 ROC458961 RXY458961 SHU458961 SRQ458961 TBM458961 TLI458961 TVE458961 UFA458961 UOW458961 UYS458961 VIO458961 VSK458961 WCG458961 WMC458961 WVY458961 Q524497 JM524497 TI524497 ADE524497 ANA524497 AWW524497 BGS524497 BQO524497 CAK524497 CKG524497 CUC524497 DDY524497 DNU524497 DXQ524497 EHM524497 ERI524497 FBE524497 FLA524497 FUW524497 GES524497 GOO524497 GYK524497 HIG524497 HSC524497 IBY524497 ILU524497 IVQ524497 JFM524497 JPI524497 JZE524497 KJA524497 KSW524497 LCS524497 LMO524497 LWK524497 MGG524497 MQC524497 MZY524497 NJU524497 NTQ524497 ODM524497 ONI524497 OXE524497 PHA524497 PQW524497 QAS524497 QKO524497 QUK524497 REG524497 ROC524497 RXY524497 SHU524497 SRQ524497 TBM524497 TLI524497 TVE524497 UFA524497 UOW524497 UYS524497 VIO524497 VSK524497 WCG524497 WMC524497 WVY524497 Q590033 JM590033 TI590033 ADE590033 ANA590033 AWW590033 BGS590033 BQO590033 CAK590033 CKG590033 CUC590033 DDY590033 DNU590033 DXQ590033 EHM590033 ERI590033 FBE590033 FLA590033 FUW590033 GES590033 GOO590033 GYK590033 HIG590033 HSC590033 IBY590033 ILU590033 IVQ590033 JFM590033 JPI590033 JZE590033 KJA590033 KSW590033 LCS590033 LMO590033 LWK590033 MGG590033 MQC590033 MZY590033 NJU590033 NTQ590033 ODM590033 ONI590033 OXE590033 PHA590033 PQW590033 QAS590033 QKO590033 QUK590033 REG590033 ROC590033 RXY590033 SHU590033 SRQ590033 TBM590033 TLI590033 TVE590033 UFA590033 UOW590033 UYS590033 VIO590033 VSK590033 WCG590033 WMC590033 WVY590033 Q655569 JM655569 TI655569 ADE655569 ANA655569 AWW655569 BGS655569 BQO655569 CAK655569 CKG655569 CUC655569 DDY655569 DNU655569 DXQ655569 EHM655569 ERI655569 FBE655569 FLA655569 FUW655569 GES655569 GOO655569 GYK655569 HIG655569 HSC655569 IBY655569 ILU655569 IVQ655569 JFM655569 JPI655569 JZE655569 KJA655569 KSW655569 LCS655569 LMO655569 LWK655569 MGG655569 MQC655569 MZY655569 NJU655569 NTQ655569 ODM655569 ONI655569 OXE655569 PHA655569 PQW655569 QAS655569 QKO655569 QUK655569 REG655569 ROC655569 RXY655569 SHU655569 SRQ655569 TBM655569 TLI655569 TVE655569 UFA655569 UOW655569 UYS655569 VIO655569 VSK655569 WCG655569 WMC655569 WVY655569 Q721105 JM721105 TI721105 ADE721105 ANA721105 AWW721105 BGS721105 BQO721105 CAK721105 CKG721105 CUC721105 DDY721105 DNU721105 DXQ721105 EHM721105 ERI721105 FBE721105 FLA721105 FUW721105 GES721105 GOO721105 GYK721105 HIG721105 HSC721105 IBY721105 ILU721105 IVQ721105 JFM721105 JPI721105 JZE721105 KJA721105 KSW721105 LCS721105 LMO721105 LWK721105 MGG721105 MQC721105 MZY721105 NJU721105 NTQ721105 ODM721105 ONI721105 OXE721105 PHA721105 PQW721105 QAS721105 QKO721105 QUK721105 REG721105 ROC721105 RXY721105 SHU721105 SRQ721105 TBM721105 TLI721105 TVE721105 UFA721105 UOW721105 UYS721105 VIO721105 VSK721105 WCG721105 WMC721105 WVY721105 Q786641 JM786641 TI786641 ADE786641 ANA786641 AWW786641 BGS786641 BQO786641 CAK786641 CKG786641 CUC786641 DDY786641 DNU786641 DXQ786641 EHM786641 ERI786641 FBE786641 FLA786641 FUW786641 GES786641 GOO786641 GYK786641 HIG786641 HSC786641 IBY786641 ILU786641 IVQ786641 JFM786641 JPI786641 JZE786641 KJA786641 KSW786641 LCS786641 LMO786641 LWK786641 MGG786641 MQC786641 MZY786641 NJU786641 NTQ786641 ODM786641 ONI786641 OXE786641 PHA786641 PQW786641 QAS786641 QKO786641 QUK786641 REG786641 ROC786641 RXY786641 SHU786641 SRQ786641 TBM786641 TLI786641 TVE786641 UFA786641 UOW786641 UYS786641 VIO786641 VSK786641 WCG786641 WMC786641 WVY786641 Q852177 JM852177 TI852177 ADE852177 ANA852177 AWW852177 BGS852177 BQO852177 CAK852177 CKG852177 CUC852177 DDY852177 DNU852177 DXQ852177 EHM852177 ERI852177 FBE852177 FLA852177 FUW852177 GES852177 GOO852177 GYK852177 HIG852177 HSC852177 IBY852177 ILU852177 IVQ852177 JFM852177 JPI852177 JZE852177 KJA852177 KSW852177 LCS852177 LMO852177 LWK852177 MGG852177 MQC852177 MZY852177 NJU852177 NTQ852177 ODM852177 ONI852177 OXE852177 PHA852177 PQW852177 QAS852177 QKO852177 QUK852177 REG852177 ROC852177 RXY852177 SHU852177 SRQ852177 TBM852177 TLI852177 TVE852177 UFA852177 UOW852177 UYS852177 VIO852177 VSK852177 WCG852177 WMC852177 WVY852177 Q917713 JM917713 TI917713 ADE917713 ANA917713 AWW917713 BGS917713 BQO917713 CAK917713 CKG917713 CUC917713 DDY917713 DNU917713 DXQ917713 EHM917713 ERI917713 FBE917713 FLA917713 FUW917713 GES917713 GOO917713 GYK917713 HIG917713 HSC917713 IBY917713 ILU917713 IVQ917713 JFM917713 JPI917713 JZE917713 KJA917713 KSW917713 LCS917713 LMO917713 LWK917713 MGG917713 MQC917713 MZY917713 NJU917713 NTQ917713 ODM917713 ONI917713 OXE917713 PHA917713 PQW917713 QAS917713 QKO917713 QUK917713 REG917713 ROC917713 RXY917713 SHU917713 SRQ917713 TBM917713 TLI917713 TVE917713 UFA917713 UOW917713 UYS917713 VIO917713 VSK917713 WCG917713 WMC917713 WVY917713 Q983249 JM983249 TI983249 ADE983249 ANA983249 AWW983249 BGS983249 BQO983249 CAK983249 CKG983249 CUC983249 DDY983249 DNU983249 DXQ983249 EHM983249 ERI983249 FBE983249 FLA983249 FUW983249 GES983249 GOO983249 GYK983249 HIG983249 HSC983249 IBY983249 ILU983249 IVQ983249 JFM983249 JPI983249 JZE983249 KJA983249 KSW983249 LCS983249 LMO983249 LWK983249 MGG983249 MQC983249 MZY983249 NJU983249 NTQ983249 ODM983249 ONI983249 OXE983249 PHA983249 PQW983249 QAS983249 QKO983249 QUK983249 REG983249 ROC983249 RXY983249 SHU983249 SRQ983249 TBM983249 TLI983249 TVE983249 UFA983249 UOW983249 UYS983249 VIO983249 VSK983249 WCG983249 WMC983249 WVY983249 O228:O230 JK228:JK230 TG228:TG230 ADC228:ADC230 AMY228:AMY230 AWU228:AWU230 BGQ228:BGQ230 BQM228:BQM230 CAI228:CAI230 CKE228:CKE230 CUA228:CUA230 DDW228:DDW230 DNS228:DNS230 DXO228:DXO230 EHK228:EHK230 ERG228:ERG230 FBC228:FBC230 FKY228:FKY230 FUU228:FUU230 GEQ228:GEQ230 GOM228:GOM230 GYI228:GYI230 HIE228:HIE230 HSA228:HSA230 IBW228:IBW230 ILS228:ILS230 IVO228:IVO230 JFK228:JFK230 JPG228:JPG230 JZC228:JZC230 KIY228:KIY230 KSU228:KSU230 LCQ228:LCQ230 LMM228:LMM230 LWI228:LWI230 MGE228:MGE230 MQA228:MQA230 MZW228:MZW230 NJS228:NJS230 NTO228:NTO230 ODK228:ODK230 ONG228:ONG230 OXC228:OXC230 PGY228:PGY230 PQU228:PQU230 QAQ228:QAQ230 QKM228:QKM230 QUI228:QUI230 REE228:REE230 ROA228:ROA230 RXW228:RXW230 SHS228:SHS230 SRO228:SRO230 TBK228:TBK230 TLG228:TLG230 TVC228:TVC230 UEY228:UEY230 UOU228:UOU230 UYQ228:UYQ230 VIM228:VIM230 VSI228:VSI230 WCE228:WCE230 WMA228:WMA230 WVW228:WVW230 O65764:O65766 JK65764:JK65766 TG65764:TG65766 ADC65764:ADC65766 AMY65764:AMY65766 AWU65764:AWU65766 BGQ65764:BGQ65766 BQM65764:BQM65766 CAI65764:CAI65766 CKE65764:CKE65766 CUA65764:CUA65766 DDW65764:DDW65766 DNS65764:DNS65766 DXO65764:DXO65766 EHK65764:EHK65766 ERG65764:ERG65766 FBC65764:FBC65766 FKY65764:FKY65766 FUU65764:FUU65766 GEQ65764:GEQ65766 GOM65764:GOM65766 GYI65764:GYI65766 HIE65764:HIE65766 HSA65764:HSA65766 IBW65764:IBW65766 ILS65764:ILS65766 IVO65764:IVO65766 JFK65764:JFK65766 JPG65764:JPG65766 JZC65764:JZC65766 KIY65764:KIY65766 KSU65764:KSU65766 LCQ65764:LCQ65766 LMM65764:LMM65766 LWI65764:LWI65766 MGE65764:MGE65766 MQA65764:MQA65766 MZW65764:MZW65766 NJS65764:NJS65766 NTO65764:NTO65766 ODK65764:ODK65766 ONG65764:ONG65766 OXC65764:OXC65766 PGY65764:PGY65766 PQU65764:PQU65766 QAQ65764:QAQ65766 QKM65764:QKM65766 QUI65764:QUI65766 REE65764:REE65766 ROA65764:ROA65766 RXW65764:RXW65766 SHS65764:SHS65766 SRO65764:SRO65766 TBK65764:TBK65766 TLG65764:TLG65766 TVC65764:TVC65766 UEY65764:UEY65766 UOU65764:UOU65766 UYQ65764:UYQ65766 VIM65764:VIM65766 VSI65764:VSI65766 WCE65764:WCE65766 WMA65764:WMA65766 WVW65764:WVW65766 O131300:O131302 JK131300:JK131302 TG131300:TG131302 ADC131300:ADC131302 AMY131300:AMY131302 AWU131300:AWU131302 BGQ131300:BGQ131302 BQM131300:BQM131302 CAI131300:CAI131302 CKE131300:CKE131302 CUA131300:CUA131302 DDW131300:DDW131302 DNS131300:DNS131302 DXO131300:DXO131302 EHK131300:EHK131302 ERG131300:ERG131302 FBC131300:FBC131302 FKY131300:FKY131302 FUU131300:FUU131302 GEQ131300:GEQ131302 GOM131300:GOM131302 GYI131300:GYI131302 HIE131300:HIE131302 HSA131300:HSA131302 IBW131300:IBW131302 ILS131300:ILS131302 IVO131300:IVO131302 JFK131300:JFK131302 JPG131300:JPG131302 JZC131300:JZC131302 KIY131300:KIY131302 KSU131300:KSU131302 LCQ131300:LCQ131302 LMM131300:LMM131302 LWI131300:LWI131302 MGE131300:MGE131302 MQA131300:MQA131302 MZW131300:MZW131302 NJS131300:NJS131302 NTO131300:NTO131302 ODK131300:ODK131302 ONG131300:ONG131302 OXC131300:OXC131302 PGY131300:PGY131302 PQU131300:PQU131302 QAQ131300:QAQ131302 QKM131300:QKM131302 QUI131300:QUI131302 REE131300:REE131302 ROA131300:ROA131302 RXW131300:RXW131302 SHS131300:SHS131302 SRO131300:SRO131302 TBK131300:TBK131302 TLG131300:TLG131302 TVC131300:TVC131302 UEY131300:UEY131302 UOU131300:UOU131302 UYQ131300:UYQ131302 VIM131300:VIM131302 VSI131300:VSI131302 WCE131300:WCE131302 WMA131300:WMA131302 WVW131300:WVW131302 O196836:O196838 JK196836:JK196838 TG196836:TG196838 ADC196836:ADC196838 AMY196836:AMY196838 AWU196836:AWU196838 BGQ196836:BGQ196838 BQM196836:BQM196838 CAI196836:CAI196838 CKE196836:CKE196838 CUA196836:CUA196838 DDW196836:DDW196838 DNS196836:DNS196838 DXO196836:DXO196838 EHK196836:EHK196838 ERG196836:ERG196838 FBC196836:FBC196838 FKY196836:FKY196838 FUU196836:FUU196838 GEQ196836:GEQ196838 GOM196836:GOM196838 GYI196836:GYI196838 HIE196836:HIE196838 HSA196836:HSA196838 IBW196836:IBW196838 ILS196836:ILS196838 IVO196836:IVO196838 JFK196836:JFK196838 JPG196836:JPG196838 JZC196836:JZC196838 KIY196836:KIY196838 KSU196836:KSU196838 LCQ196836:LCQ196838 LMM196836:LMM196838 LWI196836:LWI196838 MGE196836:MGE196838 MQA196836:MQA196838 MZW196836:MZW196838 NJS196836:NJS196838 NTO196836:NTO196838 ODK196836:ODK196838 ONG196836:ONG196838 OXC196836:OXC196838 PGY196836:PGY196838 PQU196836:PQU196838 QAQ196836:QAQ196838 QKM196836:QKM196838 QUI196836:QUI196838 REE196836:REE196838 ROA196836:ROA196838 RXW196836:RXW196838 SHS196836:SHS196838 SRO196836:SRO196838 TBK196836:TBK196838 TLG196836:TLG196838 TVC196836:TVC196838 UEY196836:UEY196838 UOU196836:UOU196838 UYQ196836:UYQ196838 VIM196836:VIM196838 VSI196836:VSI196838 WCE196836:WCE196838 WMA196836:WMA196838 WVW196836:WVW196838 O262372:O262374 JK262372:JK262374 TG262372:TG262374 ADC262372:ADC262374 AMY262372:AMY262374 AWU262372:AWU262374 BGQ262372:BGQ262374 BQM262372:BQM262374 CAI262372:CAI262374 CKE262372:CKE262374 CUA262372:CUA262374 DDW262372:DDW262374 DNS262372:DNS262374 DXO262372:DXO262374 EHK262372:EHK262374 ERG262372:ERG262374 FBC262372:FBC262374 FKY262372:FKY262374 FUU262372:FUU262374 GEQ262372:GEQ262374 GOM262372:GOM262374 GYI262372:GYI262374 HIE262372:HIE262374 HSA262372:HSA262374 IBW262372:IBW262374 ILS262372:ILS262374 IVO262372:IVO262374 JFK262372:JFK262374 JPG262372:JPG262374 JZC262372:JZC262374 KIY262372:KIY262374 KSU262372:KSU262374 LCQ262372:LCQ262374 LMM262372:LMM262374 LWI262372:LWI262374 MGE262372:MGE262374 MQA262372:MQA262374 MZW262372:MZW262374 NJS262372:NJS262374 NTO262372:NTO262374 ODK262372:ODK262374 ONG262372:ONG262374 OXC262372:OXC262374 PGY262372:PGY262374 PQU262372:PQU262374 QAQ262372:QAQ262374 QKM262372:QKM262374 QUI262372:QUI262374 REE262372:REE262374 ROA262372:ROA262374 RXW262372:RXW262374 SHS262372:SHS262374 SRO262372:SRO262374 TBK262372:TBK262374 TLG262372:TLG262374 TVC262372:TVC262374 UEY262372:UEY262374 UOU262372:UOU262374 UYQ262372:UYQ262374 VIM262372:VIM262374 VSI262372:VSI262374 WCE262372:WCE262374 WMA262372:WMA262374 WVW262372:WVW262374 O327908:O327910 JK327908:JK327910 TG327908:TG327910 ADC327908:ADC327910 AMY327908:AMY327910 AWU327908:AWU327910 BGQ327908:BGQ327910 BQM327908:BQM327910 CAI327908:CAI327910 CKE327908:CKE327910 CUA327908:CUA327910 DDW327908:DDW327910 DNS327908:DNS327910 DXO327908:DXO327910 EHK327908:EHK327910 ERG327908:ERG327910 FBC327908:FBC327910 FKY327908:FKY327910 FUU327908:FUU327910 GEQ327908:GEQ327910 GOM327908:GOM327910 GYI327908:GYI327910 HIE327908:HIE327910 HSA327908:HSA327910 IBW327908:IBW327910 ILS327908:ILS327910 IVO327908:IVO327910 JFK327908:JFK327910 JPG327908:JPG327910 JZC327908:JZC327910 KIY327908:KIY327910 KSU327908:KSU327910 LCQ327908:LCQ327910 LMM327908:LMM327910 LWI327908:LWI327910 MGE327908:MGE327910 MQA327908:MQA327910 MZW327908:MZW327910 NJS327908:NJS327910 NTO327908:NTO327910 ODK327908:ODK327910 ONG327908:ONG327910 OXC327908:OXC327910 PGY327908:PGY327910 PQU327908:PQU327910 QAQ327908:QAQ327910 QKM327908:QKM327910 QUI327908:QUI327910 REE327908:REE327910 ROA327908:ROA327910 RXW327908:RXW327910 SHS327908:SHS327910 SRO327908:SRO327910 TBK327908:TBK327910 TLG327908:TLG327910 TVC327908:TVC327910 UEY327908:UEY327910 UOU327908:UOU327910 UYQ327908:UYQ327910 VIM327908:VIM327910 VSI327908:VSI327910 WCE327908:WCE327910 WMA327908:WMA327910 WVW327908:WVW327910 O393444:O393446 JK393444:JK393446 TG393444:TG393446 ADC393444:ADC393446 AMY393444:AMY393446 AWU393444:AWU393446 BGQ393444:BGQ393446 BQM393444:BQM393446 CAI393444:CAI393446 CKE393444:CKE393446 CUA393444:CUA393446 DDW393444:DDW393446 DNS393444:DNS393446 DXO393444:DXO393446 EHK393444:EHK393446 ERG393444:ERG393446 FBC393444:FBC393446 FKY393444:FKY393446 FUU393444:FUU393446 GEQ393444:GEQ393446 GOM393444:GOM393446 GYI393444:GYI393446 HIE393444:HIE393446 HSA393444:HSA393446 IBW393444:IBW393446 ILS393444:ILS393446 IVO393444:IVO393446 JFK393444:JFK393446 JPG393444:JPG393446 JZC393444:JZC393446 KIY393444:KIY393446 KSU393444:KSU393446 LCQ393444:LCQ393446 LMM393444:LMM393446 LWI393444:LWI393446 MGE393444:MGE393446 MQA393444:MQA393446 MZW393444:MZW393446 NJS393444:NJS393446 NTO393444:NTO393446 ODK393444:ODK393446 ONG393444:ONG393446 OXC393444:OXC393446 PGY393444:PGY393446 PQU393444:PQU393446 QAQ393444:QAQ393446 QKM393444:QKM393446 QUI393444:QUI393446 REE393444:REE393446 ROA393444:ROA393446 RXW393444:RXW393446 SHS393444:SHS393446 SRO393444:SRO393446 TBK393444:TBK393446 TLG393444:TLG393446 TVC393444:TVC393446 UEY393444:UEY393446 UOU393444:UOU393446 UYQ393444:UYQ393446 VIM393444:VIM393446 VSI393444:VSI393446 WCE393444:WCE393446 WMA393444:WMA393446 WVW393444:WVW393446 O458980:O458982 JK458980:JK458982 TG458980:TG458982 ADC458980:ADC458982 AMY458980:AMY458982 AWU458980:AWU458982 BGQ458980:BGQ458982 BQM458980:BQM458982 CAI458980:CAI458982 CKE458980:CKE458982 CUA458980:CUA458982 DDW458980:DDW458982 DNS458980:DNS458982 DXO458980:DXO458982 EHK458980:EHK458982 ERG458980:ERG458982 FBC458980:FBC458982 FKY458980:FKY458982 FUU458980:FUU458982 GEQ458980:GEQ458982 GOM458980:GOM458982 GYI458980:GYI458982 HIE458980:HIE458982 HSA458980:HSA458982 IBW458980:IBW458982 ILS458980:ILS458982 IVO458980:IVO458982 JFK458980:JFK458982 JPG458980:JPG458982 JZC458980:JZC458982 KIY458980:KIY458982 KSU458980:KSU458982 LCQ458980:LCQ458982 LMM458980:LMM458982 LWI458980:LWI458982 MGE458980:MGE458982 MQA458980:MQA458982 MZW458980:MZW458982 NJS458980:NJS458982 NTO458980:NTO458982 ODK458980:ODK458982 ONG458980:ONG458982 OXC458980:OXC458982 PGY458980:PGY458982 PQU458980:PQU458982 QAQ458980:QAQ458982 QKM458980:QKM458982 QUI458980:QUI458982 REE458980:REE458982 ROA458980:ROA458982 RXW458980:RXW458982 SHS458980:SHS458982 SRO458980:SRO458982 TBK458980:TBK458982 TLG458980:TLG458982 TVC458980:TVC458982 UEY458980:UEY458982 UOU458980:UOU458982 UYQ458980:UYQ458982 VIM458980:VIM458982 VSI458980:VSI458982 WCE458980:WCE458982 WMA458980:WMA458982 WVW458980:WVW458982 O524516:O524518 JK524516:JK524518 TG524516:TG524518 ADC524516:ADC524518 AMY524516:AMY524518 AWU524516:AWU524518 BGQ524516:BGQ524518 BQM524516:BQM524518 CAI524516:CAI524518 CKE524516:CKE524518 CUA524516:CUA524518 DDW524516:DDW524518 DNS524516:DNS524518 DXO524516:DXO524518 EHK524516:EHK524518 ERG524516:ERG524518 FBC524516:FBC524518 FKY524516:FKY524518 FUU524516:FUU524518 GEQ524516:GEQ524518 GOM524516:GOM524518 GYI524516:GYI524518 HIE524516:HIE524518 HSA524516:HSA524518 IBW524516:IBW524518 ILS524516:ILS524518 IVO524516:IVO524518 JFK524516:JFK524518 JPG524516:JPG524518 JZC524516:JZC524518 KIY524516:KIY524518 KSU524516:KSU524518 LCQ524516:LCQ524518 LMM524516:LMM524518 LWI524516:LWI524518 MGE524516:MGE524518 MQA524516:MQA524518 MZW524516:MZW524518 NJS524516:NJS524518 NTO524516:NTO524518 ODK524516:ODK524518 ONG524516:ONG524518 OXC524516:OXC524518 PGY524516:PGY524518 PQU524516:PQU524518 QAQ524516:QAQ524518 QKM524516:QKM524518 QUI524516:QUI524518 REE524516:REE524518 ROA524516:ROA524518 RXW524516:RXW524518 SHS524516:SHS524518 SRO524516:SRO524518 TBK524516:TBK524518 TLG524516:TLG524518 TVC524516:TVC524518 UEY524516:UEY524518 UOU524516:UOU524518 UYQ524516:UYQ524518 VIM524516:VIM524518 VSI524516:VSI524518 WCE524516:WCE524518 WMA524516:WMA524518 WVW524516:WVW524518 O590052:O590054 JK590052:JK590054 TG590052:TG590054 ADC590052:ADC590054 AMY590052:AMY590054 AWU590052:AWU590054 BGQ590052:BGQ590054 BQM590052:BQM590054 CAI590052:CAI590054 CKE590052:CKE590054 CUA590052:CUA590054 DDW590052:DDW590054 DNS590052:DNS590054 DXO590052:DXO590054 EHK590052:EHK590054 ERG590052:ERG590054 FBC590052:FBC590054 FKY590052:FKY590054 FUU590052:FUU590054 GEQ590052:GEQ590054 GOM590052:GOM590054 GYI590052:GYI590054 HIE590052:HIE590054 HSA590052:HSA590054 IBW590052:IBW590054 ILS590052:ILS590054 IVO590052:IVO590054 JFK590052:JFK590054 JPG590052:JPG590054 JZC590052:JZC590054 KIY590052:KIY590054 KSU590052:KSU590054 LCQ590052:LCQ590054 LMM590052:LMM590054 LWI590052:LWI590054 MGE590052:MGE590054 MQA590052:MQA590054 MZW590052:MZW590054 NJS590052:NJS590054 NTO590052:NTO590054 ODK590052:ODK590054 ONG590052:ONG590054 OXC590052:OXC590054 PGY590052:PGY590054 PQU590052:PQU590054 QAQ590052:QAQ590054 QKM590052:QKM590054 QUI590052:QUI590054 REE590052:REE590054 ROA590052:ROA590054 RXW590052:RXW590054 SHS590052:SHS590054 SRO590052:SRO590054 TBK590052:TBK590054 TLG590052:TLG590054 TVC590052:TVC590054 UEY590052:UEY590054 UOU590052:UOU590054 UYQ590052:UYQ590054 VIM590052:VIM590054 VSI590052:VSI590054 WCE590052:WCE590054 WMA590052:WMA590054 WVW590052:WVW590054 O655588:O655590 JK655588:JK655590 TG655588:TG655590 ADC655588:ADC655590 AMY655588:AMY655590 AWU655588:AWU655590 BGQ655588:BGQ655590 BQM655588:BQM655590 CAI655588:CAI655590 CKE655588:CKE655590 CUA655588:CUA655590 DDW655588:DDW655590 DNS655588:DNS655590 DXO655588:DXO655590 EHK655588:EHK655590 ERG655588:ERG655590 FBC655588:FBC655590 FKY655588:FKY655590 FUU655588:FUU655590 GEQ655588:GEQ655590 GOM655588:GOM655590 GYI655588:GYI655590 HIE655588:HIE655590 HSA655588:HSA655590 IBW655588:IBW655590 ILS655588:ILS655590 IVO655588:IVO655590 JFK655588:JFK655590 JPG655588:JPG655590 JZC655588:JZC655590 KIY655588:KIY655590 KSU655588:KSU655590 LCQ655588:LCQ655590 LMM655588:LMM655590 LWI655588:LWI655590 MGE655588:MGE655590 MQA655588:MQA655590 MZW655588:MZW655590 NJS655588:NJS655590 NTO655588:NTO655590 ODK655588:ODK655590 ONG655588:ONG655590 OXC655588:OXC655590 PGY655588:PGY655590 PQU655588:PQU655590 QAQ655588:QAQ655590 QKM655588:QKM655590 QUI655588:QUI655590 REE655588:REE655590 ROA655588:ROA655590 RXW655588:RXW655590 SHS655588:SHS655590 SRO655588:SRO655590 TBK655588:TBK655590 TLG655588:TLG655590 TVC655588:TVC655590 UEY655588:UEY655590 UOU655588:UOU655590 UYQ655588:UYQ655590 VIM655588:VIM655590 VSI655588:VSI655590 WCE655588:WCE655590 WMA655588:WMA655590 WVW655588:WVW655590 O721124:O721126 JK721124:JK721126 TG721124:TG721126 ADC721124:ADC721126 AMY721124:AMY721126 AWU721124:AWU721126 BGQ721124:BGQ721126 BQM721124:BQM721126 CAI721124:CAI721126 CKE721124:CKE721126 CUA721124:CUA721126 DDW721124:DDW721126 DNS721124:DNS721126 DXO721124:DXO721126 EHK721124:EHK721126 ERG721124:ERG721126 FBC721124:FBC721126 FKY721124:FKY721126 FUU721124:FUU721126 GEQ721124:GEQ721126 GOM721124:GOM721126 GYI721124:GYI721126 HIE721124:HIE721126 HSA721124:HSA721126 IBW721124:IBW721126 ILS721124:ILS721126 IVO721124:IVO721126 JFK721124:JFK721126 JPG721124:JPG721126 JZC721124:JZC721126 KIY721124:KIY721126 KSU721124:KSU721126 LCQ721124:LCQ721126 LMM721124:LMM721126 LWI721124:LWI721126 MGE721124:MGE721126 MQA721124:MQA721126 MZW721124:MZW721126 NJS721124:NJS721126 NTO721124:NTO721126 ODK721124:ODK721126 ONG721124:ONG721126 OXC721124:OXC721126 PGY721124:PGY721126 PQU721124:PQU721126 QAQ721124:QAQ721126 QKM721124:QKM721126 QUI721124:QUI721126 REE721124:REE721126 ROA721124:ROA721126 RXW721124:RXW721126 SHS721124:SHS721126 SRO721124:SRO721126 TBK721124:TBK721126 TLG721124:TLG721126 TVC721124:TVC721126 UEY721124:UEY721126 UOU721124:UOU721126 UYQ721124:UYQ721126 VIM721124:VIM721126 VSI721124:VSI721126 WCE721124:WCE721126 WMA721124:WMA721126 WVW721124:WVW721126 O786660:O786662 JK786660:JK786662 TG786660:TG786662 ADC786660:ADC786662 AMY786660:AMY786662 AWU786660:AWU786662 BGQ786660:BGQ786662 BQM786660:BQM786662 CAI786660:CAI786662 CKE786660:CKE786662 CUA786660:CUA786662 DDW786660:DDW786662 DNS786660:DNS786662 DXO786660:DXO786662 EHK786660:EHK786662 ERG786660:ERG786662 FBC786660:FBC786662 FKY786660:FKY786662 FUU786660:FUU786662 GEQ786660:GEQ786662 GOM786660:GOM786662 GYI786660:GYI786662 HIE786660:HIE786662 HSA786660:HSA786662 IBW786660:IBW786662 ILS786660:ILS786662 IVO786660:IVO786662 JFK786660:JFK786662 JPG786660:JPG786662 JZC786660:JZC786662 KIY786660:KIY786662 KSU786660:KSU786662 LCQ786660:LCQ786662 LMM786660:LMM786662 LWI786660:LWI786662 MGE786660:MGE786662 MQA786660:MQA786662 MZW786660:MZW786662 NJS786660:NJS786662 NTO786660:NTO786662 ODK786660:ODK786662 ONG786660:ONG786662 OXC786660:OXC786662 PGY786660:PGY786662 PQU786660:PQU786662 QAQ786660:QAQ786662 QKM786660:QKM786662 QUI786660:QUI786662 REE786660:REE786662 ROA786660:ROA786662 RXW786660:RXW786662 SHS786660:SHS786662 SRO786660:SRO786662 TBK786660:TBK786662 TLG786660:TLG786662 TVC786660:TVC786662 UEY786660:UEY786662 UOU786660:UOU786662 UYQ786660:UYQ786662 VIM786660:VIM786662 VSI786660:VSI786662 WCE786660:WCE786662 WMA786660:WMA786662 WVW786660:WVW786662 O852196:O852198 JK852196:JK852198 TG852196:TG852198 ADC852196:ADC852198 AMY852196:AMY852198 AWU852196:AWU852198 BGQ852196:BGQ852198 BQM852196:BQM852198 CAI852196:CAI852198 CKE852196:CKE852198 CUA852196:CUA852198 DDW852196:DDW852198 DNS852196:DNS852198 DXO852196:DXO852198 EHK852196:EHK852198 ERG852196:ERG852198 FBC852196:FBC852198 FKY852196:FKY852198 FUU852196:FUU852198 GEQ852196:GEQ852198 GOM852196:GOM852198 GYI852196:GYI852198 HIE852196:HIE852198 HSA852196:HSA852198 IBW852196:IBW852198 ILS852196:ILS852198 IVO852196:IVO852198 JFK852196:JFK852198 JPG852196:JPG852198 JZC852196:JZC852198 KIY852196:KIY852198 KSU852196:KSU852198 LCQ852196:LCQ852198 LMM852196:LMM852198 LWI852196:LWI852198 MGE852196:MGE852198 MQA852196:MQA852198 MZW852196:MZW852198 NJS852196:NJS852198 NTO852196:NTO852198 ODK852196:ODK852198 ONG852196:ONG852198 OXC852196:OXC852198 PGY852196:PGY852198 PQU852196:PQU852198 QAQ852196:QAQ852198 QKM852196:QKM852198 QUI852196:QUI852198 REE852196:REE852198 ROA852196:ROA852198 RXW852196:RXW852198 SHS852196:SHS852198 SRO852196:SRO852198 TBK852196:TBK852198 TLG852196:TLG852198 TVC852196:TVC852198 UEY852196:UEY852198 UOU852196:UOU852198 UYQ852196:UYQ852198 VIM852196:VIM852198 VSI852196:VSI852198 WCE852196:WCE852198 WMA852196:WMA852198 WVW852196:WVW852198 O917732:O917734 JK917732:JK917734 TG917732:TG917734 ADC917732:ADC917734 AMY917732:AMY917734 AWU917732:AWU917734 BGQ917732:BGQ917734 BQM917732:BQM917734 CAI917732:CAI917734 CKE917732:CKE917734 CUA917732:CUA917734 DDW917732:DDW917734 DNS917732:DNS917734 DXO917732:DXO917734 EHK917732:EHK917734 ERG917732:ERG917734 FBC917732:FBC917734 FKY917732:FKY917734 FUU917732:FUU917734 GEQ917732:GEQ917734 GOM917732:GOM917734 GYI917732:GYI917734 HIE917732:HIE917734 HSA917732:HSA917734 IBW917732:IBW917734 ILS917732:ILS917734 IVO917732:IVO917734 JFK917732:JFK917734 JPG917732:JPG917734 JZC917732:JZC917734 KIY917732:KIY917734 KSU917732:KSU917734 LCQ917732:LCQ917734 LMM917732:LMM917734 LWI917732:LWI917734 MGE917732:MGE917734 MQA917732:MQA917734 MZW917732:MZW917734 NJS917732:NJS917734 NTO917732:NTO917734 ODK917732:ODK917734 ONG917732:ONG917734 OXC917732:OXC917734 PGY917732:PGY917734 PQU917732:PQU917734 QAQ917732:QAQ917734 QKM917732:QKM917734 QUI917732:QUI917734 REE917732:REE917734 ROA917732:ROA917734 RXW917732:RXW917734 SHS917732:SHS917734 SRO917732:SRO917734 TBK917732:TBK917734 TLG917732:TLG917734 TVC917732:TVC917734 UEY917732:UEY917734 UOU917732:UOU917734 UYQ917732:UYQ917734 VIM917732:VIM917734 VSI917732:VSI917734 WCE917732:WCE917734 WMA917732:WMA917734 WVW917732:WVW917734 O983268:O983270 JK983268:JK983270 TG983268:TG983270 ADC983268:ADC983270 AMY983268:AMY983270 AWU983268:AWU983270 BGQ983268:BGQ983270 BQM983268:BQM983270 CAI983268:CAI983270 CKE983268:CKE983270 CUA983268:CUA983270 DDW983268:DDW983270 DNS983268:DNS983270 DXO983268:DXO983270 EHK983268:EHK983270 ERG983268:ERG983270 FBC983268:FBC983270 FKY983268:FKY983270 FUU983268:FUU983270 GEQ983268:GEQ983270 GOM983268:GOM983270 GYI983268:GYI983270 HIE983268:HIE983270 HSA983268:HSA983270 IBW983268:IBW983270 ILS983268:ILS983270 IVO983268:IVO983270 JFK983268:JFK983270 JPG983268:JPG983270 JZC983268:JZC983270 KIY983268:KIY983270 KSU983268:KSU983270 LCQ983268:LCQ983270 LMM983268:LMM983270 LWI983268:LWI983270 MGE983268:MGE983270 MQA983268:MQA983270 MZW983268:MZW983270 NJS983268:NJS983270 NTO983268:NTO983270 ODK983268:ODK983270 ONG983268:ONG983270 OXC983268:OXC983270 PGY983268:PGY983270 PQU983268:PQU983270 QAQ983268:QAQ983270 QKM983268:QKM983270 QUI983268:QUI983270 REE983268:REE983270 ROA983268:ROA983270 RXW983268:RXW983270 SHS983268:SHS983270 SRO983268:SRO983270 TBK983268:TBK983270 TLG983268:TLG983270 TVC983268:TVC983270 UEY983268:UEY983270 UOU983268:UOU983270 UYQ983268:UYQ983270 VIM983268:VIM983270 VSI983268:VSI983270 WCE983268:WCE983270 WMA983268:WMA983270 WVW983268:WVW983270 N209 JJ209 TF209 ADB209 AMX209 AWT209 BGP209 BQL209 CAH209 CKD209 CTZ209 DDV209 DNR209 DXN209 EHJ209 ERF209 FBB209 FKX209 FUT209 GEP209 GOL209 GYH209 HID209 HRZ209 IBV209 ILR209 IVN209 JFJ209 JPF209 JZB209 KIX209 KST209 LCP209 LML209 LWH209 MGD209 MPZ209 MZV209 NJR209 NTN209 ODJ209 ONF209 OXB209 PGX209 PQT209 QAP209 QKL209 QUH209 RED209 RNZ209 RXV209 SHR209 SRN209 TBJ209 TLF209 TVB209 UEX209 UOT209 UYP209 VIL209 VSH209 WCD209 WLZ209 WVV209 N65745 JJ65745 TF65745 ADB65745 AMX65745 AWT65745 BGP65745 BQL65745 CAH65745 CKD65745 CTZ65745 DDV65745 DNR65745 DXN65745 EHJ65745 ERF65745 FBB65745 FKX65745 FUT65745 GEP65745 GOL65745 GYH65745 HID65745 HRZ65745 IBV65745 ILR65745 IVN65745 JFJ65745 JPF65745 JZB65745 KIX65745 KST65745 LCP65745 LML65745 LWH65745 MGD65745 MPZ65745 MZV65745 NJR65745 NTN65745 ODJ65745 ONF65745 OXB65745 PGX65745 PQT65745 QAP65745 QKL65745 QUH65745 RED65745 RNZ65745 RXV65745 SHR65745 SRN65745 TBJ65745 TLF65745 TVB65745 UEX65745 UOT65745 UYP65745 VIL65745 VSH65745 WCD65745 WLZ65745 WVV65745 N131281 JJ131281 TF131281 ADB131281 AMX131281 AWT131281 BGP131281 BQL131281 CAH131281 CKD131281 CTZ131281 DDV131281 DNR131281 DXN131281 EHJ131281 ERF131281 FBB131281 FKX131281 FUT131281 GEP131281 GOL131281 GYH131281 HID131281 HRZ131281 IBV131281 ILR131281 IVN131281 JFJ131281 JPF131281 JZB131281 KIX131281 KST131281 LCP131281 LML131281 LWH131281 MGD131281 MPZ131281 MZV131281 NJR131281 NTN131281 ODJ131281 ONF131281 OXB131281 PGX131281 PQT131281 QAP131281 QKL131281 QUH131281 RED131281 RNZ131281 RXV131281 SHR131281 SRN131281 TBJ131281 TLF131281 TVB131281 UEX131281 UOT131281 UYP131281 VIL131281 VSH131281 WCD131281 WLZ131281 WVV131281 N196817 JJ196817 TF196817 ADB196817 AMX196817 AWT196817 BGP196817 BQL196817 CAH196817 CKD196817 CTZ196817 DDV196817 DNR196817 DXN196817 EHJ196817 ERF196817 FBB196817 FKX196817 FUT196817 GEP196817 GOL196817 GYH196817 HID196817 HRZ196817 IBV196817 ILR196817 IVN196817 JFJ196817 JPF196817 JZB196817 KIX196817 KST196817 LCP196817 LML196817 LWH196817 MGD196817 MPZ196817 MZV196817 NJR196817 NTN196817 ODJ196817 ONF196817 OXB196817 PGX196817 PQT196817 QAP196817 QKL196817 QUH196817 RED196817 RNZ196817 RXV196817 SHR196817 SRN196817 TBJ196817 TLF196817 TVB196817 UEX196817 UOT196817 UYP196817 VIL196817 VSH196817 WCD196817 WLZ196817 WVV196817 N262353 JJ262353 TF262353 ADB262353 AMX262353 AWT262353 BGP262353 BQL262353 CAH262353 CKD262353 CTZ262353 DDV262353 DNR262353 DXN262353 EHJ262353 ERF262353 FBB262353 FKX262353 FUT262353 GEP262353 GOL262353 GYH262353 HID262353 HRZ262353 IBV262353 ILR262353 IVN262353 JFJ262353 JPF262353 JZB262353 KIX262353 KST262353 LCP262353 LML262353 LWH262353 MGD262353 MPZ262353 MZV262353 NJR262353 NTN262353 ODJ262353 ONF262353 OXB262353 PGX262353 PQT262353 QAP262353 QKL262353 QUH262353 RED262353 RNZ262353 RXV262353 SHR262353 SRN262353 TBJ262353 TLF262353 TVB262353 UEX262353 UOT262353 UYP262353 VIL262353 VSH262353 WCD262353 WLZ262353 WVV262353 N327889 JJ327889 TF327889 ADB327889 AMX327889 AWT327889 BGP327889 BQL327889 CAH327889 CKD327889 CTZ327889 DDV327889 DNR327889 DXN327889 EHJ327889 ERF327889 FBB327889 FKX327889 FUT327889 GEP327889 GOL327889 GYH327889 HID327889 HRZ327889 IBV327889 ILR327889 IVN327889 JFJ327889 JPF327889 JZB327889 KIX327889 KST327889 LCP327889 LML327889 LWH327889 MGD327889 MPZ327889 MZV327889 NJR327889 NTN327889 ODJ327889 ONF327889 OXB327889 PGX327889 PQT327889 QAP327889 QKL327889 QUH327889 RED327889 RNZ327889 RXV327889 SHR327889 SRN327889 TBJ327889 TLF327889 TVB327889 UEX327889 UOT327889 UYP327889 VIL327889 VSH327889 WCD327889 WLZ327889 WVV327889 N393425 JJ393425 TF393425 ADB393425 AMX393425 AWT393425 BGP393425 BQL393425 CAH393425 CKD393425 CTZ393425 DDV393425 DNR393425 DXN393425 EHJ393425 ERF393425 FBB393425 FKX393425 FUT393425 GEP393425 GOL393425 GYH393425 HID393425 HRZ393425 IBV393425 ILR393425 IVN393425 JFJ393425 JPF393425 JZB393425 KIX393425 KST393425 LCP393425 LML393425 LWH393425 MGD393425 MPZ393425 MZV393425 NJR393425 NTN393425 ODJ393425 ONF393425 OXB393425 PGX393425 PQT393425 QAP393425 QKL393425 QUH393425 RED393425 RNZ393425 RXV393425 SHR393425 SRN393425 TBJ393425 TLF393425 TVB393425 UEX393425 UOT393425 UYP393425 VIL393425 VSH393425 WCD393425 WLZ393425 WVV393425 N458961 JJ458961 TF458961 ADB458961 AMX458961 AWT458961 BGP458961 BQL458961 CAH458961 CKD458961 CTZ458961 DDV458961 DNR458961 DXN458961 EHJ458961 ERF458961 FBB458961 FKX458961 FUT458961 GEP458961 GOL458961 GYH458961 HID458961 HRZ458961 IBV458961 ILR458961 IVN458961 JFJ458961 JPF458961 JZB458961 KIX458961 KST458961 LCP458961 LML458961 LWH458961 MGD458961 MPZ458961 MZV458961 NJR458961 NTN458961 ODJ458961 ONF458961 OXB458961 PGX458961 PQT458961 QAP458961 QKL458961 QUH458961 RED458961 RNZ458961 RXV458961 SHR458961 SRN458961 TBJ458961 TLF458961 TVB458961 UEX458961 UOT458961 UYP458961 VIL458961 VSH458961 WCD458961 WLZ458961 WVV458961 N524497 JJ524497 TF524497 ADB524497 AMX524497 AWT524497 BGP524497 BQL524497 CAH524497 CKD524497 CTZ524497 DDV524497 DNR524497 DXN524497 EHJ524497 ERF524497 FBB524497 FKX524497 FUT524497 GEP524497 GOL524497 GYH524497 HID524497 HRZ524497 IBV524497 ILR524497 IVN524497 JFJ524497 JPF524497 JZB524497 KIX524497 KST524497 LCP524497 LML524497 LWH524497 MGD524497 MPZ524497 MZV524497 NJR524497 NTN524497 ODJ524497 ONF524497 OXB524497 PGX524497 PQT524497 QAP524497 QKL524497 QUH524497 RED524497 RNZ524497 RXV524497 SHR524497 SRN524497 TBJ524497 TLF524497 TVB524497 UEX524497 UOT524497 UYP524497 VIL524497 VSH524497 WCD524497 WLZ524497 WVV524497 N590033 JJ590033 TF590033 ADB590033 AMX590033 AWT590033 BGP590033 BQL590033 CAH590033 CKD590033 CTZ590033 DDV590033 DNR590033 DXN590033 EHJ590033 ERF590033 FBB590033 FKX590033 FUT590033 GEP590033 GOL590033 GYH590033 HID590033 HRZ590033 IBV590033 ILR590033 IVN590033 JFJ590033 JPF590033 JZB590033 KIX590033 KST590033 LCP590033 LML590033 LWH590033 MGD590033 MPZ590033 MZV590033 NJR590033 NTN590033 ODJ590033 ONF590033 OXB590033 PGX590033 PQT590033 QAP590033 QKL590033 QUH590033 RED590033 RNZ590033 RXV590033 SHR590033 SRN590033 TBJ590033 TLF590033 TVB590033 UEX590033 UOT590033 UYP590033 VIL590033 VSH590033 WCD590033 WLZ590033 WVV590033 N655569 JJ655569 TF655569 ADB655569 AMX655569 AWT655569 BGP655569 BQL655569 CAH655569 CKD655569 CTZ655569 DDV655569 DNR655569 DXN655569 EHJ655569 ERF655569 FBB655569 FKX655569 FUT655569 GEP655569 GOL655569 GYH655569 HID655569 HRZ655569 IBV655569 ILR655569 IVN655569 JFJ655569 JPF655569 JZB655569 KIX655569 KST655569 LCP655569 LML655569 LWH655569 MGD655569 MPZ655569 MZV655569 NJR655569 NTN655569 ODJ655569 ONF655569 OXB655569 PGX655569 PQT655569 QAP655569 QKL655569 QUH655569 RED655569 RNZ655569 RXV655569 SHR655569 SRN655569 TBJ655569 TLF655569 TVB655569 UEX655569 UOT655569 UYP655569 VIL655569 VSH655569 WCD655569 WLZ655569 WVV655569 N721105 JJ721105 TF721105 ADB721105 AMX721105 AWT721105 BGP721105 BQL721105 CAH721105 CKD721105 CTZ721105 DDV721105 DNR721105 DXN721105 EHJ721105 ERF721105 FBB721105 FKX721105 FUT721105 GEP721105 GOL721105 GYH721105 HID721105 HRZ721105 IBV721105 ILR721105 IVN721105 JFJ721105 JPF721105 JZB721105 KIX721105 KST721105 LCP721105 LML721105 LWH721105 MGD721105 MPZ721105 MZV721105 NJR721105 NTN721105 ODJ721105 ONF721105 OXB721105 PGX721105 PQT721105 QAP721105 QKL721105 QUH721105 RED721105 RNZ721105 RXV721105 SHR721105 SRN721105 TBJ721105 TLF721105 TVB721105 UEX721105 UOT721105 UYP721105 VIL721105 VSH721105 WCD721105 WLZ721105 WVV721105 N786641 JJ786641 TF786641 ADB786641 AMX786641 AWT786641 BGP786641 BQL786641 CAH786641 CKD786641 CTZ786641 DDV786641 DNR786641 DXN786641 EHJ786641 ERF786641 FBB786641 FKX786641 FUT786641 GEP786641 GOL786641 GYH786641 HID786641 HRZ786641 IBV786641 ILR786641 IVN786641 JFJ786641 JPF786641 JZB786641 KIX786641 KST786641 LCP786641 LML786641 LWH786641 MGD786641 MPZ786641 MZV786641 NJR786641 NTN786641 ODJ786641 ONF786641 OXB786641 PGX786641 PQT786641 QAP786641 QKL786641 QUH786641 RED786641 RNZ786641 RXV786641 SHR786641 SRN786641 TBJ786641 TLF786641 TVB786641 UEX786641 UOT786641 UYP786641 VIL786641 VSH786641 WCD786641 WLZ786641 WVV786641 N852177 JJ852177 TF852177 ADB852177 AMX852177 AWT852177 BGP852177 BQL852177 CAH852177 CKD852177 CTZ852177 DDV852177 DNR852177 DXN852177 EHJ852177 ERF852177 FBB852177 FKX852177 FUT852177 GEP852177 GOL852177 GYH852177 HID852177 HRZ852177 IBV852177 ILR852177 IVN852177 JFJ852177 JPF852177 JZB852177 KIX852177 KST852177 LCP852177 LML852177 LWH852177 MGD852177 MPZ852177 MZV852177 NJR852177 NTN852177 ODJ852177 ONF852177 OXB852177 PGX852177 PQT852177 QAP852177 QKL852177 QUH852177 RED852177 RNZ852177 RXV852177 SHR852177 SRN852177 TBJ852177 TLF852177 TVB852177 UEX852177 UOT852177 UYP852177 VIL852177 VSH852177 WCD852177 WLZ852177 WVV852177 N917713 JJ917713 TF917713 ADB917713 AMX917713 AWT917713 BGP917713 BQL917713 CAH917713 CKD917713 CTZ917713 DDV917713 DNR917713 DXN917713 EHJ917713 ERF917713 FBB917713 FKX917713 FUT917713 GEP917713 GOL917713 GYH917713 HID917713 HRZ917713 IBV917713 ILR917713 IVN917713 JFJ917713 JPF917713 JZB917713 KIX917713 KST917713 LCP917713 LML917713 LWH917713 MGD917713 MPZ917713 MZV917713 NJR917713 NTN917713 ODJ917713 ONF917713 OXB917713 PGX917713 PQT917713 QAP917713 QKL917713 QUH917713 RED917713 RNZ917713 RXV917713 SHR917713 SRN917713 TBJ917713 TLF917713 TVB917713 UEX917713 UOT917713 UYP917713 VIL917713 VSH917713 WCD917713 WLZ917713 WVV917713 N983249 JJ983249 TF983249 ADB983249 AMX983249 AWT983249 BGP983249 BQL983249 CAH983249 CKD983249 CTZ983249 DDV983249 DNR983249 DXN983249 EHJ983249 ERF983249 FBB983249 FKX983249 FUT983249 GEP983249 GOL983249 GYH983249 HID983249 HRZ983249 IBV983249 ILR983249 IVN983249 JFJ983249 JPF983249 JZB983249 KIX983249 KST983249 LCP983249 LML983249 LWH983249 MGD983249 MPZ983249 MZV983249 NJR983249 NTN983249 ODJ983249 ONF983249 OXB983249 PGX983249 PQT983249 QAP983249 QKL983249 QUH983249 RED983249 RNZ983249 RXV983249 SHR983249 SRN983249 TBJ983249 TLF983249 TVB983249 UEX983249 UOT983249 UYP983249 VIL983249 VSH983249 WCD983249 WLZ983249 WVV983249 F224:F230 JB224:JB230 SX224:SX230 ACT224:ACT230 AMP224:AMP230 AWL224:AWL230 BGH224:BGH230 BQD224:BQD230 BZZ224:BZZ230 CJV224:CJV230 CTR224:CTR230 DDN224:DDN230 DNJ224:DNJ230 DXF224:DXF230 EHB224:EHB230 EQX224:EQX230 FAT224:FAT230 FKP224:FKP230 FUL224:FUL230 GEH224:GEH230 GOD224:GOD230 GXZ224:GXZ230 HHV224:HHV230 HRR224:HRR230 IBN224:IBN230 ILJ224:ILJ230 IVF224:IVF230 JFB224:JFB230 JOX224:JOX230 JYT224:JYT230 KIP224:KIP230 KSL224:KSL230 LCH224:LCH230 LMD224:LMD230 LVZ224:LVZ230 MFV224:MFV230 MPR224:MPR230 MZN224:MZN230 NJJ224:NJJ230 NTF224:NTF230 ODB224:ODB230 OMX224:OMX230 OWT224:OWT230 PGP224:PGP230 PQL224:PQL230 QAH224:QAH230 QKD224:QKD230 QTZ224:QTZ230 RDV224:RDV230 RNR224:RNR230 RXN224:RXN230 SHJ224:SHJ230 SRF224:SRF230 TBB224:TBB230 TKX224:TKX230 TUT224:TUT230 UEP224:UEP230 UOL224:UOL230 UYH224:UYH230 VID224:VID230 VRZ224:VRZ230 WBV224:WBV230 WLR224:WLR230 WVN224:WVN230 F65760:F65766 JB65760:JB65766 SX65760:SX65766 ACT65760:ACT65766 AMP65760:AMP65766 AWL65760:AWL65766 BGH65760:BGH65766 BQD65760:BQD65766 BZZ65760:BZZ65766 CJV65760:CJV65766 CTR65760:CTR65766 DDN65760:DDN65766 DNJ65760:DNJ65766 DXF65760:DXF65766 EHB65760:EHB65766 EQX65760:EQX65766 FAT65760:FAT65766 FKP65760:FKP65766 FUL65760:FUL65766 GEH65760:GEH65766 GOD65760:GOD65766 GXZ65760:GXZ65766 HHV65760:HHV65766 HRR65760:HRR65766 IBN65760:IBN65766 ILJ65760:ILJ65766 IVF65760:IVF65766 JFB65760:JFB65766 JOX65760:JOX65766 JYT65760:JYT65766 KIP65760:KIP65766 KSL65760:KSL65766 LCH65760:LCH65766 LMD65760:LMD65766 LVZ65760:LVZ65766 MFV65760:MFV65766 MPR65760:MPR65766 MZN65760:MZN65766 NJJ65760:NJJ65766 NTF65760:NTF65766 ODB65760:ODB65766 OMX65760:OMX65766 OWT65760:OWT65766 PGP65760:PGP65766 PQL65760:PQL65766 QAH65760:QAH65766 QKD65760:QKD65766 QTZ65760:QTZ65766 RDV65760:RDV65766 RNR65760:RNR65766 RXN65760:RXN65766 SHJ65760:SHJ65766 SRF65760:SRF65766 TBB65760:TBB65766 TKX65760:TKX65766 TUT65760:TUT65766 UEP65760:UEP65766 UOL65760:UOL65766 UYH65760:UYH65766 VID65760:VID65766 VRZ65760:VRZ65766 WBV65760:WBV65766 WLR65760:WLR65766 WVN65760:WVN65766 F131296:F131302 JB131296:JB131302 SX131296:SX131302 ACT131296:ACT131302 AMP131296:AMP131302 AWL131296:AWL131302 BGH131296:BGH131302 BQD131296:BQD131302 BZZ131296:BZZ131302 CJV131296:CJV131302 CTR131296:CTR131302 DDN131296:DDN131302 DNJ131296:DNJ131302 DXF131296:DXF131302 EHB131296:EHB131302 EQX131296:EQX131302 FAT131296:FAT131302 FKP131296:FKP131302 FUL131296:FUL131302 GEH131296:GEH131302 GOD131296:GOD131302 GXZ131296:GXZ131302 HHV131296:HHV131302 HRR131296:HRR131302 IBN131296:IBN131302 ILJ131296:ILJ131302 IVF131296:IVF131302 JFB131296:JFB131302 JOX131296:JOX131302 JYT131296:JYT131302 KIP131296:KIP131302 KSL131296:KSL131302 LCH131296:LCH131302 LMD131296:LMD131302 LVZ131296:LVZ131302 MFV131296:MFV131302 MPR131296:MPR131302 MZN131296:MZN131302 NJJ131296:NJJ131302 NTF131296:NTF131302 ODB131296:ODB131302 OMX131296:OMX131302 OWT131296:OWT131302 PGP131296:PGP131302 PQL131296:PQL131302 QAH131296:QAH131302 QKD131296:QKD131302 QTZ131296:QTZ131302 RDV131296:RDV131302 RNR131296:RNR131302 RXN131296:RXN131302 SHJ131296:SHJ131302 SRF131296:SRF131302 TBB131296:TBB131302 TKX131296:TKX131302 TUT131296:TUT131302 UEP131296:UEP131302 UOL131296:UOL131302 UYH131296:UYH131302 VID131296:VID131302 VRZ131296:VRZ131302 WBV131296:WBV131302 WLR131296:WLR131302 WVN131296:WVN131302 F196832:F196838 JB196832:JB196838 SX196832:SX196838 ACT196832:ACT196838 AMP196832:AMP196838 AWL196832:AWL196838 BGH196832:BGH196838 BQD196832:BQD196838 BZZ196832:BZZ196838 CJV196832:CJV196838 CTR196832:CTR196838 DDN196832:DDN196838 DNJ196832:DNJ196838 DXF196832:DXF196838 EHB196832:EHB196838 EQX196832:EQX196838 FAT196832:FAT196838 FKP196832:FKP196838 FUL196832:FUL196838 GEH196832:GEH196838 GOD196832:GOD196838 GXZ196832:GXZ196838 HHV196832:HHV196838 HRR196832:HRR196838 IBN196832:IBN196838 ILJ196832:ILJ196838 IVF196832:IVF196838 JFB196832:JFB196838 JOX196832:JOX196838 JYT196832:JYT196838 KIP196832:KIP196838 KSL196832:KSL196838 LCH196832:LCH196838 LMD196832:LMD196838 LVZ196832:LVZ196838 MFV196832:MFV196838 MPR196832:MPR196838 MZN196832:MZN196838 NJJ196832:NJJ196838 NTF196832:NTF196838 ODB196832:ODB196838 OMX196832:OMX196838 OWT196832:OWT196838 PGP196832:PGP196838 PQL196832:PQL196838 QAH196832:QAH196838 QKD196832:QKD196838 QTZ196832:QTZ196838 RDV196832:RDV196838 RNR196832:RNR196838 RXN196832:RXN196838 SHJ196832:SHJ196838 SRF196832:SRF196838 TBB196832:TBB196838 TKX196832:TKX196838 TUT196832:TUT196838 UEP196832:UEP196838 UOL196832:UOL196838 UYH196832:UYH196838 VID196832:VID196838 VRZ196832:VRZ196838 WBV196832:WBV196838 WLR196832:WLR196838 WVN196832:WVN196838 F262368:F262374 JB262368:JB262374 SX262368:SX262374 ACT262368:ACT262374 AMP262368:AMP262374 AWL262368:AWL262374 BGH262368:BGH262374 BQD262368:BQD262374 BZZ262368:BZZ262374 CJV262368:CJV262374 CTR262368:CTR262374 DDN262368:DDN262374 DNJ262368:DNJ262374 DXF262368:DXF262374 EHB262368:EHB262374 EQX262368:EQX262374 FAT262368:FAT262374 FKP262368:FKP262374 FUL262368:FUL262374 GEH262368:GEH262374 GOD262368:GOD262374 GXZ262368:GXZ262374 HHV262368:HHV262374 HRR262368:HRR262374 IBN262368:IBN262374 ILJ262368:ILJ262374 IVF262368:IVF262374 JFB262368:JFB262374 JOX262368:JOX262374 JYT262368:JYT262374 KIP262368:KIP262374 KSL262368:KSL262374 LCH262368:LCH262374 LMD262368:LMD262374 LVZ262368:LVZ262374 MFV262368:MFV262374 MPR262368:MPR262374 MZN262368:MZN262374 NJJ262368:NJJ262374 NTF262368:NTF262374 ODB262368:ODB262374 OMX262368:OMX262374 OWT262368:OWT262374 PGP262368:PGP262374 PQL262368:PQL262374 QAH262368:QAH262374 QKD262368:QKD262374 QTZ262368:QTZ262374 RDV262368:RDV262374 RNR262368:RNR262374 RXN262368:RXN262374 SHJ262368:SHJ262374 SRF262368:SRF262374 TBB262368:TBB262374 TKX262368:TKX262374 TUT262368:TUT262374 UEP262368:UEP262374 UOL262368:UOL262374 UYH262368:UYH262374 VID262368:VID262374 VRZ262368:VRZ262374 WBV262368:WBV262374 WLR262368:WLR262374 WVN262368:WVN262374 F327904:F327910 JB327904:JB327910 SX327904:SX327910 ACT327904:ACT327910 AMP327904:AMP327910 AWL327904:AWL327910 BGH327904:BGH327910 BQD327904:BQD327910 BZZ327904:BZZ327910 CJV327904:CJV327910 CTR327904:CTR327910 DDN327904:DDN327910 DNJ327904:DNJ327910 DXF327904:DXF327910 EHB327904:EHB327910 EQX327904:EQX327910 FAT327904:FAT327910 FKP327904:FKP327910 FUL327904:FUL327910 GEH327904:GEH327910 GOD327904:GOD327910 GXZ327904:GXZ327910 HHV327904:HHV327910 HRR327904:HRR327910 IBN327904:IBN327910 ILJ327904:ILJ327910 IVF327904:IVF327910 JFB327904:JFB327910 JOX327904:JOX327910 JYT327904:JYT327910 KIP327904:KIP327910 KSL327904:KSL327910 LCH327904:LCH327910 LMD327904:LMD327910 LVZ327904:LVZ327910 MFV327904:MFV327910 MPR327904:MPR327910 MZN327904:MZN327910 NJJ327904:NJJ327910 NTF327904:NTF327910 ODB327904:ODB327910 OMX327904:OMX327910 OWT327904:OWT327910 PGP327904:PGP327910 PQL327904:PQL327910 QAH327904:QAH327910 QKD327904:QKD327910 QTZ327904:QTZ327910 RDV327904:RDV327910 RNR327904:RNR327910 RXN327904:RXN327910 SHJ327904:SHJ327910 SRF327904:SRF327910 TBB327904:TBB327910 TKX327904:TKX327910 TUT327904:TUT327910 UEP327904:UEP327910 UOL327904:UOL327910 UYH327904:UYH327910 VID327904:VID327910 VRZ327904:VRZ327910 WBV327904:WBV327910 WLR327904:WLR327910 WVN327904:WVN327910 F393440:F393446 JB393440:JB393446 SX393440:SX393446 ACT393440:ACT393446 AMP393440:AMP393446 AWL393440:AWL393446 BGH393440:BGH393446 BQD393440:BQD393446 BZZ393440:BZZ393446 CJV393440:CJV393446 CTR393440:CTR393446 DDN393440:DDN393446 DNJ393440:DNJ393446 DXF393440:DXF393446 EHB393440:EHB393446 EQX393440:EQX393446 FAT393440:FAT393446 FKP393440:FKP393446 FUL393440:FUL393446 GEH393440:GEH393446 GOD393440:GOD393446 GXZ393440:GXZ393446 HHV393440:HHV393446 HRR393440:HRR393446 IBN393440:IBN393446 ILJ393440:ILJ393446 IVF393440:IVF393446 JFB393440:JFB393446 JOX393440:JOX393446 JYT393440:JYT393446 KIP393440:KIP393446 KSL393440:KSL393446 LCH393440:LCH393446 LMD393440:LMD393446 LVZ393440:LVZ393446 MFV393440:MFV393446 MPR393440:MPR393446 MZN393440:MZN393446 NJJ393440:NJJ393446 NTF393440:NTF393446 ODB393440:ODB393446 OMX393440:OMX393446 OWT393440:OWT393446 PGP393440:PGP393446 PQL393440:PQL393446 QAH393440:QAH393446 QKD393440:QKD393446 QTZ393440:QTZ393446 RDV393440:RDV393446 RNR393440:RNR393446 RXN393440:RXN393446 SHJ393440:SHJ393446 SRF393440:SRF393446 TBB393440:TBB393446 TKX393440:TKX393446 TUT393440:TUT393446 UEP393440:UEP393446 UOL393440:UOL393446 UYH393440:UYH393446 VID393440:VID393446 VRZ393440:VRZ393446 WBV393440:WBV393446 WLR393440:WLR393446 WVN393440:WVN393446 F458976:F458982 JB458976:JB458982 SX458976:SX458982 ACT458976:ACT458982 AMP458976:AMP458982 AWL458976:AWL458982 BGH458976:BGH458982 BQD458976:BQD458982 BZZ458976:BZZ458982 CJV458976:CJV458982 CTR458976:CTR458982 DDN458976:DDN458982 DNJ458976:DNJ458982 DXF458976:DXF458982 EHB458976:EHB458982 EQX458976:EQX458982 FAT458976:FAT458982 FKP458976:FKP458982 FUL458976:FUL458982 GEH458976:GEH458982 GOD458976:GOD458982 GXZ458976:GXZ458982 HHV458976:HHV458982 HRR458976:HRR458982 IBN458976:IBN458982 ILJ458976:ILJ458982 IVF458976:IVF458982 JFB458976:JFB458982 JOX458976:JOX458982 JYT458976:JYT458982 KIP458976:KIP458982 KSL458976:KSL458982 LCH458976:LCH458982 LMD458976:LMD458982 LVZ458976:LVZ458982 MFV458976:MFV458982 MPR458976:MPR458982 MZN458976:MZN458982 NJJ458976:NJJ458982 NTF458976:NTF458982 ODB458976:ODB458982 OMX458976:OMX458982 OWT458976:OWT458982 PGP458976:PGP458982 PQL458976:PQL458982 QAH458976:QAH458982 QKD458976:QKD458982 QTZ458976:QTZ458982 RDV458976:RDV458982 RNR458976:RNR458982 RXN458976:RXN458982 SHJ458976:SHJ458982 SRF458976:SRF458982 TBB458976:TBB458982 TKX458976:TKX458982 TUT458976:TUT458982 UEP458976:UEP458982 UOL458976:UOL458982 UYH458976:UYH458982 VID458976:VID458982 VRZ458976:VRZ458982 WBV458976:WBV458982 WLR458976:WLR458982 WVN458976:WVN458982 F524512:F524518 JB524512:JB524518 SX524512:SX524518 ACT524512:ACT524518 AMP524512:AMP524518 AWL524512:AWL524518 BGH524512:BGH524518 BQD524512:BQD524518 BZZ524512:BZZ524518 CJV524512:CJV524518 CTR524512:CTR524518 DDN524512:DDN524518 DNJ524512:DNJ524518 DXF524512:DXF524518 EHB524512:EHB524518 EQX524512:EQX524518 FAT524512:FAT524518 FKP524512:FKP524518 FUL524512:FUL524518 GEH524512:GEH524518 GOD524512:GOD524518 GXZ524512:GXZ524518 HHV524512:HHV524518 HRR524512:HRR524518 IBN524512:IBN524518 ILJ524512:ILJ524518 IVF524512:IVF524518 JFB524512:JFB524518 JOX524512:JOX524518 JYT524512:JYT524518 KIP524512:KIP524518 KSL524512:KSL524518 LCH524512:LCH524518 LMD524512:LMD524518 LVZ524512:LVZ524518 MFV524512:MFV524518 MPR524512:MPR524518 MZN524512:MZN524518 NJJ524512:NJJ524518 NTF524512:NTF524518 ODB524512:ODB524518 OMX524512:OMX524518 OWT524512:OWT524518 PGP524512:PGP524518 PQL524512:PQL524518 QAH524512:QAH524518 QKD524512:QKD524518 QTZ524512:QTZ524518 RDV524512:RDV524518 RNR524512:RNR524518 RXN524512:RXN524518 SHJ524512:SHJ524518 SRF524512:SRF524518 TBB524512:TBB524518 TKX524512:TKX524518 TUT524512:TUT524518 UEP524512:UEP524518 UOL524512:UOL524518 UYH524512:UYH524518 VID524512:VID524518 VRZ524512:VRZ524518 WBV524512:WBV524518 WLR524512:WLR524518 WVN524512:WVN524518 F590048:F590054 JB590048:JB590054 SX590048:SX590054 ACT590048:ACT590054 AMP590048:AMP590054 AWL590048:AWL590054 BGH590048:BGH590054 BQD590048:BQD590054 BZZ590048:BZZ590054 CJV590048:CJV590054 CTR590048:CTR590054 DDN590048:DDN590054 DNJ590048:DNJ590054 DXF590048:DXF590054 EHB590048:EHB590054 EQX590048:EQX590054 FAT590048:FAT590054 FKP590048:FKP590054 FUL590048:FUL590054 GEH590048:GEH590054 GOD590048:GOD590054 GXZ590048:GXZ590054 HHV590048:HHV590054 HRR590048:HRR590054 IBN590048:IBN590054 ILJ590048:ILJ590054 IVF590048:IVF590054 JFB590048:JFB590054 JOX590048:JOX590054 JYT590048:JYT590054 KIP590048:KIP590054 KSL590048:KSL590054 LCH590048:LCH590054 LMD590048:LMD590054 LVZ590048:LVZ590054 MFV590048:MFV590054 MPR590048:MPR590054 MZN590048:MZN590054 NJJ590048:NJJ590054 NTF590048:NTF590054 ODB590048:ODB590054 OMX590048:OMX590054 OWT590048:OWT590054 PGP590048:PGP590054 PQL590048:PQL590054 QAH590048:QAH590054 QKD590048:QKD590054 QTZ590048:QTZ590054 RDV590048:RDV590054 RNR590048:RNR590054 RXN590048:RXN590054 SHJ590048:SHJ590054 SRF590048:SRF590054 TBB590048:TBB590054 TKX590048:TKX590054 TUT590048:TUT590054 UEP590048:UEP590054 UOL590048:UOL590054 UYH590048:UYH590054 VID590048:VID590054 VRZ590048:VRZ590054 WBV590048:WBV590054 WLR590048:WLR590054 WVN590048:WVN590054 F655584:F655590 JB655584:JB655590 SX655584:SX655590 ACT655584:ACT655590 AMP655584:AMP655590 AWL655584:AWL655590 BGH655584:BGH655590 BQD655584:BQD655590 BZZ655584:BZZ655590 CJV655584:CJV655590 CTR655584:CTR655590 DDN655584:DDN655590 DNJ655584:DNJ655590 DXF655584:DXF655590 EHB655584:EHB655590 EQX655584:EQX655590 FAT655584:FAT655590 FKP655584:FKP655590 FUL655584:FUL655590 GEH655584:GEH655590 GOD655584:GOD655590 GXZ655584:GXZ655590 HHV655584:HHV655590 HRR655584:HRR655590 IBN655584:IBN655590 ILJ655584:ILJ655590 IVF655584:IVF655590 JFB655584:JFB655590 JOX655584:JOX655590 JYT655584:JYT655590 KIP655584:KIP655590 KSL655584:KSL655590 LCH655584:LCH655590 LMD655584:LMD655590 LVZ655584:LVZ655590 MFV655584:MFV655590 MPR655584:MPR655590 MZN655584:MZN655590 NJJ655584:NJJ655590 NTF655584:NTF655590 ODB655584:ODB655590 OMX655584:OMX655590 OWT655584:OWT655590 PGP655584:PGP655590 PQL655584:PQL655590 QAH655584:QAH655590 QKD655584:QKD655590 QTZ655584:QTZ655590 RDV655584:RDV655590 RNR655584:RNR655590 RXN655584:RXN655590 SHJ655584:SHJ655590 SRF655584:SRF655590 TBB655584:TBB655590 TKX655584:TKX655590 TUT655584:TUT655590 UEP655584:UEP655590 UOL655584:UOL655590 UYH655584:UYH655590 VID655584:VID655590 VRZ655584:VRZ655590 WBV655584:WBV655590 WLR655584:WLR655590 WVN655584:WVN655590 F721120:F721126 JB721120:JB721126 SX721120:SX721126 ACT721120:ACT721126 AMP721120:AMP721126 AWL721120:AWL721126 BGH721120:BGH721126 BQD721120:BQD721126 BZZ721120:BZZ721126 CJV721120:CJV721126 CTR721120:CTR721126 DDN721120:DDN721126 DNJ721120:DNJ721126 DXF721120:DXF721126 EHB721120:EHB721126 EQX721120:EQX721126 FAT721120:FAT721126 FKP721120:FKP721126 FUL721120:FUL721126 GEH721120:GEH721126 GOD721120:GOD721126 GXZ721120:GXZ721126 HHV721120:HHV721126 HRR721120:HRR721126 IBN721120:IBN721126 ILJ721120:ILJ721126 IVF721120:IVF721126 JFB721120:JFB721126 JOX721120:JOX721126 JYT721120:JYT721126 KIP721120:KIP721126 KSL721120:KSL721126 LCH721120:LCH721126 LMD721120:LMD721126 LVZ721120:LVZ721126 MFV721120:MFV721126 MPR721120:MPR721126 MZN721120:MZN721126 NJJ721120:NJJ721126 NTF721120:NTF721126 ODB721120:ODB721126 OMX721120:OMX721126 OWT721120:OWT721126 PGP721120:PGP721126 PQL721120:PQL721126 QAH721120:QAH721126 QKD721120:QKD721126 QTZ721120:QTZ721126 RDV721120:RDV721126 RNR721120:RNR721126 RXN721120:RXN721126 SHJ721120:SHJ721126 SRF721120:SRF721126 TBB721120:TBB721126 TKX721120:TKX721126 TUT721120:TUT721126 UEP721120:UEP721126 UOL721120:UOL721126 UYH721120:UYH721126 VID721120:VID721126 VRZ721120:VRZ721126 WBV721120:WBV721126 WLR721120:WLR721126 WVN721120:WVN721126 F786656:F786662 JB786656:JB786662 SX786656:SX786662 ACT786656:ACT786662 AMP786656:AMP786662 AWL786656:AWL786662 BGH786656:BGH786662 BQD786656:BQD786662 BZZ786656:BZZ786662 CJV786656:CJV786662 CTR786656:CTR786662 DDN786656:DDN786662 DNJ786656:DNJ786662 DXF786656:DXF786662 EHB786656:EHB786662 EQX786656:EQX786662 FAT786656:FAT786662 FKP786656:FKP786662 FUL786656:FUL786662 GEH786656:GEH786662 GOD786656:GOD786662 GXZ786656:GXZ786662 HHV786656:HHV786662 HRR786656:HRR786662 IBN786656:IBN786662 ILJ786656:ILJ786662 IVF786656:IVF786662 JFB786656:JFB786662 JOX786656:JOX786662 JYT786656:JYT786662 KIP786656:KIP786662 KSL786656:KSL786662 LCH786656:LCH786662 LMD786656:LMD786662 LVZ786656:LVZ786662 MFV786656:MFV786662 MPR786656:MPR786662 MZN786656:MZN786662 NJJ786656:NJJ786662 NTF786656:NTF786662 ODB786656:ODB786662 OMX786656:OMX786662 OWT786656:OWT786662 PGP786656:PGP786662 PQL786656:PQL786662 QAH786656:QAH786662 QKD786656:QKD786662 QTZ786656:QTZ786662 RDV786656:RDV786662 RNR786656:RNR786662 RXN786656:RXN786662 SHJ786656:SHJ786662 SRF786656:SRF786662 TBB786656:TBB786662 TKX786656:TKX786662 TUT786656:TUT786662 UEP786656:UEP786662 UOL786656:UOL786662 UYH786656:UYH786662 VID786656:VID786662 VRZ786656:VRZ786662 WBV786656:WBV786662 WLR786656:WLR786662 WVN786656:WVN786662 F852192:F852198 JB852192:JB852198 SX852192:SX852198 ACT852192:ACT852198 AMP852192:AMP852198 AWL852192:AWL852198 BGH852192:BGH852198 BQD852192:BQD852198 BZZ852192:BZZ852198 CJV852192:CJV852198 CTR852192:CTR852198 DDN852192:DDN852198 DNJ852192:DNJ852198 DXF852192:DXF852198 EHB852192:EHB852198 EQX852192:EQX852198 FAT852192:FAT852198 FKP852192:FKP852198 FUL852192:FUL852198 GEH852192:GEH852198 GOD852192:GOD852198 GXZ852192:GXZ852198 HHV852192:HHV852198 HRR852192:HRR852198 IBN852192:IBN852198 ILJ852192:ILJ852198 IVF852192:IVF852198 JFB852192:JFB852198 JOX852192:JOX852198 JYT852192:JYT852198 KIP852192:KIP852198 KSL852192:KSL852198 LCH852192:LCH852198 LMD852192:LMD852198 LVZ852192:LVZ852198 MFV852192:MFV852198 MPR852192:MPR852198 MZN852192:MZN852198 NJJ852192:NJJ852198 NTF852192:NTF852198 ODB852192:ODB852198 OMX852192:OMX852198 OWT852192:OWT852198 PGP852192:PGP852198 PQL852192:PQL852198 QAH852192:QAH852198 QKD852192:QKD852198 QTZ852192:QTZ852198 RDV852192:RDV852198 RNR852192:RNR852198 RXN852192:RXN852198 SHJ852192:SHJ852198 SRF852192:SRF852198 TBB852192:TBB852198 TKX852192:TKX852198 TUT852192:TUT852198 UEP852192:UEP852198 UOL852192:UOL852198 UYH852192:UYH852198 VID852192:VID852198 VRZ852192:VRZ852198 WBV852192:WBV852198 WLR852192:WLR852198 WVN852192:WVN852198 F917728:F917734 JB917728:JB917734 SX917728:SX917734 ACT917728:ACT917734 AMP917728:AMP917734 AWL917728:AWL917734 BGH917728:BGH917734 BQD917728:BQD917734 BZZ917728:BZZ917734 CJV917728:CJV917734 CTR917728:CTR917734 DDN917728:DDN917734 DNJ917728:DNJ917734 DXF917728:DXF917734 EHB917728:EHB917734 EQX917728:EQX917734 FAT917728:FAT917734 FKP917728:FKP917734 FUL917728:FUL917734 GEH917728:GEH917734 GOD917728:GOD917734 GXZ917728:GXZ917734 HHV917728:HHV917734 HRR917728:HRR917734 IBN917728:IBN917734 ILJ917728:ILJ917734 IVF917728:IVF917734 JFB917728:JFB917734 JOX917728:JOX917734 JYT917728:JYT917734 KIP917728:KIP917734 KSL917728:KSL917734 LCH917728:LCH917734 LMD917728:LMD917734 LVZ917728:LVZ917734 MFV917728:MFV917734 MPR917728:MPR917734 MZN917728:MZN917734 NJJ917728:NJJ917734 NTF917728:NTF917734 ODB917728:ODB917734 OMX917728:OMX917734 OWT917728:OWT917734 PGP917728:PGP917734 PQL917728:PQL917734 QAH917728:QAH917734 QKD917728:QKD917734 QTZ917728:QTZ917734 RDV917728:RDV917734 RNR917728:RNR917734 RXN917728:RXN917734 SHJ917728:SHJ917734 SRF917728:SRF917734 TBB917728:TBB917734 TKX917728:TKX917734 TUT917728:TUT917734 UEP917728:UEP917734 UOL917728:UOL917734 UYH917728:UYH917734 VID917728:VID917734 VRZ917728:VRZ917734 WBV917728:WBV917734 WLR917728:WLR917734 WVN917728:WVN917734 F983264:F983270 JB983264:JB983270 SX983264:SX983270 ACT983264:ACT983270 AMP983264:AMP983270 AWL983264:AWL983270 BGH983264:BGH983270 BQD983264:BQD983270 BZZ983264:BZZ983270 CJV983264:CJV983270 CTR983264:CTR983270 DDN983264:DDN983270 DNJ983264:DNJ983270 DXF983264:DXF983270 EHB983264:EHB983270 EQX983264:EQX983270 FAT983264:FAT983270 FKP983264:FKP983270 FUL983264:FUL983270 GEH983264:GEH983270 GOD983264:GOD983270 GXZ983264:GXZ983270 HHV983264:HHV983270 HRR983264:HRR983270 IBN983264:IBN983270 ILJ983264:ILJ983270 IVF983264:IVF983270 JFB983264:JFB983270 JOX983264:JOX983270 JYT983264:JYT983270 KIP983264:KIP983270 KSL983264:KSL983270 LCH983264:LCH983270 LMD983264:LMD983270 LVZ983264:LVZ983270 MFV983264:MFV983270 MPR983264:MPR983270 MZN983264:MZN983270 NJJ983264:NJJ983270 NTF983264:NTF983270 ODB983264:ODB983270 OMX983264:OMX983270 OWT983264:OWT983270 PGP983264:PGP983270 PQL983264:PQL983270 QAH983264:QAH983270 QKD983264:QKD983270 QTZ983264:QTZ983270 RDV983264:RDV983270 RNR983264:RNR983270 RXN983264:RXN983270 SHJ983264:SHJ983270 SRF983264:SRF983270 TBB983264:TBB983270 TKX983264:TKX983270 TUT983264:TUT983270 UEP983264:UEP983270 UOL983264:UOL983270 UYH983264:UYH983270 VID983264:VID983270 VRZ983264:VRZ983270 WBV983264:WBV983270 WLR983264:WLR983270 WVN983264:WVN983270 H209 JD209 SZ209 ACV209 AMR209 AWN209 BGJ209 BQF209 CAB209 CJX209 CTT209 DDP209 DNL209 DXH209 EHD209 EQZ209 FAV209 FKR209 FUN209 GEJ209 GOF209 GYB209 HHX209 HRT209 IBP209 ILL209 IVH209 JFD209 JOZ209 JYV209 KIR209 KSN209 LCJ209 LMF209 LWB209 MFX209 MPT209 MZP209 NJL209 NTH209 ODD209 OMZ209 OWV209 PGR209 PQN209 QAJ209 QKF209 QUB209 RDX209 RNT209 RXP209 SHL209 SRH209 TBD209 TKZ209 TUV209 UER209 UON209 UYJ209 VIF209 VSB209 WBX209 WLT209 WVP209 H65745 JD65745 SZ65745 ACV65745 AMR65745 AWN65745 BGJ65745 BQF65745 CAB65745 CJX65745 CTT65745 DDP65745 DNL65745 DXH65745 EHD65745 EQZ65745 FAV65745 FKR65745 FUN65745 GEJ65745 GOF65745 GYB65745 HHX65745 HRT65745 IBP65745 ILL65745 IVH65745 JFD65745 JOZ65745 JYV65745 KIR65745 KSN65745 LCJ65745 LMF65745 LWB65745 MFX65745 MPT65745 MZP65745 NJL65745 NTH65745 ODD65745 OMZ65745 OWV65745 PGR65745 PQN65745 QAJ65745 QKF65745 QUB65745 RDX65745 RNT65745 RXP65745 SHL65745 SRH65745 TBD65745 TKZ65745 TUV65745 UER65745 UON65745 UYJ65745 VIF65745 VSB65745 WBX65745 WLT65745 WVP65745 H131281 JD131281 SZ131281 ACV131281 AMR131281 AWN131281 BGJ131281 BQF131281 CAB131281 CJX131281 CTT131281 DDP131281 DNL131281 DXH131281 EHD131281 EQZ131281 FAV131281 FKR131281 FUN131281 GEJ131281 GOF131281 GYB131281 HHX131281 HRT131281 IBP131281 ILL131281 IVH131281 JFD131281 JOZ131281 JYV131281 KIR131281 KSN131281 LCJ131281 LMF131281 LWB131281 MFX131281 MPT131281 MZP131281 NJL131281 NTH131281 ODD131281 OMZ131281 OWV131281 PGR131281 PQN131281 QAJ131281 QKF131281 QUB131281 RDX131281 RNT131281 RXP131281 SHL131281 SRH131281 TBD131281 TKZ131281 TUV131281 UER131281 UON131281 UYJ131281 VIF131281 VSB131281 WBX131281 WLT131281 WVP131281 H196817 JD196817 SZ196817 ACV196817 AMR196817 AWN196817 BGJ196817 BQF196817 CAB196817 CJX196817 CTT196817 DDP196817 DNL196817 DXH196817 EHD196817 EQZ196817 FAV196817 FKR196817 FUN196817 GEJ196817 GOF196817 GYB196817 HHX196817 HRT196817 IBP196817 ILL196817 IVH196817 JFD196817 JOZ196817 JYV196817 KIR196817 KSN196817 LCJ196817 LMF196817 LWB196817 MFX196817 MPT196817 MZP196817 NJL196817 NTH196817 ODD196817 OMZ196817 OWV196817 PGR196817 PQN196817 QAJ196817 QKF196817 QUB196817 RDX196817 RNT196817 RXP196817 SHL196817 SRH196817 TBD196817 TKZ196817 TUV196817 UER196817 UON196817 UYJ196817 VIF196817 VSB196817 WBX196817 WLT196817 WVP196817 H262353 JD262353 SZ262353 ACV262353 AMR262353 AWN262353 BGJ262353 BQF262353 CAB262353 CJX262353 CTT262353 DDP262353 DNL262353 DXH262353 EHD262353 EQZ262353 FAV262353 FKR262353 FUN262353 GEJ262353 GOF262353 GYB262353 HHX262353 HRT262353 IBP262353 ILL262353 IVH262353 JFD262353 JOZ262353 JYV262353 KIR262353 KSN262353 LCJ262353 LMF262353 LWB262353 MFX262353 MPT262353 MZP262353 NJL262353 NTH262353 ODD262353 OMZ262353 OWV262353 PGR262353 PQN262353 QAJ262353 QKF262353 QUB262353 RDX262353 RNT262353 RXP262353 SHL262353 SRH262353 TBD262353 TKZ262353 TUV262353 UER262353 UON262353 UYJ262353 VIF262353 VSB262353 WBX262353 WLT262353 WVP262353 H327889 JD327889 SZ327889 ACV327889 AMR327889 AWN327889 BGJ327889 BQF327889 CAB327889 CJX327889 CTT327889 DDP327889 DNL327889 DXH327889 EHD327889 EQZ327889 FAV327889 FKR327889 FUN327889 GEJ327889 GOF327889 GYB327889 HHX327889 HRT327889 IBP327889 ILL327889 IVH327889 JFD327889 JOZ327889 JYV327889 KIR327889 KSN327889 LCJ327889 LMF327889 LWB327889 MFX327889 MPT327889 MZP327889 NJL327889 NTH327889 ODD327889 OMZ327889 OWV327889 PGR327889 PQN327889 QAJ327889 QKF327889 QUB327889 RDX327889 RNT327889 RXP327889 SHL327889 SRH327889 TBD327889 TKZ327889 TUV327889 UER327889 UON327889 UYJ327889 VIF327889 VSB327889 WBX327889 WLT327889 WVP327889 H393425 JD393425 SZ393425 ACV393425 AMR393425 AWN393425 BGJ393425 BQF393425 CAB393425 CJX393425 CTT393425 DDP393425 DNL393425 DXH393425 EHD393425 EQZ393425 FAV393425 FKR393425 FUN393425 GEJ393425 GOF393425 GYB393425 HHX393425 HRT393425 IBP393425 ILL393425 IVH393425 JFD393425 JOZ393425 JYV393425 KIR393425 KSN393425 LCJ393425 LMF393425 LWB393425 MFX393425 MPT393425 MZP393425 NJL393425 NTH393425 ODD393425 OMZ393425 OWV393425 PGR393425 PQN393425 QAJ393425 QKF393425 QUB393425 RDX393425 RNT393425 RXP393425 SHL393425 SRH393425 TBD393425 TKZ393425 TUV393425 UER393425 UON393425 UYJ393425 VIF393425 VSB393425 WBX393425 WLT393425 WVP393425 H458961 JD458961 SZ458961 ACV458961 AMR458961 AWN458961 BGJ458961 BQF458961 CAB458961 CJX458961 CTT458961 DDP458961 DNL458961 DXH458961 EHD458961 EQZ458961 FAV458961 FKR458961 FUN458961 GEJ458961 GOF458961 GYB458961 HHX458961 HRT458961 IBP458961 ILL458961 IVH458961 JFD458961 JOZ458961 JYV458961 KIR458961 KSN458961 LCJ458961 LMF458961 LWB458961 MFX458961 MPT458961 MZP458961 NJL458961 NTH458961 ODD458961 OMZ458961 OWV458961 PGR458961 PQN458961 QAJ458961 QKF458961 QUB458961 RDX458961 RNT458961 RXP458961 SHL458961 SRH458961 TBD458961 TKZ458961 TUV458961 UER458961 UON458961 UYJ458961 VIF458961 VSB458961 WBX458961 WLT458961 WVP458961 H524497 JD524497 SZ524497 ACV524497 AMR524497 AWN524497 BGJ524497 BQF524497 CAB524497 CJX524497 CTT524497 DDP524497 DNL524497 DXH524497 EHD524497 EQZ524497 FAV524497 FKR524497 FUN524497 GEJ524497 GOF524497 GYB524497 HHX524497 HRT524497 IBP524497 ILL524497 IVH524497 JFD524497 JOZ524497 JYV524497 KIR524497 KSN524497 LCJ524497 LMF524497 LWB524497 MFX524497 MPT524497 MZP524497 NJL524497 NTH524497 ODD524497 OMZ524497 OWV524497 PGR524497 PQN524497 QAJ524497 QKF524497 QUB524497 RDX524497 RNT524497 RXP524497 SHL524497 SRH524497 TBD524497 TKZ524497 TUV524497 UER524497 UON524497 UYJ524497 VIF524497 VSB524497 WBX524497 WLT524497 WVP524497 H590033 JD590033 SZ590033 ACV590033 AMR590033 AWN590033 BGJ590033 BQF590033 CAB590033 CJX590033 CTT590033 DDP590033 DNL590033 DXH590033 EHD590033 EQZ590033 FAV590033 FKR590033 FUN590033 GEJ590033 GOF590033 GYB590033 HHX590033 HRT590033 IBP590033 ILL590033 IVH590033 JFD590033 JOZ590033 JYV590033 KIR590033 KSN590033 LCJ590033 LMF590033 LWB590033 MFX590033 MPT590033 MZP590033 NJL590033 NTH590033 ODD590033 OMZ590033 OWV590033 PGR590033 PQN590033 QAJ590033 QKF590033 QUB590033 RDX590033 RNT590033 RXP590033 SHL590033 SRH590033 TBD590033 TKZ590033 TUV590033 UER590033 UON590033 UYJ590033 VIF590033 VSB590033 WBX590033 WLT590033 WVP590033 H655569 JD655569 SZ655569 ACV655569 AMR655569 AWN655569 BGJ655569 BQF655569 CAB655569 CJX655569 CTT655569 DDP655569 DNL655569 DXH655569 EHD655569 EQZ655569 FAV655569 FKR655569 FUN655569 GEJ655569 GOF655569 GYB655569 HHX655569 HRT655569 IBP655569 ILL655569 IVH655569 JFD655569 JOZ655569 JYV655569 KIR655569 KSN655569 LCJ655569 LMF655569 LWB655569 MFX655569 MPT655569 MZP655569 NJL655569 NTH655569 ODD655569 OMZ655569 OWV655569 PGR655569 PQN655569 QAJ655569 QKF655569 QUB655569 RDX655569 RNT655569 RXP655569 SHL655569 SRH655569 TBD655569 TKZ655569 TUV655569 UER655569 UON655569 UYJ655569 VIF655569 VSB655569 WBX655569 WLT655569 WVP655569 H721105 JD721105 SZ721105 ACV721105 AMR721105 AWN721105 BGJ721105 BQF721105 CAB721105 CJX721105 CTT721105 DDP721105 DNL721105 DXH721105 EHD721105 EQZ721105 FAV721105 FKR721105 FUN721105 GEJ721105 GOF721105 GYB721105 HHX721105 HRT721105 IBP721105 ILL721105 IVH721105 JFD721105 JOZ721105 JYV721105 KIR721105 KSN721105 LCJ721105 LMF721105 LWB721105 MFX721105 MPT721105 MZP721105 NJL721105 NTH721105 ODD721105 OMZ721105 OWV721105 PGR721105 PQN721105 QAJ721105 QKF721105 QUB721105 RDX721105 RNT721105 RXP721105 SHL721105 SRH721105 TBD721105 TKZ721105 TUV721105 UER721105 UON721105 UYJ721105 VIF721105 VSB721105 WBX721105 WLT721105 WVP721105 H786641 JD786641 SZ786641 ACV786641 AMR786641 AWN786641 BGJ786641 BQF786641 CAB786641 CJX786641 CTT786641 DDP786641 DNL786641 DXH786641 EHD786641 EQZ786641 FAV786641 FKR786641 FUN786641 GEJ786641 GOF786641 GYB786641 HHX786641 HRT786641 IBP786641 ILL786641 IVH786641 JFD786641 JOZ786641 JYV786641 KIR786641 KSN786641 LCJ786641 LMF786641 LWB786641 MFX786641 MPT786641 MZP786641 NJL786641 NTH786641 ODD786641 OMZ786641 OWV786641 PGR786641 PQN786641 QAJ786641 QKF786641 QUB786641 RDX786641 RNT786641 RXP786641 SHL786641 SRH786641 TBD786641 TKZ786641 TUV786641 UER786641 UON786641 UYJ786641 VIF786641 VSB786641 WBX786641 WLT786641 WVP786641 H852177 JD852177 SZ852177 ACV852177 AMR852177 AWN852177 BGJ852177 BQF852177 CAB852177 CJX852177 CTT852177 DDP852177 DNL852177 DXH852177 EHD852177 EQZ852177 FAV852177 FKR852177 FUN852177 GEJ852177 GOF852177 GYB852177 HHX852177 HRT852177 IBP852177 ILL852177 IVH852177 JFD852177 JOZ852177 JYV852177 KIR852177 KSN852177 LCJ852177 LMF852177 LWB852177 MFX852177 MPT852177 MZP852177 NJL852177 NTH852177 ODD852177 OMZ852177 OWV852177 PGR852177 PQN852177 QAJ852177 QKF852177 QUB852177 RDX852177 RNT852177 RXP852177 SHL852177 SRH852177 TBD852177 TKZ852177 TUV852177 UER852177 UON852177 UYJ852177 VIF852177 VSB852177 WBX852177 WLT852177 WVP852177 H917713 JD917713 SZ917713 ACV917713 AMR917713 AWN917713 BGJ917713 BQF917713 CAB917713 CJX917713 CTT917713 DDP917713 DNL917713 DXH917713 EHD917713 EQZ917713 FAV917713 FKR917713 FUN917713 GEJ917713 GOF917713 GYB917713 HHX917713 HRT917713 IBP917713 ILL917713 IVH917713 JFD917713 JOZ917713 JYV917713 KIR917713 KSN917713 LCJ917713 LMF917713 LWB917713 MFX917713 MPT917713 MZP917713 NJL917713 NTH917713 ODD917713 OMZ917713 OWV917713 PGR917713 PQN917713 QAJ917713 QKF917713 QUB917713 RDX917713 RNT917713 RXP917713 SHL917713 SRH917713 TBD917713 TKZ917713 TUV917713 UER917713 UON917713 UYJ917713 VIF917713 VSB917713 WBX917713 WLT917713 WVP917713 H983249 JD983249 SZ983249 ACV983249 AMR983249 AWN983249 BGJ983249 BQF983249 CAB983249 CJX983249 CTT983249 DDP983249 DNL983249 DXH983249 EHD983249 EQZ983249 FAV983249 FKR983249 FUN983249 GEJ983249 GOF983249 GYB983249 HHX983249 HRT983249 IBP983249 ILL983249 IVH983249 JFD983249 JOZ983249 JYV983249 KIR983249 KSN983249 LCJ983249 LMF983249 LWB983249 MFX983249 MPT983249 MZP983249 NJL983249 NTH983249 ODD983249 OMZ983249 OWV983249 PGR983249 PQN983249 QAJ983249 QKF983249 QUB983249 RDX983249 RNT983249 RXP983249 SHL983249 SRH983249 TBD983249 TKZ983249 TUV983249 UER983249 UON983249 UYJ983249 VIF983249 VSB983249 WBX983249 WLT983249 WVP983249 D185:D189 IZ185:IZ189 SV185:SV189 ACR185:ACR189 AMN185:AMN189 AWJ185:AWJ189 BGF185:BGF189 BQB185:BQB189 BZX185:BZX189 CJT185:CJT189 CTP185:CTP189 DDL185:DDL189 DNH185:DNH189 DXD185:DXD189 EGZ185:EGZ189 EQV185:EQV189 FAR185:FAR189 FKN185:FKN189 FUJ185:FUJ189 GEF185:GEF189 GOB185:GOB189 GXX185:GXX189 HHT185:HHT189 HRP185:HRP189 IBL185:IBL189 ILH185:ILH189 IVD185:IVD189 JEZ185:JEZ189 JOV185:JOV189 JYR185:JYR189 KIN185:KIN189 KSJ185:KSJ189 LCF185:LCF189 LMB185:LMB189 LVX185:LVX189 MFT185:MFT189 MPP185:MPP189 MZL185:MZL189 NJH185:NJH189 NTD185:NTD189 OCZ185:OCZ189 OMV185:OMV189 OWR185:OWR189 PGN185:PGN189 PQJ185:PQJ189 QAF185:QAF189 QKB185:QKB189 QTX185:QTX189 RDT185:RDT189 RNP185:RNP189 RXL185:RXL189 SHH185:SHH189 SRD185:SRD189 TAZ185:TAZ189 TKV185:TKV189 TUR185:TUR189 UEN185:UEN189 UOJ185:UOJ189 UYF185:UYF189 VIB185:VIB189 VRX185:VRX189 WBT185:WBT189 WLP185:WLP189 WVL185:WVL189 D65721:D65725 IZ65721:IZ65725 SV65721:SV65725 ACR65721:ACR65725 AMN65721:AMN65725 AWJ65721:AWJ65725 BGF65721:BGF65725 BQB65721:BQB65725 BZX65721:BZX65725 CJT65721:CJT65725 CTP65721:CTP65725 DDL65721:DDL65725 DNH65721:DNH65725 DXD65721:DXD65725 EGZ65721:EGZ65725 EQV65721:EQV65725 FAR65721:FAR65725 FKN65721:FKN65725 FUJ65721:FUJ65725 GEF65721:GEF65725 GOB65721:GOB65725 GXX65721:GXX65725 HHT65721:HHT65725 HRP65721:HRP65725 IBL65721:IBL65725 ILH65721:ILH65725 IVD65721:IVD65725 JEZ65721:JEZ65725 JOV65721:JOV65725 JYR65721:JYR65725 KIN65721:KIN65725 KSJ65721:KSJ65725 LCF65721:LCF65725 LMB65721:LMB65725 LVX65721:LVX65725 MFT65721:MFT65725 MPP65721:MPP65725 MZL65721:MZL65725 NJH65721:NJH65725 NTD65721:NTD65725 OCZ65721:OCZ65725 OMV65721:OMV65725 OWR65721:OWR65725 PGN65721:PGN65725 PQJ65721:PQJ65725 QAF65721:QAF65725 QKB65721:QKB65725 QTX65721:QTX65725 RDT65721:RDT65725 RNP65721:RNP65725 RXL65721:RXL65725 SHH65721:SHH65725 SRD65721:SRD65725 TAZ65721:TAZ65725 TKV65721:TKV65725 TUR65721:TUR65725 UEN65721:UEN65725 UOJ65721:UOJ65725 UYF65721:UYF65725 VIB65721:VIB65725 VRX65721:VRX65725 WBT65721:WBT65725 WLP65721:WLP65725 WVL65721:WVL65725 D131257:D131261 IZ131257:IZ131261 SV131257:SV131261 ACR131257:ACR131261 AMN131257:AMN131261 AWJ131257:AWJ131261 BGF131257:BGF131261 BQB131257:BQB131261 BZX131257:BZX131261 CJT131257:CJT131261 CTP131257:CTP131261 DDL131257:DDL131261 DNH131257:DNH131261 DXD131257:DXD131261 EGZ131257:EGZ131261 EQV131257:EQV131261 FAR131257:FAR131261 FKN131257:FKN131261 FUJ131257:FUJ131261 GEF131257:GEF131261 GOB131257:GOB131261 GXX131257:GXX131261 HHT131257:HHT131261 HRP131257:HRP131261 IBL131257:IBL131261 ILH131257:ILH131261 IVD131257:IVD131261 JEZ131257:JEZ131261 JOV131257:JOV131261 JYR131257:JYR131261 KIN131257:KIN131261 KSJ131257:KSJ131261 LCF131257:LCF131261 LMB131257:LMB131261 LVX131257:LVX131261 MFT131257:MFT131261 MPP131257:MPP131261 MZL131257:MZL131261 NJH131257:NJH131261 NTD131257:NTD131261 OCZ131257:OCZ131261 OMV131257:OMV131261 OWR131257:OWR131261 PGN131257:PGN131261 PQJ131257:PQJ131261 QAF131257:QAF131261 QKB131257:QKB131261 QTX131257:QTX131261 RDT131257:RDT131261 RNP131257:RNP131261 RXL131257:RXL131261 SHH131257:SHH131261 SRD131257:SRD131261 TAZ131257:TAZ131261 TKV131257:TKV131261 TUR131257:TUR131261 UEN131257:UEN131261 UOJ131257:UOJ131261 UYF131257:UYF131261 VIB131257:VIB131261 VRX131257:VRX131261 WBT131257:WBT131261 WLP131257:WLP131261 WVL131257:WVL131261 D196793:D196797 IZ196793:IZ196797 SV196793:SV196797 ACR196793:ACR196797 AMN196793:AMN196797 AWJ196793:AWJ196797 BGF196793:BGF196797 BQB196793:BQB196797 BZX196793:BZX196797 CJT196793:CJT196797 CTP196793:CTP196797 DDL196793:DDL196797 DNH196793:DNH196797 DXD196793:DXD196797 EGZ196793:EGZ196797 EQV196793:EQV196797 FAR196793:FAR196797 FKN196793:FKN196797 FUJ196793:FUJ196797 GEF196793:GEF196797 GOB196793:GOB196797 GXX196793:GXX196797 HHT196793:HHT196797 HRP196793:HRP196797 IBL196793:IBL196797 ILH196793:ILH196797 IVD196793:IVD196797 JEZ196793:JEZ196797 JOV196793:JOV196797 JYR196793:JYR196797 KIN196793:KIN196797 KSJ196793:KSJ196797 LCF196793:LCF196797 LMB196793:LMB196797 LVX196793:LVX196797 MFT196793:MFT196797 MPP196793:MPP196797 MZL196793:MZL196797 NJH196793:NJH196797 NTD196793:NTD196797 OCZ196793:OCZ196797 OMV196793:OMV196797 OWR196793:OWR196797 PGN196793:PGN196797 PQJ196793:PQJ196797 QAF196793:QAF196797 QKB196793:QKB196797 QTX196793:QTX196797 RDT196793:RDT196797 RNP196793:RNP196797 RXL196793:RXL196797 SHH196793:SHH196797 SRD196793:SRD196797 TAZ196793:TAZ196797 TKV196793:TKV196797 TUR196793:TUR196797 UEN196793:UEN196797 UOJ196793:UOJ196797 UYF196793:UYF196797 VIB196793:VIB196797 VRX196793:VRX196797 WBT196793:WBT196797 WLP196793:WLP196797 WVL196793:WVL196797 D262329:D262333 IZ262329:IZ262333 SV262329:SV262333 ACR262329:ACR262333 AMN262329:AMN262333 AWJ262329:AWJ262333 BGF262329:BGF262333 BQB262329:BQB262333 BZX262329:BZX262333 CJT262329:CJT262333 CTP262329:CTP262333 DDL262329:DDL262333 DNH262329:DNH262333 DXD262329:DXD262333 EGZ262329:EGZ262333 EQV262329:EQV262333 FAR262329:FAR262333 FKN262329:FKN262333 FUJ262329:FUJ262333 GEF262329:GEF262333 GOB262329:GOB262333 GXX262329:GXX262333 HHT262329:HHT262333 HRP262329:HRP262333 IBL262329:IBL262333 ILH262329:ILH262333 IVD262329:IVD262333 JEZ262329:JEZ262333 JOV262329:JOV262333 JYR262329:JYR262333 KIN262329:KIN262333 KSJ262329:KSJ262333 LCF262329:LCF262333 LMB262329:LMB262333 LVX262329:LVX262333 MFT262329:MFT262333 MPP262329:MPP262333 MZL262329:MZL262333 NJH262329:NJH262333 NTD262329:NTD262333 OCZ262329:OCZ262333 OMV262329:OMV262333 OWR262329:OWR262333 PGN262329:PGN262333 PQJ262329:PQJ262333 QAF262329:QAF262333 QKB262329:QKB262333 QTX262329:QTX262333 RDT262329:RDT262333 RNP262329:RNP262333 RXL262329:RXL262333 SHH262329:SHH262333 SRD262329:SRD262333 TAZ262329:TAZ262333 TKV262329:TKV262333 TUR262329:TUR262333 UEN262329:UEN262333 UOJ262329:UOJ262333 UYF262329:UYF262333 VIB262329:VIB262333 VRX262329:VRX262333 WBT262329:WBT262333 WLP262329:WLP262333 WVL262329:WVL262333 D327865:D327869 IZ327865:IZ327869 SV327865:SV327869 ACR327865:ACR327869 AMN327865:AMN327869 AWJ327865:AWJ327869 BGF327865:BGF327869 BQB327865:BQB327869 BZX327865:BZX327869 CJT327865:CJT327869 CTP327865:CTP327869 DDL327865:DDL327869 DNH327865:DNH327869 DXD327865:DXD327869 EGZ327865:EGZ327869 EQV327865:EQV327869 FAR327865:FAR327869 FKN327865:FKN327869 FUJ327865:FUJ327869 GEF327865:GEF327869 GOB327865:GOB327869 GXX327865:GXX327869 HHT327865:HHT327869 HRP327865:HRP327869 IBL327865:IBL327869 ILH327865:ILH327869 IVD327865:IVD327869 JEZ327865:JEZ327869 JOV327865:JOV327869 JYR327865:JYR327869 KIN327865:KIN327869 KSJ327865:KSJ327869 LCF327865:LCF327869 LMB327865:LMB327869 LVX327865:LVX327869 MFT327865:MFT327869 MPP327865:MPP327869 MZL327865:MZL327869 NJH327865:NJH327869 NTD327865:NTD327869 OCZ327865:OCZ327869 OMV327865:OMV327869 OWR327865:OWR327869 PGN327865:PGN327869 PQJ327865:PQJ327869 QAF327865:QAF327869 QKB327865:QKB327869 QTX327865:QTX327869 RDT327865:RDT327869 RNP327865:RNP327869 RXL327865:RXL327869 SHH327865:SHH327869 SRD327865:SRD327869 TAZ327865:TAZ327869 TKV327865:TKV327869 TUR327865:TUR327869 UEN327865:UEN327869 UOJ327865:UOJ327869 UYF327865:UYF327869 VIB327865:VIB327869 VRX327865:VRX327869 WBT327865:WBT327869 WLP327865:WLP327869 WVL327865:WVL327869 D393401:D393405 IZ393401:IZ393405 SV393401:SV393405 ACR393401:ACR393405 AMN393401:AMN393405 AWJ393401:AWJ393405 BGF393401:BGF393405 BQB393401:BQB393405 BZX393401:BZX393405 CJT393401:CJT393405 CTP393401:CTP393405 DDL393401:DDL393405 DNH393401:DNH393405 DXD393401:DXD393405 EGZ393401:EGZ393405 EQV393401:EQV393405 FAR393401:FAR393405 FKN393401:FKN393405 FUJ393401:FUJ393405 GEF393401:GEF393405 GOB393401:GOB393405 GXX393401:GXX393405 HHT393401:HHT393405 HRP393401:HRP393405 IBL393401:IBL393405 ILH393401:ILH393405 IVD393401:IVD393405 JEZ393401:JEZ393405 JOV393401:JOV393405 JYR393401:JYR393405 KIN393401:KIN393405 KSJ393401:KSJ393405 LCF393401:LCF393405 LMB393401:LMB393405 LVX393401:LVX393405 MFT393401:MFT393405 MPP393401:MPP393405 MZL393401:MZL393405 NJH393401:NJH393405 NTD393401:NTD393405 OCZ393401:OCZ393405 OMV393401:OMV393405 OWR393401:OWR393405 PGN393401:PGN393405 PQJ393401:PQJ393405 QAF393401:QAF393405 QKB393401:QKB393405 QTX393401:QTX393405 RDT393401:RDT393405 RNP393401:RNP393405 RXL393401:RXL393405 SHH393401:SHH393405 SRD393401:SRD393405 TAZ393401:TAZ393405 TKV393401:TKV393405 TUR393401:TUR393405 UEN393401:UEN393405 UOJ393401:UOJ393405 UYF393401:UYF393405 VIB393401:VIB393405 VRX393401:VRX393405 WBT393401:WBT393405 WLP393401:WLP393405 WVL393401:WVL393405 D458937:D458941 IZ458937:IZ458941 SV458937:SV458941 ACR458937:ACR458941 AMN458937:AMN458941 AWJ458937:AWJ458941 BGF458937:BGF458941 BQB458937:BQB458941 BZX458937:BZX458941 CJT458937:CJT458941 CTP458937:CTP458941 DDL458937:DDL458941 DNH458937:DNH458941 DXD458937:DXD458941 EGZ458937:EGZ458941 EQV458937:EQV458941 FAR458937:FAR458941 FKN458937:FKN458941 FUJ458937:FUJ458941 GEF458937:GEF458941 GOB458937:GOB458941 GXX458937:GXX458941 HHT458937:HHT458941 HRP458937:HRP458941 IBL458937:IBL458941 ILH458937:ILH458941 IVD458937:IVD458941 JEZ458937:JEZ458941 JOV458937:JOV458941 JYR458937:JYR458941 KIN458937:KIN458941 KSJ458937:KSJ458941 LCF458937:LCF458941 LMB458937:LMB458941 LVX458937:LVX458941 MFT458937:MFT458941 MPP458937:MPP458941 MZL458937:MZL458941 NJH458937:NJH458941 NTD458937:NTD458941 OCZ458937:OCZ458941 OMV458937:OMV458941 OWR458937:OWR458941 PGN458937:PGN458941 PQJ458937:PQJ458941 QAF458937:QAF458941 QKB458937:QKB458941 QTX458937:QTX458941 RDT458937:RDT458941 RNP458937:RNP458941 RXL458937:RXL458941 SHH458937:SHH458941 SRD458937:SRD458941 TAZ458937:TAZ458941 TKV458937:TKV458941 TUR458937:TUR458941 UEN458937:UEN458941 UOJ458937:UOJ458941 UYF458937:UYF458941 VIB458937:VIB458941 VRX458937:VRX458941 WBT458937:WBT458941 WLP458937:WLP458941 WVL458937:WVL458941 D524473:D524477 IZ524473:IZ524477 SV524473:SV524477 ACR524473:ACR524477 AMN524473:AMN524477 AWJ524473:AWJ524477 BGF524473:BGF524477 BQB524473:BQB524477 BZX524473:BZX524477 CJT524473:CJT524477 CTP524473:CTP524477 DDL524473:DDL524477 DNH524473:DNH524477 DXD524473:DXD524477 EGZ524473:EGZ524477 EQV524473:EQV524477 FAR524473:FAR524477 FKN524473:FKN524477 FUJ524473:FUJ524477 GEF524473:GEF524477 GOB524473:GOB524477 GXX524473:GXX524477 HHT524473:HHT524477 HRP524473:HRP524477 IBL524473:IBL524477 ILH524473:ILH524477 IVD524473:IVD524477 JEZ524473:JEZ524477 JOV524473:JOV524477 JYR524473:JYR524477 KIN524473:KIN524477 KSJ524473:KSJ524477 LCF524473:LCF524477 LMB524473:LMB524477 LVX524473:LVX524477 MFT524473:MFT524477 MPP524473:MPP524477 MZL524473:MZL524477 NJH524473:NJH524477 NTD524473:NTD524477 OCZ524473:OCZ524477 OMV524473:OMV524477 OWR524473:OWR524477 PGN524473:PGN524477 PQJ524473:PQJ524477 QAF524473:QAF524477 QKB524473:QKB524477 QTX524473:QTX524477 RDT524473:RDT524477 RNP524473:RNP524477 RXL524473:RXL524477 SHH524473:SHH524477 SRD524473:SRD524477 TAZ524473:TAZ524477 TKV524473:TKV524477 TUR524473:TUR524477 UEN524473:UEN524477 UOJ524473:UOJ524477 UYF524473:UYF524477 VIB524473:VIB524477 VRX524473:VRX524477 WBT524473:WBT524477 WLP524473:WLP524477 WVL524473:WVL524477 D590009:D590013 IZ590009:IZ590013 SV590009:SV590013 ACR590009:ACR590013 AMN590009:AMN590013 AWJ590009:AWJ590013 BGF590009:BGF590013 BQB590009:BQB590013 BZX590009:BZX590013 CJT590009:CJT590013 CTP590009:CTP590013 DDL590009:DDL590013 DNH590009:DNH590013 DXD590009:DXD590013 EGZ590009:EGZ590013 EQV590009:EQV590013 FAR590009:FAR590013 FKN590009:FKN590013 FUJ590009:FUJ590013 GEF590009:GEF590013 GOB590009:GOB590013 GXX590009:GXX590013 HHT590009:HHT590013 HRP590009:HRP590013 IBL590009:IBL590013 ILH590009:ILH590013 IVD590009:IVD590013 JEZ590009:JEZ590013 JOV590009:JOV590013 JYR590009:JYR590013 KIN590009:KIN590013 KSJ590009:KSJ590013 LCF590009:LCF590013 LMB590009:LMB590013 LVX590009:LVX590013 MFT590009:MFT590013 MPP590009:MPP590013 MZL590009:MZL590013 NJH590009:NJH590013 NTD590009:NTD590013 OCZ590009:OCZ590013 OMV590009:OMV590013 OWR590009:OWR590013 PGN590009:PGN590013 PQJ590009:PQJ590013 QAF590009:QAF590013 QKB590009:QKB590013 QTX590009:QTX590013 RDT590009:RDT590013 RNP590009:RNP590013 RXL590009:RXL590013 SHH590009:SHH590013 SRD590009:SRD590013 TAZ590009:TAZ590013 TKV590009:TKV590013 TUR590009:TUR590013 UEN590009:UEN590013 UOJ590009:UOJ590013 UYF590009:UYF590013 VIB590009:VIB590013 VRX590009:VRX590013 WBT590009:WBT590013 WLP590009:WLP590013 WVL590009:WVL590013 D655545:D655549 IZ655545:IZ655549 SV655545:SV655549 ACR655545:ACR655549 AMN655545:AMN655549 AWJ655545:AWJ655549 BGF655545:BGF655549 BQB655545:BQB655549 BZX655545:BZX655549 CJT655545:CJT655549 CTP655545:CTP655549 DDL655545:DDL655549 DNH655545:DNH655549 DXD655545:DXD655549 EGZ655545:EGZ655549 EQV655545:EQV655549 FAR655545:FAR655549 FKN655545:FKN655549 FUJ655545:FUJ655549 GEF655545:GEF655549 GOB655545:GOB655549 GXX655545:GXX655549 HHT655545:HHT655549 HRP655545:HRP655549 IBL655545:IBL655549 ILH655545:ILH655549 IVD655545:IVD655549 JEZ655545:JEZ655549 JOV655545:JOV655549 JYR655545:JYR655549 KIN655545:KIN655549 KSJ655545:KSJ655549 LCF655545:LCF655549 LMB655545:LMB655549 LVX655545:LVX655549 MFT655545:MFT655549 MPP655545:MPP655549 MZL655545:MZL655549 NJH655545:NJH655549 NTD655545:NTD655549 OCZ655545:OCZ655549 OMV655545:OMV655549 OWR655545:OWR655549 PGN655545:PGN655549 PQJ655545:PQJ655549 QAF655545:QAF655549 QKB655545:QKB655549 QTX655545:QTX655549 RDT655545:RDT655549 RNP655545:RNP655549 RXL655545:RXL655549 SHH655545:SHH655549 SRD655545:SRD655549 TAZ655545:TAZ655549 TKV655545:TKV655549 TUR655545:TUR655549 UEN655545:UEN655549 UOJ655545:UOJ655549 UYF655545:UYF655549 VIB655545:VIB655549 VRX655545:VRX655549 WBT655545:WBT655549 WLP655545:WLP655549 WVL655545:WVL655549 D721081:D721085 IZ721081:IZ721085 SV721081:SV721085 ACR721081:ACR721085 AMN721081:AMN721085 AWJ721081:AWJ721085 BGF721081:BGF721085 BQB721081:BQB721085 BZX721081:BZX721085 CJT721081:CJT721085 CTP721081:CTP721085 DDL721081:DDL721085 DNH721081:DNH721085 DXD721081:DXD721085 EGZ721081:EGZ721085 EQV721081:EQV721085 FAR721081:FAR721085 FKN721081:FKN721085 FUJ721081:FUJ721085 GEF721081:GEF721085 GOB721081:GOB721085 GXX721081:GXX721085 HHT721081:HHT721085 HRP721081:HRP721085 IBL721081:IBL721085 ILH721081:ILH721085 IVD721081:IVD721085 JEZ721081:JEZ721085 JOV721081:JOV721085 JYR721081:JYR721085 KIN721081:KIN721085 KSJ721081:KSJ721085 LCF721081:LCF721085 LMB721081:LMB721085 LVX721081:LVX721085 MFT721081:MFT721085 MPP721081:MPP721085 MZL721081:MZL721085 NJH721081:NJH721085 NTD721081:NTD721085 OCZ721081:OCZ721085 OMV721081:OMV721085 OWR721081:OWR721085 PGN721081:PGN721085 PQJ721081:PQJ721085 QAF721081:QAF721085 QKB721081:QKB721085 QTX721081:QTX721085 RDT721081:RDT721085 RNP721081:RNP721085 RXL721081:RXL721085 SHH721081:SHH721085 SRD721081:SRD721085 TAZ721081:TAZ721085 TKV721081:TKV721085 TUR721081:TUR721085 UEN721081:UEN721085 UOJ721081:UOJ721085 UYF721081:UYF721085 VIB721081:VIB721085 VRX721081:VRX721085 WBT721081:WBT721085 WLP721081:WLP721085 WVL721081:WVL721085 D786617:D786621 IZ786617:IZ786621 SV786617:SV786621 ACR786617:ACR786621 AMN786617:AMN786621 AWJ786617:AWJ786621 BGF786617:BGF786621 BQB786617:BQB786621 BZX786617:BZX786621 CJT786617:CJT786621 CTP786617:CTP786621 DDL786617:DDL786621 DNH786617:DNH786621 DXD786617:DXD786621 EGZ786617:EGZ786621 EQV786617:EQV786621 FAR786617:FAR786621 FKN786617:FKN786621 FUJ786617:FUJ786621 GEF786617:GEF786621 GOB786617:GOB786621 GXX786617:GXX786621 HHT786617:HHT786621 HRP786617:HRP786621 IBL786617:IBL786621 ILH786617:ILH786621 IVD786617:IVD786621 JEZ786617:JEZ786621 JOV786617:JOV786621 JYR786617:JYR786621 KIN786617:KIN786621 KSJ786617:KSJ786621 LCF786617:LCF786621 LMB786617:LMB786621 LVX786617:LVX786621 MFT786617:MFT786621 MPP786617:MPP786621 MZL786617:MZL786621 NJH786617:NJH786621 NTD786617:NTD786621 OCZ786617:OCZ786621 OMV786617:OMV786621 OWR786617:OWR786621 PGN786617:PGN786621 PQJ786617:PQJ786621 QAF786617:QAF786621 QKB786617:QKB786621 QTX786617:QTX786621 RDT786617:RDT786621 RNP786617:RNP786621 RXL786617:RXL786621 SHH786617:SHH786621 SRD786617:SRD786621 TAZ786617:TAZ786621 TKV786617:TKV786621 TUR786617:TUR786621 UEN786617:UEN786621 UOJ786617:UOJ786621 UYF786617:UYF786621 VIB786617:VIB786621 VRX786617:VRX786621 WBT786617:WBT786621 WLP786617:WLP786621 WVL786617:WVL786621 D852153:D852157 IZ852153:IZ852157 SV852153:SV852157 ACR852153:ACR852157 AMN852153:AMN852157 AWJ852153:AWJ852157 BGF852153:BGF852157 BQB852153:BQB852157 BZX852153:BZX852157 CJT852153:CJT852157 CTP852153:CTP852157 DDL852153:DDL852157 DNH852153:DNH852157 DXD852153:DXD852157 EGZ852153:EGZ852157 EQV852153:EQV852157 FAR852153:FAR852157 FKN852153:FKN852157 FUJ852153:FUJ852157 GEF852153:GEF852157 GOB852153:GOB852157 GXX852153:GXX852157 HHT852153:HHT852157 HRP852153:HRP852157 IBL852153:IBL852157 ILH852153:ILH852157 IVD852153:IVD852157 JEZ852153:JEZ852157 JOV852153:JOV852157 JYR852153:JYR852157 KIN852153:KIN852157 KSJ852153:KSJ852157 LCF852153:LCF852157 LMB852153:LMB852157 LVX852153:LVX852157 MFT852153:MFT852157 MPP852153:MPP852157 MZL852153:MZL852157 NJH852153:NJH852157 NTD852153:NTD852157 OCZ852153:OCZ852157 OMV852153:OMV852157 OWR852153:OWR852157 PGN852153:PGN852157 PQJ852153:PQJ852157 QAF852153:QAF852157 QKB852153:QKB852157 QTX852153:QTX852157 RDT852153:RDT852157 RNP852153:RNP852157 RXL852153:RXL852157 SHH852153:SHH852157 SRD852153:SRD852157 TAZ852153:TAZ852157 TKV852153:TKV852157 TUR852153:TUR852157 UEN852153:UEN852157 UOJ852153:UOJ852157 UYF852153:UYF852157 VIB852153:VIB852157 VRX852153:VRX852157 WBT852153:WBT852157 WLP852153:WLP852157 WVL852153:WVL852157 D917689:D917693 IZ917689:IZ917693 SV917689:SV917693 ACR917689:ACR917693 AMN917689:AMN917693 AWJ917689:AWJ917693 BGF917689:BGF917693 BQB917689:BQB917693 BZX917689:BZX917693 CJT917689:CJT917693 CTP917689:CTP917693 DDL917689:DDL917693 DNH917689:DNH917693 DXD917689:DXD917693 EGZ917689:EGZ917693 EQV917689:EQV917693 FAR917689:FAR917693 FKN917689:FKN917693 FUJ917689:FUJ917693 GEF917689:GEF917693 GOB917689:GOB917693 GXX917689:GXX917693 HHT917689:HHT917693 HRP917689:HRP917693 IBL917689:IBL917693 ILH917689:ILH917693 IVD917689:IVD917693 JEZ917689:JEZ917693 JOV917689:JOV917693 JYR917689:JYR917693 KIN917689:KIN917693 KSJ917689:KSJ917693 LCF917689:LCF917693 LMB917689:LMB917693 LVX917689:LVX917693 MFT917689:MFT917693 MPP917689:MPP917693 MZL917689:MZL917693 NJH917689:NJH917693 NTD917689:NTD917693 OCZ917689:OCZ917693 OMV917689:OMV917693 OWR917689:OWR917693 PGN917689:PGN917693 PQJ917689:PQJ917693 QAF917689:QAF917693 QKB917689:QKB917693 QTX917689:QTX917693 RDT917689:RDT917693 RNP917689:RNP917693 RXL917689:RXL917693 SHH917689:SHH917693 SRD917689:SRD917693 TAZ917689:TAZ917693 TKV917689:TKV917693 TUR917689:TUR917693 UEN917689:UEN917693 UOJ917689:UOJ917693 UYF917689:UYF917693 VIB917689:VIB917693 VRX917689:VRX917693 WBT917689:WBT917693 WLP917689:WLP917693 WVL917689:WVL917693 D983225:D983229 IZ983225:IZ983229 SV983225:SV983229 ACR983225:ACR983229 AMN983225:AMN983229 AWJ983225:AWJ983229 BGF983225:BGF983229 BQB983225:BQB983229 BZX983225:BZX983229 CJT983225:CJT983229 CTP983225:CTP983229 DDL983225:DDL983229 DNH983225:DNH983229 DXD983225:DXD983229 EGZ983225:EGZ983229 EQV983225:EQV983229 FAR983225:FAR983229 FKN983225:FKN983229 FUJ983225:FUJ983229 GEF983225:GEF983229 GOB983225:GOB983229 GXX983225:GXX983229 HHT983225:HHT983229 HRP983225:HRP983229 IBL983225:IBL983229 ILH983225:ILH983229 IVD983225:IVD983229 JEZ983225:JEZ983229 JOV983225:JOV983229 JYR983225:JYR983229 KIN983225:KIN983229 KSJ983225:KSJ983229 LCF983225:LCF983229 LMB983225:LMB983229 LVX983225:LVX983229 MFT983225:MFT983229 MPP983225:MPP983229 MZL983225:MZL983229 NJH983225:NJH983229 NTD983225:NTD983229 OCZ983225:OCZ983229 OMV983225:OMV983229 OWR983225:OWR983229 PGN983225:PGN983229 PQJ983225:PQJ983229 QAF983225:QAF983229 QKB983225:QKB983229 QTX983225:QTX983229 RDT983225:RDT983229 RNP983225:RNP983229 RXL983225:RXL983229 SHH983225:SHH983229 SRD983225:SRD983229 TAZ983225:TAZ983229 TKV983225:TKV983229 TUR983225:TUR983229 UEN983225:UEN983229 UOJ983225:UOJ983229 UYF983225:UYF983229 VIB983225:VIB983229 VRX983225:VRX983229 WBT983225:WBT983229 WLP983225:WLP983229 WVL983225:WVL983229 L185:L207 JH185:JH207 TD185:TD207 ACZ185:ACZ207 AMV185:AMV207 AWR185:AWR207 BGN185:BGN207 BQJ185:BQJ207 CAF185:CAF207 CKB185:CKB207 CTX185:CTX207 DDT185:DDT207 DNP185:DNP207 DXL185:DXL207 EHH185:EHH207 ERD185:ERD207 FAZ185:FAZ207 FKV185:FKV207 FUR185:FUR207 GEN185:GEN207 GOJ185:GOJ207 GYF185:GYF207 HIB185:HIB207 HRX185:HRX207 IBT185:IBT207 ILP185:ILP207 IVL185:IVL207 JFH185:JFH207 JPD185:JPD207 JYZ185:JYZ207 KIV185:KIV207 KSR185:KSR207 LCN185:LCN207 LMJ185:LMJ207 LWF185:LWF207 MGB185:MGB207 MPX185:MPX207 MZT185:MZT207 NJP185:NJP207 NTL185:NTL207 ODH185:ODH207 OND185:OND207 OWZ185:OWZ207 PGV185:PGV207 PQR185:PQR207 QAN185:QAN207 QKJ185:QKJ207 QUF185:QUF207 REB185:REB207 RNX185:RNX207 RXT185:RXT207 SHP185:SHP207 SRL185:SRL207 TBH185:TBH207 TLD185:TLD207 TUZ185:TUZ207 UEV185:UEV207 UOR185:UOR207 UYN185:UYN207 VIJ185:VIJ207 VSF185:VSF207 WCB185:WCB207 WLX185:WLX207 WVT185:WVT207 L65721:L65743 JH65721:JH65743 TD65721:TD65743 ACZ65721:ACZ65743 AMV65721:AMV65743 AWR65721:AWR65743 BGN65721:BGN65743 BQJ65721:BQJ65743 CAF65721:CAF65743 CKB65721:CKB65743 CTX65721:CTX65743 DDT65721:DDT65743 DNP65721:DNP65743 DXL65721:DXL65743 EHH65721:EHH65743 ERD65721:ERD65743 FAZ65721:FAZ65743 FKV65721:FKV65743 FUR65721:FUR65743 GEN65721:GEN65743 GOJ65721:GOJ65743 GYF65721:GYF65743 HIB65721:HIB65743 HRX65721:HRX65743 IBT65721:IBT65743 ILP65721:ILP65743 IVL65721:IVL65743 JFH65721:JFH65743 JPD65721:JPD65743 JYZ65721:JYZ65743 KIV65721:KIV65743 KSR65721:KSR65743 LCN65721:LCN65743 LMJ65721:LMJ65743 LWF65721:LWF65743 MGB65721:MGB65743 MPX65721:MPX65743 MZT65721:MZT65743 NJP65721:NJP65743 NTL65721:NTL65743 ODH65721:ODH65743 OND65721:OND65743 OWZ65721:OWZ65743 PGV65721:PGV65743 PQR65721:PQR65743 QAN65721:QAN65743 QKJ65721:QKJ65743 QUF65721:QUF65743 REB65721:REB65743 RNX65721:RNX65743 RXT65721:RXT65743 SHP65721:SHP65743 SRL65721:SRL65743 TBH65721:TBH65743 TLD65721:TLD65743 TUZ65721:TUZ65743 UEV65721:UEV65743 UOR65721:UOR65743 UYN65721:UYN65743 VIJ65721:VIJ65743 VSF65721:VSF65743 WCB65721:WCB65743 WLX65721:WLX65743 WVT65721:WVT65743 L131257:L131279 JH131257:JH131279 TD131257:TD131279 ACZ131257:ACZ131279 AMV131257:AMV131279 AWR131257:AWR131279 BGN131257:BGN131279 BQJ131257:BQJ131279 CAF131257:CAF131279 CKB131257:CKB131279 CTX131257:CTX131279 DDT131257:DDT131279 DNP131257:DNP131279 DXL131257:DXL131279 EHH131257:EHH131279 ERD131257:ERD131279 FAZ131257:FAZ131279 FKV131257:FKV131279 FUR131257:FUR131279 GEN131257:GEN131279 GOJ131257:GOJ131279 GYF131257:GYF131279 HIB131257:HIB131279 HRX131257:HRX131279 IBT131257:IBT131279 ILP131257:ILP131279 IVL131257:IVL131279 JFH131257:JFH131279 JPD131257:JPD131279 JYZ131257:JYZ131279 KIV131257:KIV131279 KSR131257:KSR131279 LCN131257:LCN131279 LMJ131257:LMJ131279 LWF131257:LWF131279 MGB131257:MGB131279 MPX131257:MPX131279 MZT131257:MZT131279 NJP131257:NJP131279 NTL131257:NTL131279 ODH131257:ODH131279 OND131257:OND131279 OWZ131257:OWZ131279 PGV131257:PGV131279 PQR131257:PQR131279 QAN131257:QAN131279 QKJ131257:QKJ131279 QUF131257:QUF131279 REB131257:REB131279 RNX131257:RNX131279 RXT131257:RXT131279 SHP131257:SHP131279 SRL131257:SRL131279 TBH131257:TBH131279 TLD131257:TLD131279 TUZ131257:TUZ131279 UEV131257:UEV131279 UOR131257:UOR131279 UYN131257:UYN131279 VIJ131257:VIJ131279 VSF131257:VSF131279 WCB131257:WCB131279 WLX131257:WLX131279 WVT131257:WVT131279 L196793:L196815 JH196793:JH196815 TD196793:TD196815 ACZ196793:ACZ196815 AMV196793:AMV196815 AWR196793:AWR196815 BGN196793:BGN196815 BQJ196793:BQJ196815 CAF196793:CAF196815 CKB196793:CKB196815 CTX196793:CTX196815 DDT196793:DDT196815 DNP196793:DNP196815 DXL196793:DXL196815 EHH196793:EHH196815 ERD196793:ERD196815 FAZ196793:FAZ196815 FKV196793:FKV196815 FUR196793:FUR196815 GEN196793:GEN196815 GOJ196793:GOJ196815 GYF196793:GYF196815 HIB196793:HIB196815 HRX196793:HRX196815 IBT196793:IBT196815 ILP196793:ILP196815 IVL196793:IVL196815 JFH196793:JFH196815 JPD196793:JPD196815 JYZ196793:JYZ196815 KIV196793:KIV196815 KSR196793:KSR196815 LCN196793:LCN196815 LMJ196793:LMJ196815 LWF196793:LWF196815 MGB196793:MGB196815 MPX196793:MPX196815 MZT196793:MZT196815 NJP196793:NJP196815 NTL196793:NTL196815 ODH196793:ODH196815 OND196793:OND196815 OWZ196793:OWZ196815 PGV196793:PGV196815 PQR196793:PQR196815 QAN196793:QAN196815 QKJ196793:QKJ196815 QUF196793:QUF196815 REB196793:REB196815 RNX196793:RNX196815 RXT196793:RXT196815 SHP196793:SHP196815 SRL196793:SRL196815 TBH196793:TBH196815 TLD196793:TLD196815 TUZ196793:TUZ196815 UEV196793:UEV196815 UOR196793:UOR196815 UYN196793:UYN196815 VIJ196793:VIJ196815 VSF196793:VSF196815 WCB196793:WCB196815 WLX196793:WLX196815 WVT196793:WVT196815 L262329:L262351 JH262329:JH262351 TD262329:TD262351 ACZ262329:ACZ262351 AMV262329:AMV262351 AWR262329:AWR262351 BGN262329:BGN262351 BQJ262329:BQJ262351 CAF262329:CAF262351 CKB262329:CKB262351 CTX262329:CTX262351 DDT262329:DDT262351 DNP262329:DNP262351 DXL262329:DXL262351 EHH262329:EHH262351 ERD262329:ERD262351 FAZ262329:FAZ262351 FKV262329:FKV262351 FUR262329:FUR262351 GEN262329:GEN262351 GOJ262329:GOJ262351 GYF262329:GYF262351 HIB262329:HIB262351 HRX262329:HRX262351 IBT262329:IBT262351 ILP262329:ILP262351 IVL262329:IVL262351 JFH262329:JFH262351 JPD262329:JPD262351 JYZ262329:JYZ262351 KIV262329:KIV262351 KSR262329:KSR262351 LCN262329:LCN262351 LMJ262329:LMJ262351 LWF262329:LWF262351 MGB262329:MGB262351 MPX262329:MPX262351 MZT262329:MZT262351 NJP262329:NJP262351 NTL262329:NTL262351 ODH262329:ODH262351 OND262329:OND262351 OWZ262329:OWZ262351 PGV262329:PGV262351 PQR262329:PQR262351 QAN262329:QAN262351 QKJ262329:QKJ262351 QUF262329:QUF262351 REB262329:REB262351 RNX262329:RNX262351 RXT262329:RXT262351 SHP262329:SHP262351 SRL262329:SRL262351 TBH262329:TBH262351 TLD262329:TLD262351 TUZ262329:TUZ262351 UEV262329:UEV262351 UOR262329:UOR262351 UYN262329:UYN262351 VIJ262329:VIJ262351 VSF262329:VSF262351 WCB262329:WCB262351 WLX262329:WLX262351 WVT262329:WVT262351 L327865:L327887 JH327865:JH327887 TD327865:TD327887 ACZ327865:ACZ327887 AMV327865:AMV327887 AWR327865:AWR327887 BGN327865:BGN327887 BQJ327865:BQJ327887 CAF327865:CAF327887 CKB327865:CKB327887 CTX327865:CTX327887 DDT327865:DDT327887 DNP327865:DNP327887 DXL327865:DXL327887 EHH327865:EHH327887 ERD327865:ERD327887 FAZ327865:FAZ327887 FKV327865:FKV327887 FUR327865:FUR327887 GEN327865:GEN327887 GOJ327865:GOJ327887 GYF327865:GYF327887 HIB327865:HIB327887 HRX327865:HRX327887 IBT327865:IBT327887 ILP327865:ILP327887 IVL327865:IVL327887 JFH327865:JFH327887 JPD327865:JPD327887 JYZ327865:JYZ327887 KIV327865:KIV327887 KSR327865:KSR327887 LCN327865:LCN327887 LMJ327865:LMJ327887 LWF327865:LWF327887 MGB327865:MGB327887 MPX327865:MPX327887 MZT327865:MZT327887 NJP327865:NJP327887 NTL327865:NTL327887 ODH327865:ODH327887 OND327865:OND327887 OWZ327865:OWZ327887 PGV327865:PGV327887 PQR327865:PQR327887 QAN327865:QAN327887 QKJ327865:QKJ327887 QUF327865:QUF327887 REB327865:REB327887 RNX327865:RNX327887 RXT327865:RXT327887 SHP327865:SHP327887 SRL327865:SRL327887 TBH327865:TBH327887 TLD327865:TLD327887 TUZ327865:TUZ327887 UEV327865:UEV327887 UOR327865:UOR327887 UYN327865:UYN327887 VIJ327865:VIJ327887 VSF327865:VSF327887 WCB327865:WCB327887 WLX327865:WLX327887 WVT327865:WVT327887 L393401:L393423 JH393401:JH393423 TD393401:TD393423 ACZ393401:ACZ393423 AMV393401:AMV393423 AWR393401:AWR393423 BGN393401:BGN393423 BQJ393401:BQJ393423 CAF393401:CAF393423 CKB393401:CKB393423 CTX393401:CTX393423 DDT393401:DDT393423 DNP393401:DNP393423 DXL393401:DXL393423 EHH393401:EHH393423 ERD393401:ERD393423 FAZ393401:FAZ393423 FKV393401:FKV393423 FUR393401:FUR393423 GEN393401:GEN393423 GOJ393401:GOJ393423 GYF393401:GYF393423 HIB393401:HIB393423 HRX393401:HRX393423 IBT393401:IBT393423 ILP393401:ILP393423 IVL393401:IVL393423 JFH393401:JFH393423 JPD393401:JPD393423 JYZ393401:JYZ393423 KIV393401:KIV393423 KSR393401:KSR393423 LCN393401:LCN393423 LMJ393401:LMJ393423 LWF393401:LWF393423 MGB393401:MGB393423 MPX393401:MPX393423 MZT393401:MZT393423 NJP393401:NJP393423 NTL393401:NTL393423 ODH393401:ODH393423 OND393401:OND393423 OWZ393401:OWZ393423 PGV393401:PGV393423 PQR393401:PQR393423 QAN393401:QAN393423 QKJ393401:QKJ393423 QUF393401:QUF393423 REB393401:REB393423 RNX393401:RNX393423 RXT393401:RXT393423 SHP393401:SHP393423 SRL393401:SRL393423 TBH393401:TBH393423 TLD393401:TLD393423 TUZ393401:TUZ393423 UEV393401:UEV393423 UOR393401:UOR393423 UYN393401:UYN393423 VIJ393401:VIJ393423 VSF393401:VSF393423 WCB393401:WCB393423 WLX393401:WLX393423 WVT393401:WVT393423 L458937:L458959 JH458937:JH458959 TD458937:TD458959 ACZ458937:ACZ458959 AMV458937:AMV458959 AWR458937:AWR458959 BGN458937:BGN458959 BQJ458937:BQJ458959 CAF458937:CAF458959 CKB458937:CKB458959 CTX458937:CTX458959 DDT458937:DDT458959 DNP458937:DNP458959 DXL458937:DXL458959 EHH458937:EHH458959 ERD458937:ERD458959 FAZ458937:FAZ458959 FKV458937:FKV458959 FUR458937:FUR458959 GEN458937:GEN458959 GOJ458937:GOJ458959 GYF458937:GYF458959 HIB458937:HIB458959 HRX458937:HRX458959 IBT458937:IBT458959 ILP458937:ILP458959 IVL458937:IVL458959 JFH458937:JFH458959 JPD458937:JPD458959 JYZ458937:JYZ458959 KIV458937:KIV458959 KSR458937:KSR458959 LCN458937:LCN458959 LMJ458937:LMJ458959 LWF458937:LWF458959 MGB458937:MGB458959 MPX458937:MPX458959 MZT458937:MZT458959 NJP458937:NJP458959 NTL458937:NTL458959 ODH458937:ODH458959 OND458937:OND458959 OWZ458937:OWZ458959 PGV458937:PGV458959 PQR458937:PQR458959 QAN458937:QAN458959 QKJ458937:QKJ458959 QUF458937:QUF458959 REB458937:REB458959 RNX458937:RNX458959 RXT458937:RXT458959 SHP458937:SHP458959 SRL458937:SRL458959 TBH458937:TBH458959 TLD458937:TLD458959 TUZ458937:TUZ458959 UEV458937:UEV458959 UOR458937:UOR458959 UYN458937:UYN458959 VIJ458937:VIJ458959 VSF458937:VSF458959 WCB458937:WCB458959 WLX458937:WLX458959 WVT458937:WVT458959 L524473:L524495 JH524473:JH524495 TD524473:TD524495 ACZ524473:ACZ524495 AMV524473:AMV524495 AWR524473:AWR524495 BGN524473:BGN524495 BQJ524473:BQJ524495 CAF524473:CAF524495 CKB524473:CKB524495 CTX524473:CTX524495 DDT524473:DDT524495 DNP524473:DNP524495 DXL524473:DXL524495 EHH524473:EHH524495 ERD524473:ERD524495 FAZ524473:FAZ524495 FKV524473:FKV524495 FUR524473:FUR524495 GEN524473:GEN524495 GOJ524473:GOJ524495 GYF524473:GYF524495 HIB524473:HIB524495 HRX524473:HRX524495 IBT524473:IBT524495 ILP524473:ILP524495 IVL524473:IVL524495 JFH524473:JFH524495 JPD524473:JPD524495 JYZ524473:JYZ524495 KIV524473:KIV524495 KSR524473:KSR524495 LCN524473:LCN524495 LMJ524473:LMJ524495 LWF524473:LWF524495 MGB524473:MGB524495 MPX524473:MPX524495 MZT524473:MZT524495 NJP524473:NJP524495 NTL524473:NTL524495 ODH524473:ODH524495 OND524473:OND524495 OWZ524473:OWZ524495 PGV524473:PGV524495 PQR524473:PQR524495 QAN524473:QAN524495 QKJ524473:QKJ524495 QUF524473:QUF524495 REB524473:REB524495 RNX524473:RNX524495 RXT524473:RXT524495 SHP524473:SHP524495 SRL524473:SRL524495 TBH524473:TBH524495 TLD524473:TLD524495 TUZ524473:TUZ524495 UEV524473:UEV524495 UOR524473:UOR524495 UYN524473:UYN524495 VIJ524473:VIJ524495 VSF524473:VSF524495 WCB524473:WCB524495 WLX524473:WLX524495 WVT524473:WVT524495 L590009:L590031 JH590009:JH590031 TD590009:TD590031 ACZ590009:ACZ590031 AMV590009:AMV590031 AWR590009:AWR590031 BGN590009:BGN590031 BQJ590009:BQJ590031 CAF590009:CAF590031 CKB590009:CKB590031 CTX590009:CTX590031 DDT590009:DDT590031 DNP590009:DNP590031 DXL590009:DXL590031 EHH590009:EHH590031 ERD590009:ERD590031 FAZ590009:FAZ590031 FKV590009:FKV590031 FUR590009:FUR590031 GEN590009:GEN590031 GOJ590009:GOJ590031 GYF590009:GYF590031 HIB590009:HIB590031 HRX590009:HRX590031 IBT590009:IBT590031 ILP590009:ILP590031 IVL590009:IVL590031 JFH590009:JFH590031 JPD590009:JPD590031 JYZ590009:JYZ590031 KIV590009:KIV590031 KSR590009:KSR590031 LCN590009:LCN590031 LMJ590009:LMJ590031 LWF590009:LWF590031 MGB590009:MGB590031 MPX590009:MPX590031 MZT590009:MZT590031 NJP590009:NJP590031 NTL590009:NTL590031 ODH590009:ODH590031 OND590009:OND590031 OWZ590009:OWZ590031 PGV590009:PGV590031 PQR590009:PQR590031 QAN590009:QAN590031 QKJ590009:QKJ590031 QUF590009:QUF590031 REB590009:REB590031 RNX590009:RNX590031 RXT590009:RXT590031 SHP590009:SHP590031 SRL590009:SRL590031 TBH590009:TBH590031 TLD590009:TLD590031 TUZ590009:TUZ590031 UEV590009:UEV590031 UOR590009:UOR590031 UYN590009:UYN590031 VIJ590009:VIJ590031 VSF590009:VSF590031 WCB590009:WCB590031 WLX590009:WLX590031 WVT590009:WVT590031 L655545:L655567 JH655545:JH655567 TD655545:TD655567 ACZ655545:ACZ655567 AMV655545:AMV655567 AWR655545:AWR655567 BGN655545:BGN655567 BQJ655545:BQJ655567 CAF655545:CAF655567 CKB655545:CKB655567 CTX655545:CTX655567 DDT655545:DDT655567 DNP655545:DNP655567 DXL655545:DXL655567 EHH655545:EHH655567 ERD655545:ERD655567 FAZ655545:FAZ655567 FKV655545:FKV655567 FUR655545:FUR655567 GEN655545:GEN655567 GOJ655545:GOJ655567 GYF655545:GYF655567 HIB655545:HIB655567 HRX655545:HRX655567 IBT655545:IBT655567 ILP655545:ILP655567 IVL655545:IVL655567 JFH655545:JFH655567 JPD655545:JPD655567 JYZ655545:JYZ655567 KIV655545:KIV655567 KSR655545:KSR655567 LCN655545:LCN655567 LMJ655545:LMJ655567 LWF655545:LWF655567 MGB655545:MGB655567 MPX655545:MPX655567 MZT655545:MZT655567 NJP655545:NJP655567 NTL655545:NTL655567 ODH655545:ODH655567 OND655545:OND655567 OWZ655545:OWZ655567 PGV655545:PGV655567 PQR655545:PQR655567 QAN655545:QAN655567 QKJ655545:QKJ655567 QUF655545:QUF655567 REB655545:REB655567 RNX655545:RNX655567 RXT655545:RXT655567 SHP655545:SHP655567 SRL655545:SRL655567 TBH655545:TBH655567 TLD655545:TLD655567 TUZ655545:TUZ655567 UEV655545:UEV655567 UOR655545:UOR655567 UYN655545:UYN655567 VIJ655545:VIJ655567 VSF655545:VSF655567 WCB655545:WCB655567 WLX655545:WLX655567 WVT655545:WVT655567 L721081:L721103 JH721081:JH721103 TD721081:TD721103 ACZ721081:ACZ721103 AMV721081:AMV721103 AWR721081:AWR721103 BGN721081:BGN721103 BQJ721081:BQJ721103 CAF721081:CAF721103 CKB721081:CKB721103 CTX721081:CTX721103 DDT721081:DDT721103 DNP721081:DNP721103 DXL721081:DXL721103 EHH721081:EHH721103 ERD721081:ERD721103 FAZ721081:FAZ721103 FKV721081:FKV721103 FUR721081:FUR721103 GEN721081:GEN721103 GOJ721081:GOJ721103 GYF721081:GYF721103 HIB721081:HIB721103 HRX721081:HRX721103 IBT721081:IBT721103 ILP721081:ILP721103 IVL721081:IVL721103 JFH721081:JFH721103 JPD721081:JPD721103 JYZ721081:JYZ721103 KIV721081:KIV721103 KSR721081:KSR721103 LCN721081:LCN721103 LMJ721081:LMJ721103 LWF721081:LWF721103 MGB721081:MGB721103 MPX721081:MPX721103 MZT721081:MZT721103 NJP721081:NJP721103 NTL721081:NTL721103 ODH721081:ODH721103 OND721081:OND721103 OWZ721081:OWZ721103 PGV721081:PGV721103 PQR721081:PQR721103 QAN721081:QAN721103 QKJ721081:QKJ721103 QUF721081:QUF721103 REB721081:REB721103 RNX721081:RNX721103 RXT721081:RXT721103 SHP721081:SHP721103 SRL721081:SRL721103 TBH721081:TBH721103 TLD721081:TLD721103 TUZ721081:TUZ721103 UEV721081:UEV721103 UOR721081:UOR721103 UYN721081:UYN721103 VIJ721081:VIJ721103 VSF721081:VSF721103 WCB721081:WCB721103 WLX721081:WLX721103 WVT721081:WVT721103 L786617:L786639 JH786617:JH786639 TD786617:TD786639 ACZ786617:ACZ786639 AMV786617:AMV786639 AWR786617:AWR786639 BGN786617:BGN786639 BQJ786617:BQJ786639 CAF786617:CAF786639 CKB786617:CKB786639 CTX786617:CTX786639 DDT786617:DDT786639 DNP786617:DNP786639 DXL786617:DXL786639 EHH786617:EHH786639 ERD786617:ERD786639 FAZ786617:FAZ786639 FKV786617:FKV786639 FUR786617:FUR786639 GEN786617:GEN786639 GOJ786617:GOJ786639 GYF786617:GYF786639 HIB786617:HIB786639 HRX786617:HRX786639 IBT786617:IBT786639 ILP786617:ILP786639 IVL786617:IVL786639 JFH786617:JFH786639 JPD786617:JPD786639 JYZ786617:JYZ786639 KIV786617:KIV786639 KSR786617:KSR786639 LCN786617:LCN786639 LMJ786617:LMJ786639 LWF786617:LWF786639 MGB786617:MGB786639 MPX786617:MPX786639 MZT786617:MZT786639 NJP786617:NJP786639 NTL786617:NTL786639 ODH786617:ODH786639 OND786617:OND786639 OWZ786617:OWZ786639 PGV786617:PGV786639 PQR786617:PQR786639 QAN786617:QAN786639 QKJ786617:QKJ786639 QUF786617:QUF786639 REB786617:REB786639 RNX786617:RNX786639 RXT786617:RXT786639 SHP786617:SHP786639 SRL786617:SRL786639 TBH786617:TBH786639 TLD786617:TLD786639 TUZ786617:TUZ786639 UEV786617:UEV786639 UOR786617:UOR786639 UYN786617:UYN786639 VIJ786617:VIJ786639 VSF786617:VSF786639 WCB786617:WCB786639 WLX786617:WLX786639 WVT786617:WVT786639 L852153:L852175 JH852153:JH852175 TD852153:TD852175 ACZ852153:ACZ852175 AMV852153:AMV852175 AWR852153:AWR852175 BGN852153:BGN852175 BQJ852153:BQJ852175 CAF852153:CAF852175 CKB852153:CKB852175 CTX852153:CTX852175 DDT852153:DDT852175 DNP852153:DNP852175 DXL852153:DXL852175 EHH852153:EHH852175 ERD852153:ERD852175 FAZ852153:FAZ852175 FKV852153:FKV852175 FUR852153:FUR852175 GEN852153:GEN852175 GOJ852153:GOJ852175 GYF852153:GYF852175 HIB852153:HIB852175 HRX852153:HRX852175 IBT852153:IBT852175 ILP852153:ILP852175 IVL852153:IVL852175 JFH852153:JFH852175 JPD852153:JPD852175 JYZ852153:JYZ852175 KIV852153:KIV852175 KSR852153:KSR852175 LCN852153:LCN852175 LMJ852153:LMJ852175 LWF852153:LWF852175 MGB852153:MGB852175 MPX852153:MPX852175 MZT852153:MZT852175 NJP852153:NJP852175 NTL852153:NTL852175 ODH852153:ODH852175 OND852153:OND852175 OWZ852153:OWZ852175 PGV852153:PGV852175 PQR852153:PQR852175 QAN852153:QAN852175 QKJ852153:QKJ852175 QUF852153:QUF852175 REB852153:REB852175 RNX852153:RNX852175 RXT852153:RXT852175 SHP852153:SHP852175 SRL852153:SRL852175 TBH852153:TBH852175 TLD852153:TLD852175 TUZ852153:TUZ852175 UEV852153:UEV852175 UOR852153:UOR852175 UYN852153:UYN852175 VIJ852153:VIJ852175 VSF852153:VSF852175 WCB852153:WCB852175 WLX852153:WLX852175 WVT852153:WVT852175 L917689:L917711 JH917689:JH917711 TD917689:TD917711 ACZ917689:ACZ917711 AMV917689:AMV917711 AWR917689:AWR917711 BGN917689:BGN917711 BQJ917689:BQJ917711 CAF917689:CAF917711 CKB917689:CKB917711 CTX917689:CTX917711 DDT917689:DDT917711 DNP917689:DNP917711 DXL917689:DXL917711 EHH917689:EHH917711 ERD917689:ERD917711 FAZ917689:FAZ917711 FKV917689:FKV917711 FUR917689:FUR917711 GEN917689:GEN917711 GOJ917689:GOJ917711 GYF917689:GYF917711 HIB917689:HIB917711 HRX917689:HRX917711 IBT917689:IBT917711 ILP917689:ILP917711 IVL917689:IVL917711 JFH917689:JFH917711 JPD917689:JPD917711 JYZ917689:JYZ917711 KIV917689:KIV917711 KSR917689:KSR917711 LCN917689:LCN917711 LMJ917689:LMJ917711 LWF917689:LWF917711 MGB917689:MGB917711 MPX917689:MPX917711 MZT917689:MZT917711 NJP917689:NJP917711 NTL917689:NTL917711 ODH917689:ODH917711 OND917689:OND917711 OWZ917689:OWZ917711 PGV917689:PGV917711 PQR917689:PQR917711 QAN917689:QAN917711 QKJ917689:QKJ917711 QUF917689:QUF917711 REB917689:REB917711 RNX917689:RNX917711 RXT917689:RXT917711 SHP917689:SHP917711 SRL917689:SRL917711 TBH917689:TBH917711 TLD917689:TLD917711 TUZ917689:TUZ917711 UEV917689:UEV917711 UOR917689:UOR917711 UYN917689:UYN917711 VIJ917689:VIJ917711 VSF917689:VSF917711 WCB917689:WCB917711 WLX917689:WLX917711 WVT917689:WVT917711 L983225:L983247 JH983225:JH983247 TD983225:TD983247 ACZ983225:ACZ983247 AMV983225:AMV983247 AWR983225:AWR983247 BGN983225:BGN983247 BQJ983225:BQJ983247 CAF983225:CAF983247 CKB983225:CKB983247 CTX983225:CTX983247 DDT983225:DDT983247 DNP983225:DNP983247 DXL983225:DXL983247 EHH983225:EHH983247 ERD983225:ERD983247 FAZ983225:FAZ983247 FKV983225:FKV983247 FUR983225:FUR983247 GEN983225:GEN983247 GOJ983225:GOJ983247 GYF983225:GYF983247 HIB983225:HIB983247 HRX983225:HRX983247 IBT983225:IBT983247 ILP983225:ILP983247 IVL983225:IVL983247 JFH983225:JFH983247 JPD983225:JPD983247 JYZ983225:JYZ983247 KIV983225:KIV983247 KSR983225:KSR983247 LCN983225:LCN983247 LMJ983225:LMJ983247 LWF983225:LWF983247 MGB983225:MGB983247 MPX983225:MPX983247 MZT983225:MZT983247 NJP983225:NJP983247 NTL983225:NTL983247 ODH983225:ODH983247 OND983225:OND983247 OWZ983225:OWZ983247 PGV983225:PGV983247 PQR983225:PQR983247 QAN983225:QAN983247 QKJ983225:QKJ983247 QUF983225:QUF983247 REB983225:REB983247 RNX983225:RNX983247 RXT983225:RXT983247 SHP983225:SHP983247 SRL983225:SRL983247 TBH983225:TBH983247 TLD983225:TLD983247 TUZ983225:TUZ983247 UEV983225:UEV983247 UOR983225:UOR983247 UYN983225:UYN983247 VIJ983225:VIJ983247 VSF983225:VSF983247 WCB983225:WCB983247 WLX983225:WLX983247 WVT983225:WVT983247 R228:R230 JN228:JN230 TJ228:TJ230 ADF228:ADF230 ANB228:ANB230 AWX228:AWX230 BGT228:BGT230 BQP228:BQP230 CAL228:CAL230 CKH228:CKH230 CUD228:CUD230 DDZ228:DDZ230 DNV228:DNV230 DXR228:DXR230 EHN228:EHN230 ERJ228:ERJ230 FBF228:FBF230 FLB228:FLB230 FUX228:FUX230 GET228:GET230 GOP228:GOP230 GYL228:GYL230 HIH228:HIH230 HSD228:HSD230 IBZ228:IBZ230 ILV228:ILV230 IVR228:IVR230 JFN228:JFN230 JPJ228:JPJ230 JZF228:JZF230 KJB228:KJB230 KSX228:KSX230 LCT228:LCT230 LMP228:LMP230 LWL228:LWL230 MGH228:MGH230 MQD228:MQD230 MZZ228:MZZ230 NJV228:NJV230 NTR228:NTR230 ODN228:ODN230 ONJ228:ONJ230 OXF228:OXF230 PHB228:PHB230 PQX228:PQX230 QAT228:QAT230 QKP228:QKP230 QUL228:QUL230 REH228:REH230 ROD228:ROD230 RXZ228:RXZ230 SHV228:SHV230 SRR228:SRR230 TBN228:TBN230 TLJ228:TLJ230 TVF228:TVF230 UFB228:UFB230 UOX228:UOX230 UYT228:UYT230 VIP228:VIP230 VSL228:VSL230 WCH228:WCH230 WMD228:WMD230 WVZ228:WVZ230 R65764:R65766 JN65764:JN65766 TJ65764:TJ65766 ADF65764:ADF65766 ANB65764:ANB65766 AWX65764:AWX65766 BGT65764:BGT65766 BQP65764:BQP65766 CAL65764:CAL65766 CKH65764:CKH65766 CUD65764:CUD65766 DDZ65764:DDZ65766 DNV65764:DNV65766 DXR65764:DXR65766 EHN65764:EHN65766 ERJ65764:ERJ65766 FBF65764:FBF65766 FLB65764:FLB65766 FUX65764:FUX65766 GET65764:GET65766 GOP65764:GOP65766 GYL65764:GYL65766 HIH65764:HIH65766 HSD65764:HSD65766 IBZ65764:IBZ65766 ILV65764:ILV65766 IVR65764:IVR65766 JFN65764:JFN65766 JPJ65764:JPJ65766 JZF65764:JZF65766 KJB65764:KJB65766 KSX65764:KSX65766 LCT65764:LCT65766 LMP65764:LMP65766 LWL65764:LWL65766 MGH65764:MGH65766 MQD65764:MQD65766 MZZ65764:MZZ65766 NJV65764:NJV65766 NTR65764:NTR65766 ODN65764:ODN65766 ONJ65764:ONJ65766 OXF65764:OXF65766 PHB65764:PHB65766 PQX65764:PQX65766 QAT65764:QAT65766 QKP65764:QKP65766 QUL65764:QUL65766 REH65764:REH65766 ROD65764:ROD65766 RXZ65764:RXZ65766 SHV65764:SHV65766 SRR65764:SRR65766 TBN65764:TBN65766 TLJ65764:TLJ65766 TVF65764:TVF65766 UFB65764:UFB65766 UOX65764:UOX65766 UYT65764:UYT65766 VIP65764:VIP65766 VSL65764:VSL65766 WCH65764:WCH65766 WMD65764:WMD65766 WVZ65764:WVZ65766 R131300:R131302 JN131300:JN131302 TJ131300:TJ131302 ADF131300:ADF131302 ANB131300:ANB131302 AWX131300:AWX131302 BGT131300:BGT131302 BQP131300:BQP131302 CAL131300:CAL131302 CKH131300:CKH131302 CUD131300:CUD131302 DDZ131300:DDZ131302 DNV131300:DNV131302 DXR131300:DXR131302 EHN131300:EHN131302 ERJ131300:ERJ131302 FBF131300:FBF131302 FLB131300:FLB131302 FUX131300:FUX131302 GET131300:GET131302 GOP131300:GOP131302 GYL131300:GYL131302 HIH131300:HIH131302 HSD131300:HSD131302 IBZ131300:IBZ131302 ILV131300:ILV131302 IVR131300:IVR131302 JFN131300:JFN131302 JPJ131300:JPJ131302 JZF131300:JZF131302 KJB131300:KJB131302 KSX131300:KSX131302 LCT131300:LCT131302 LMP131300:LMP131302 LWL131300:LWL131302 MGH131300:MGH131302 MQD131300:MQD131302 MZZ131300:MZZ131302 NJV131300:NJV131302 NTR131300:NTR131302 ODN131300:ODN131302 ONJ131300:ONJ131302 OXF131300:OXF131302 PHB131300:PHB131302 PQX131300:PQX131302 QAT131300:QAT131302 QKP131300:QKP131302 QUL131300:QUL131302 REH131300:REH131302 ROD131300:ROD131302 RXZ131300:RXZ131302 SHV131300:SHV131302 SRR131300:SRR131302 TBN131300:TBN131302 TLJ131300:TLJ131302 TVF131300:TVF131302 UFB131300:UFB131302 UOX131300:UOX131302 UYT131300:UYT131302 VIP131300:VIP131302 VSL131300:VSL131302 WCH131300:WCH131302 WMD131300:WMD131302 WVZ131300:WVZ131302 R196836:R196838 JN196836:JN196838 TJ196836:TJ196838 ADF196836:ADF196838 ANB196836:ANB196838 AWX196836:AWX196838 BGT196836:BGT196838 BQP196836:BQP196838 CAL196836:CAL196838 CKH196836:CKH196838 CUD196836:CUD196838 DDZ196836:DDZ196838 DNV196836:DNV196838 DXR196836:DXR196838 EHN196836:EHN196838 ERJ196836:ERJ196838 FBF196836:FBF196838 FLB196836:FLB196838 FUX196836:FUX196838 GET196836:GET196838 GOP196836:GOP196838 GYL196836:GYL196838 HIH196836:HIH196838 HSD196836:HSD196838 IBZ196836:IBZ196838 ILV196836:ILV196838 IVR196836:IVR196838 JFN196836:JFN196838 JPJ196836:JPJ196838 JZF196836:JZF196838 KJB196836:KJB196838 KSX196836:KSX196838 LCT196836:LCT196838 LMP196836:LMP196838 LWL196836:LWL196838 MGH196836:MGH196838 MQD196836:MQD196838 MZZ196836:MZZ196838 NJV196836:NJV196838 NTR196836:NTR196838 ODN196836:ODN196838 ONJ196836:ONJ196838 OXF196836:OXF196838 PHB196836:PHB196838 PQX196836:PQX196838 QAT196836:QAT196838 QKP196836:QKP196838 QUL196836:QUL196838 REH196836:REH196838 ROD196836:ROD196838 RXZ196836:RXZ196838 SHV196836:SHV196838 SRR196836:SRR196838 TBN196836:TBN196838 TLJ196836:TLJ196838 TVF196836:TVF196838 UFB196836:UFB196838 UOX196836:UOX196838 UYT196836:UYT196838 VIP196836:VIP196838 VSL196836:VSL196838 WCH196836:WCH196838 WMD196836:WMD196838 WVZ196836:WVZ196838 R262372:R262374 JN262372:JN262374 TJ262372:TJ262374 ADF262372:ADF262374 ANB262372:ANB262374 AWX262372:AWX262374 BGT262372:BGT262374 BQP262372:BQP262374 CAL262372:CAL262374 CKH262372:CKH262374 CUD262372:CUD262374 DDZ262372:DDZ262374 DNV262372:DNV262374 DXR262372:DXR262374 EHN262372:EHN262374 ERJ262372:ERJ262374 FBF262372:FBF262374 FLB262372:FLB262374 FUX262372:FUX262374 GET262372:GET262374 GOP262372:GOP262374 GYL262372:GYL262374 HIH262372:HIH262374 HSD262372:HSD262374 IBZ262372:IBZ262374 ILV262372:ILV262374 IVR262372:IVR262374 JFN262372:JFN262374 JPJ262372:JPJ262374 JZF262372:JZF262374 KJB262372:KJB262374 KSX262372:KSX262374 LCT262372:LCT262374 LMP262372:LMP262374 LWL262372:LWL262374 MGH262372:MGH262374 MQD262372:MQD262374 MZZ262372:MZZ262374 NJV262372:NJV262374 NTR262372:NTR262374 ODN262372:ODN262374 ONJ262372:ONJ262374 OXF262372:OXF262374 PHB262372:PHB262374 PQX262372:PQX262374 QAT262372:QAT262374 QKP262372:QKP262374 QUL262372:QUL262374 REH262372:REH262374 ROD262372:ROD262374 RXZ262372:RXZ262374 SHV262372:SHV262374 SRR262372:SRR262374 TBN262372:TBN262374 TLJ262372:TLJ262374 TVF262372:TVF262374 UFB262372:UFB262374 UOX262372:UOX262374 UYT262372:UYT262374 VIP262372:VIP262374 VSL262372:VSL262374 WCH262372:WCH262374 WMD262372:WMD262374 WVZ262372:WVZ262374 R327908:R327910 JN327908:JN327910 TJ327908:TJ327910 ADF327908:ADF327910 ANB327908:ANB327910 AWX327908:AWX327910 BGT327908:BGT327910 BQP327908:BQP327910 CAL327908:CAL327910 CKH327908:CKH327910 CUD327908:CUD327910 DDZ327908:DDZ327910 DNV327908:DNV327910 DXR327908:DXR327910 EHN327908:EHN327910 ERJ327908:ERJ327910 FBF327908:FBF327910 FLB327908:FLB327910 FUX327908:FUX327910 GET327908:GET327910 GOP327908:GOP327910 GYL327908:GYL327910 HIH327908:HIH327910 HSD327908:HSD327910 IBZ327908:IBZ327910 ILV327908:ILV327910 IVR327908:IVR327910 JFN327908:JFN327910 JPJ327908:JPJ327910 JZF327908:JZF327910 KJB327908:KJB327910 KSX327908:KSX327910 LCT327908:LCT327910 LMP327908:LMP327910 LWL327908:LWL327910 MGH327908:MGH327910 MQD327908:MQD327910 MZZ327908:MZZ327910 NJV327908:NJV327910 NTR327908:NTR327910 ODN327908:ODN327910 ONJ327908:ONJ327910 OXF327908:OXF327910 PHB327908:PHB327910 PQX327908:PQX327910 QAT327908:QAT327910 QKP327908:QKP327910 QUL327908:QUL327910 REH327908:REH327910 ROD327908:ROD327910 RXZ327908:RXZ327910 SHV327908:SHV327910 SRR327908:SRR327910 TBN327908:TBN327910 TLJ327908:TLJ327910 TVF327908:TVF327910 UFB327908:UFB327910 UOX327908:UOX327910 UYT327908:UYT327910 VIP327908:VIP327910 VSL327908:VSL327910 WCH327908:WCH327910 WMD327908:WMD327910 WVZ327908:WVZ327910 R393444:R393446 JN393444:JN393446 TJ393444:TJ393446 ADF393444:ADF393446 ANB393444:ANB393446 AWX393444:AWX393446 BGT393444:BGT393446 BQP393444:BQP393446 CAL393444:CAL393446 CKH393444:CKH393446 CUD393444:CUD393446 DDZ393444:DDZ393446 DNV393444:DNV393446 DXR393444:DXR393446 EHN393444:EHN393446 ERJ393444:ERJ393446 FBF393444:FBF393446 FLB393444:FLB393446 FUX393444:FUX393446 GET393444:GET393446 GOP393444:GOP393446 GYL393444:GYL393446 HIH393444:HIH393446 HSD393444:HSD393446 IBZ393444:IBZ393446 ILV393444:ILV393446 IVR393444:IVR393446 JFN393444:JFN393446 JPJ393444:JPJ393446 JZF393444:JZF393446 KJB393444:KJB393446 KSX393444:KSX393446 LCT393444:LCT393446 LMP393444:LMP393446 LWL393444:LWL393446 MGH393444:MGH393446 MQD393444:MQD393446 MZZ393444:MZZ393446 NJV393444:NJV393446 NTR393444:NTR393446 ODN393444:ODN393446 ONJ393444:ONJ393446 OXF393444:OXF393446 PHB393444:PHB393446 PQX393444:PQX393446 QAT393444:QAT393446 QKP393444:QKP393446 QUL393444:QUL393446 REH393444:REH393446 ROD393444:ROD393446 RXZ393444:RXZ393446 SHV393444:SHV393446 SRR393444:SRR393446 TBN393444:TBN393446 TLJ393444:TLJ393446 TVF393444:TVF393446 UFB393444:UFB393446 UOX393444:UOX393446 UYT393444:UYT393446 VIP393444:VIP393446 VSL393444:VSL393446 WCH393444:WCH393446 WMD393444:WMD393446 WVZ393444:WVZ393446 R458980:R458982 JN458980:JN458982 TJ458980:TJ458982 ADF458980:ADF458982 ANB458980:ANB458982 AWX458980:AWX458982 BGT458980:BGT458982 BQP458980:BQP458982 CAL458980:CAL458982 CKH458980:CKH458982 CUD458980:CUD458982 DDZ458980:DDZ458982 DNV458980:DNV458982 DXR458980:DXR458982 EHN458980:EHN458982 ERJ458980:ERJ458982 FBF458980:FBF458982 FLB458980:FLB458982 FUX458980:FUX458982 GET458980:GET458982 GOP458980:GOP458982 GYL458980:GYL458982 HIH458980:HIH458982 HSD458980:HSD458982 IBZ458980:IBZ458982 ILV458980:ILV458982 IVR458980:IVR458982 JFN458980:JFN458982 JPJ458980:JPJ458982 JZF458980:JZF458982 KJB458980:KJB458982 KSX458980:KSX458982 LCT458980:LCT458982 LMP458980:LMP458982 LWL458980:LWL458982 MGH458980:MGH458982 MQD458980:MQD458982 MZZ458980:MZZ458982 NJV458980:NJV458982 NTR458980:NTR458982 ODN458980:ODN458982 ONJ458980:ONJ458982 OXF458980:OXF458982 PHB458980:PHB458982 PQX458980:PQX458982 QAT458980:QAT458982 QKP458980:QKP458982 QUL458980:QUL458982 REH458980:REH458982 ROD458980:ROD458982 RXZ458980:RXZ458982 SHV458980:SHV458982 SRR458980:SRR458982 TBN458980:TBN458982 TLJ458980:TLJ458982 TVF458980:TVF458982 UFB458980:UFB458982 UOX458980:UOX458982 UYT458980:UYT458982 VIP458980:VIP458982 VSL458980:VSL458982 WCH458980:WCH458982 WMD458980:WMD458982 WVZ458980:WVZ458982 R524516:R524518 JN524516:JN524518 TJ524516:TJ524518 ADF524516:ADF524518 ANB524516:ANB524518 AWX524516:AWX524518 BGT524516:BGT524518 BQP524516:BQP524518 CAL524516:CAL524518 CKH524516:CKH524518 CUD524516:CUD524518 DDZ524516:DDZ524518 DNV524516:DNV524518 DXR524516:DXR524518 EHN524516:EHN524518 ERJ524516:ERJ524518 FBF524516:FBF524518 FLB524516:FLB524518 FUX524516:FUX524518 GET524516:GET524518 GOP524516:GOP524518 GYL524516:GYL524518 HIH524516:HIH524518 HSD524516:HSD524518 IBZ524516:IBZ524518 ILV524516:ILV524518 IVR524516:IVR524518 JFN524516:JFN524518 JPJ524516:JPJ524518 JZF524516:JZF524518 KJB524516:KJB524518 KSX524516:KSX524518 LCT524516:LCT524518 LMP524516:LMP524518 LWL524516:LWL524518 MGH524516:MGH524518 MQD524516:MQD524518 MZZ524516:MZZ524518 NJV524516:NJV524518 NTR524516:NTR524518 ODN524516:ODN524518 ONJ524516:ONJ524518 OXF524516:OXF524518 PHB524516:PHB524518 PQX524516:PQX524518 QAT524516:QAT524518 QKP524516:QKP524518 QUL524516:QUL524518 REH524516:REH524518 ROD524516:ROD524518 RXZ524516:RXZ524518 SHV524516:SHV524518 SRR524516:SRR524518 TBN524516:TBN524518 TLJ524516:TLJ524518 TVF524516:TVF524518 UFB524516:UFB524518 UOX524516:UOX524518 UYT524516:UYT524518 VIP524516:VIP524518 VSL524516:VSL524518 WCH524516:WCH524518 WMD524516:WMD524518 WVZ524516:WVZ524518 R590052:R590054 JN590052:JN590054 TJ590052:TJ590054 ADF590052:ADF590054 ANB590052:ANB590054 AWX590052:AWX590054 BGT590052:BGT590054 BQP590052:BQP590054 CAL590052:CAL590054 CKH590052:CKH590054 CUD590052:CUD590054 DDZ590052:DDZ590054 DNV590052:DNV590054 DXR590052:DXR590054 EHN590052:EHN590054 ERJ590052:ERJ590054 FBF590052:FBF590054 FLB590052:FLB590054 FUX590052:FUX590054 GET590052:GET590054 GOP590052:GOP590054 GYL590052:GYL590054 HIH590052:HIH590054 HSD590052:HSD590054 IBZ590052:IBZ590054 ILV590052:ILV590054 IVR590052:IVR590054 JFN590052:JFN590054 JPJ590052:JPJ590054 JZF590052:JZF590054 KJB590052:KJB590054 KSX590052:KSX590054 LCT590052:LCT590054 LMP590052:LMP590054 LWL590052:LWL590054 MGH590052:MGH590054 MQD590052:MQD590054 MZZ590052:MZZ590054 NJV590052:NJV590054 NTR590052:NTR590054 ODN590052:ODN590054 ONJ590052:ONJ590054 OXF590052:OXF590054 PHB590052:PHB590054 PQX590052:PQX590054 QAT590052:QAT590054 QKP590052:QKP590054 QUL590052:QUL590054 REH590052:REH590054 ROD590052:ROD590054 RXZ590052:RXZ590054 SHV590052:SHV590054 SRR590052:SRR590054 TBN590052:TBN590054 TLJ590052:TLJ590054 TVF590052:TVF590054 UFB590052:UFB590054 UOX590052:UOX590054 UYT590052:UYT590054 VIP590052:VIP590054 VSL590052:VSL590054 WCH590052:WCH590054 WMD590052:WMD590054 WVZ590052:WVZ590054 R655588:R655590 JN655588:JN655590 TJ655588:TJ655590 ADF655588:ADF655590 ANB655588:ANB655590 AWX655588:AWX655590 BGT655588:BGT655590 BQP655588:BQP655590 CAL655588:CAL655590 CKH655588:CKH655590 CUD655588:CUD655590 DDZ655588:DDZ655590 DNV655588:DNV655590 DXR655588:DXR655590 EHN655588:EHN655590 ERJ655588:ERJ655590 FBF655588:FBF655590 FLB655588:FLB655590 FUX655588:FUX655590 GET655588:GET655590 GOP655588:GOP655590 GYL655588:GYL655590 HIH655588:HIH655590 HSD655588:HSD655590 IBZ655588:IBZ655590 ILV655588:ILV655590 IVR655588:IVR655590 JFN655588:JFN655590 JPJ655588:JPJ655590 JZF655588:JZF655590 KJB655588:KJB655590 KSX655588:KSX655590 LCT655588:LCT655590 LMP655588:LMP655590 LWL655588:LWL655590 MGH655588:MGH655590 MQD655588:MQD655590 MZZ655588:MZZ655590 NJV655588:NJV655590 NTR655588:NTR655590 ODN655588:ODN655590 ONJ655588:ONJ655590 OXF655588:OXF655590 PHB655588:PHB655590 PQX655588:PQX655590 QAT655588:QAT655590 QKP655588:QKP655590 QUL655588:QUL655590 REH655588:REH655590 ROD655588:ROD655590 RXZ655588:RXZ655590 SHV655588:SHV655590 SRR655588:SRR655590 TBN655588:TBN655590 TLJ655588:TLJ655590 TVF655588:TVF655590 UFB655588:UFB655590 UOX655588:UOX655590 UYT655588:UYT655590 VIP655588:VIP655590 VSL655588:VSL655590 WCH655588:WCH655590 WMD655588:WMD655590 WVZ655588:WVZ655590 R721124:R721126 JN721124:JN721126 TJ721124:TJ721126 ADF721124:ADF721126 ANB721124:ANB721126 AWX721124:AWX721126 BGT721124:BGT721126 BQP721124:BQP721126 CAL721124:CAL721126 CKH721124:CKH721126 CUD721124:CUD721126 DDZ721124:DDZ721126 DNV721124:DNV721126 DXR721124:DXR721126 EHN721124:EHN721126 ERJ721124:ERJ721126 FBF721124:FBF721126 FLB721124:FLB721126 FUX721124:FUX721126 GET721124:GET721126 GOP721124:GOP721126 GYL721124:GYL721126 HIH721124:HIH721126 HSD721124:HSD721126 IBZ721124:IBZ721126 ILV721124:ILV721126 IVR721124:IVR721126 JFN721124:JFN721126 JPJ721124:JPJ721126 JZF721124:JZF721126 KJB721124:KJB721126 KSX721124:KSX721126 LCT721124:LCT721126 LMP721124:LMP721126 LWL721124:LWL721126 MGH721124:MGH721126 MQD721124:MQD721126 MZZ721124:MZZ721126 NJV721124:NJV721126 NTR721124:NTR721126 ODN721124:ODN721126 ONJ721124:ONJ721126 OXF721124:OXF721126 PHB721124:PHB721126 PQX721124:PQX721126 QAT721124:QAT721126 QKP721124:QKP721126 QUL721124:QUL721126 REH721124:REH721126 ROD721124:ROD721126 RXZ721124:RXZ721126 SHV721124:SHV721126 SRR721124:SRR721126 TBN721124:TBN721126 TLJ721124:TLJ721126 TVF721124:TVF721126 UFB721124:UFB721126 UOX721124:UOX721126 UYT721124:UYT721126 VIP721124:VIP721126 VSL721124:VSL721126 WCH721124:WCH721126 WMD721124:WMD721126 WVZ721124:WVZ721126 R786660:R786662 JN786660:JN786662 TJ786660:TJ786662 ADF786660:ADF786662 ANB786660:ANB786662 AWX786660:AWX786662 BGT786660:BGT786662 BQP786660:BQP786662 CAL786660:CAL786662 CKH786660:CKH786662 CUD786660:CUD786662 DDZ786660:DDZ786662 DNV786660:DNV786662 DXR786660:DXR786662 EHN786660:EHN786662 ERJ786660:ERJ786662 FBF786660:FBF786662 FLB786660:FLB786662 FUX786660:FUX786662 GET786660:GET786662 GOP786660:GOP786662 GYL786660:GYL786662 HIH786660:HIH786662 HSD786660:HSD786662 IBZ786660:IBZ786662 ILV786660:ILV786662 IVR786660:IVR786662 JFN786660:JFN786662 JPJ786660:JPJ786662 JZF786660:JZF786662 KJB786660:KJB786662 KSX786660:KSX786662 LCT786660:LCT786662 LMP786660:LMP786662 LWL786660:LWL786662 MGH786660:MGH786662 MQD786660:MQD786662 MZZ786660:MZZ786662 NJV786660:NJV786662 NTR786660:NTR786662 ODN786660:ODN786662 ONJ786660:ONJ786662 OXF786660:OXF786662 PHB786660:PHB786662 PQX786660:PQX786662 QAT786660:QAT786662 QKP786660:QKP786662 QUL786660:QUL786662 REH786660:REH786662 ROD786660:ROD786662 RXZ786660:RXZ786662 SHV786660:SHV786662 SRR786660:SRR786662 TBN786660:TBN786662 TLJ786660:TLJ786662 TVF786660:TVF786662 UFB786660:UFB786662 UOX786660:UOX786662 UYT786660:UYT786662 VIP786660:VIP786662 VSL786660:VSL786662 WCH786660:WCH786662 WMD786660:WMD786662 WVZ786660:WVZ786662 R852196:R852198 JN852196:JN852198 TJ852196:TJ852198 ADF852196:ADF852198 ANB852196:ANB852198 AWX852196:AWX852198 BGT852196:BGT852198 BQP852196:BQP852198 CAL852196:CAL852198 CKH852196:CKH852198 CUD852196:CUD852198 DDZ852196:DDZ852198 DNV852196:DNV852198 DXR852196:DXR852198 EHN852196:EHN852198 ERJ852196:ERJ852198 FBF852196:FBF852198 FLB852196:FLB852198 FUX852196:FUX852198 GET852196:GET852198 GOP852196:GOP852198 GYL852196:GYL852198 HIH852196:HIH852198 HSD852196:HSD852198 IBZ852196:IBZ852198 ILV852196:ILV852198 IVR852196:IVR852198 JFN852196:JFN852198 JPJ852196:JPJ852198 JZF852196:JZF852198 KJB852196:KJB852198 KSX852196:KSX852198 LCT852196:LCT852198 LMP852196:LMP852198 LWL852196:LWL852198 MGH852196:MGH852198 MQD852196:MQD852198 MZZ852196:MZZ852198 NJV852196:NJV852198 NTR852196:NTR852198 ODN852196:ODN852198 ONJ852196:ONJ852198 OXF852196:OXF852198 PHB852196:PHB852198 PQX852196:PQX852198 QAT852196:QAT852198 QKP852196:QKP852198 QUL852196:QUL852198 REH852196:REH852198 ROD852196:ROD852198 RXZ852196:RXZ852198 SHV852196:SHV852198 SRR852196:SRR852198 TBN852196:TBN852198 TLJ852196:TLJ852198 TVF852196:TVF852198 UFB852196:UFB852198 UOX852196:UOX852198 UYT852196:UYT852198 VIP852196:VIP852198 VSL852196:VSL852198 WCH852196:WCH852198 WMD852196:WMD852198 WVZ852196:WVZ852198 R917732:R917734 JN917732:JN917734 TJ917732:TJ917734 ADF917732:ADF917734 ANB917732:ANB917734 AWX917732:AWX917734 BGT917732:BGT917734 BQP917732:BQP917734 CAL917732:CAL917734 CKH917732:CKH917734 CUD917732:CUD917734 DDZ917732:DDZ917734 DNV917732:DNV917734 DXR917732:DXR917734 EHN917732:EHN917734 ERJ917732:ERJ917734 FBF917732:FBF917734 FLB917732:FLB917734 FUX917732:FUX917734 GET917732:GET917734 GOP917732:GOP917734 GYL917732:GYL917734 HIH917732:HIH917734 HSD917732:HSD917734 IBZ917732:IBZ917734 ILV917732:ILV917734 IVR917732:IVR917734 JFN917732:JFN917734 JPJ917732:JPJ917734 JZF917732:JZF917734 KJB917732:KJB917734 KSX917732:KSX917734 LCT917732:LCT917734 LMP917732:LMP917734 LWL917732:LWL917734 MGH917732:MGH917734 MQD917732:MQD917734 MZZ917732:MZZ917734 NJV917732:NJV917734 NTR917732:NTR917734 ODN917732:ODN917734 ONJ917732:ONJ917734 OXF917732:OXF917734 PHB917732:PHB917734 PQX917732:PQX917734 QAT917732:QAT917734 QKP917732:QKP917734 QUL917732:QUL917734 REH917732:REH917734 ROD917732:ROD917734 RXZ917732:RXZ917734 SHV917732:SHV917734 SRR917732:SRR917734 TBN917732:TBN917734 TLJ917732:TLJ917734 TVF917732:TVF917734 UFB917732:UFB917734 UOX917732:UOX917734 UYT917732:UYT917734 VIP917732:VIP917734 VSL917732:VSL917734 WCH917732:WCH917734 WMD917732:WMD917734 WVZ917732:WVZ917734 R983268:R983270 JN983268:JN983270 TJ983268:TJ983270 ADF983268:ADF983270 ANB983268:ANB983270 AWX983268:AWX983270 BGT983268:BGT983270 BQP983268:BQP983270 CAL983268:CAL983270 CKH983268:CKH983270 CUD983268:CUD983270 DDZ983268:DDZ983270 DNV983268:DNV983270 DXR983268:DXR983270 EHN983268:EHN983270 ERJ983268:ERJ983270 FBF983268:FBF983270 FLB983268:FLB983270 FUX983268:FUX983270 GET983268:GET983270 GOP983268:GOP983270 GYL983268:GYL983270 HIH983268:HIH983270 HSD983268:HSD983270 IBZ983268:IBZ983270 ILV983268:ILV983270 IVR983268:IVR983270 JFN983268:JFN983270 JPJ983268:JPJ983270 JZF983268:JZF983270 KJB983268:KJB983270 KSX983268:KSX983270 LCT983268:LCT983270 LMP983268:LMP983270 LWL983268:LWL983270 MGH983268:MGH983270 MQD983268:MQD983270 MZZ983268:MZZ983270 NJV983268:NJV983270 NTR983268:NTR983270 ODN983268:ODN983270 ONJ983268:ONJ983270 OXF983268:OXF983270 PHB983268:PHB983270 PQX983268:PQX983270 QAT983268:QAT983270 QKP983268:QKP983270 QUL983268:QUL983270 REH983268:REH983270 ROD983268:ROD983270 RXZ983268:RXZ983270 SHV983268:SHV983270 SRR983268:SRR983270 TBN983268:TBN983270 TLJ983268:TLJ983270 TVF983268:TVF983270 UFB983268:UFB983270 UOX983268:UOX983270 UYT983268:UYT983270 VIP983268:VIP983270 VSL983268:VSL983270 WCH983268:WCH983270 WMD983268:WMD983270 WVZ983268:WVZ983270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E299"/>
  <sheetViews>
    <sheetView topLeftCell="A78" workbookViewId="0">
      <selection activeCell="B275" sqref="B275:B282"/>
    </sheetView>
  </sheetViews>
  <sheetFormatPr baseColWidth="10" defaultColWidth="7.625" defaultRowHeight="16.5" x14ac:dyDescent="0.3"/>
  <cols>
    <col min="1" max="1" width="57.625" style="254" customWidth="1"/>
    <col min="2" max="2" width="11" style="254" customWidth="1"/>
    <col min="3" max="3" width="10.25" style="254" customWidth="1"/>
    <col min="4" max="4" width="8.375" style="254" customWidth="1"/>
    <col min="5" max="5" width="9.25" style="254" bestFit="1" customWidth="1"/>
    <col min="6" max="6" width="10.375" style="254" bestFit="1" customWidth="1"/>
    <col min="7" max="7" width="10.75" style="254" bestFit="1" customWidth="1"/>
    <col min="8" max="8" width="8" style="254" bestFit="1" customWidth="1"/>
    <col min="9" max="9" width="9.375" style="254" customWidth="1"/>
    <col min="10" max="10" width="9.75" style="254" customWidth="1"/>
    <col min="11" max="11" width="10.25" style="254" customWidth="1"/>
    <col min="12" max="12" width="9.75" style="254" customWidth="1"/>
    <col min="13" max="13" width="10.5" style="254" customWidth="1"/>
    <col min="14" max="14" width="9.5" style="254" customWidth="1"/>
    <col min="15" max="15" width="8.625" style="254" bestFit="1" customWidth="1"/>
    <col min="16" max="16" width="11.625" style="254" customWidth="1"/>
    <col min="17" max="17" width="10.25" style="254" bestFit="1" customWidth="1"/>
    <col min="18" max="18" width="14.625" style="254" bestFit="1" customWidth="1"/>
    <col min="19" max="19" width="13.625" style="254" customWidth="1"/>
    <col min="20" max="20" width="13.25" style="254" customWidth="1"/>
    <col min="21" max="21" width="12.25" style="254" customWidth="1"/>
    <col min="22" max="23" width="10.125" style="254" customWidth="1"/>
    <col min="24" max="24" width="9.625" style="254" customWidth="1"/>
    <col min="25" max="25" width="10.625" style="254" customWidth="1"/>
    <col min="26" max="28" width="8.875" style="254" customWidth="1"/>
    <col min="29" max="29" width="5.875" style="254" customWidth="1"/>
    <col min="30" max="30" width="8.625" style="254" customWidth="1"/>
    <col min="31" max="31" width="6.625" style="254" customWidth="1"/>
    <col min="32" max="33" width="5" style="254" customWidth="1"/>
    <col min="34" max="16384" width="7.625" style="254"/>
  </cols>
  <sheetData>
    <row r="3" spans="1:24" x14ac:dyDescent="0.3">
      <c r="B3" s="686" t="s">
        <v>0</v>
      </c>
      <c r="C3" s="686"/>
      <c r="D3" s="686"/>
      <c r="E3" s="686"/>
      <c r="F3" s="686"/>
      <c r="G3" s="686"/>
      <c r="H3" s="686"/>
      <c r="I3" s="686"/>
      <c r="J3" s="686"/>
      <c r="K3" s="686"/>
      <c r="L3" s="686"/>
      <c r="M3" s="686"/>
      <c r="N3" s="686"/>
      <c r="O3" s="686"/>
      <c r="P3" s="686"/>
      <c r="Q3" s="686"/>
      <c r="R3" s="686"/>
      <c r="S3" s="686"/>
    </row>
    <row r="5" spans="1:24" x14ac:dyDescent="0.3">
      <c r="C5" s="687" t="s">
        <v>1</v>
      </c>
      <c r="D5" s="687"/>
      <c r="E5" s="687"/>
      <c r="F5" s="687"/>
      <c r="G5" s="687"/>
      <c r="H5" s="1" t="s">
        <v>214</v>
      </c>
      <c r="I5" s="2"/>
      <c r="J5" s="2"/>
      <c r="K5" s="2"/>
      <c r="L5" s="2"/>
      <c r="M5" s="2"/>
      <c r="N5" s="2"/>
      <c r="O5" s="2"/>
      <c r="P5" s="2"/>
      <c r="Q5" s="2"/>
      <c r="R5" s="2"/>
      <c r="S5" s="2"/>
      <c r="T5" s="2"/>
      <c r="U5" s="2"/>
      <c r="V5" s="3"/>
      <c r="W5" s="3"/>
      <c r="X5" s="3"/>
    </row>
    <row r="6" spans="1:24" ht="17.25" thickBot="1" x14ac:dyDescent="0.35"/>
    <row r="7" spans="1:24" ht="17.25" thickTop="1" x14ac:dyDescent="0.3">
      <c r="A7" s="4" t="s">
        <v>2</v>
      </c>
      <c r="B7" s="688" t="s">
        <v>215</v>
      </c>
      <c r="C7" s="689"/>
      <c r="D7" s="689"/>
      <c r="E7" s="689"/>
      <c r="F7" s="689"/>
      <c r="G7" s="689"/>
      <c r="H7" s="689"/>
      <c r="I7" s="689"/>
      <c r="J7" s="689"/>
      <c r="K7" s="689"/>
      <c r="L7" s="689"/>
      <c r="M7" s="689"/>
      <c r="N7" s="689"/>
      <c r="O7" s="689"/>
      <c r="P7" s="689"/>
      <c r="Q7" s="690"/>
    </row>
    <row r="8" spans="1:24" ht="16.5" customHeight="1" x14ac:dyDescent="0.3">
      <c r="A8" s="5" t="s">
        <v>3</v>
      </c>
      <c r="B8" s="691" t="s">
        <v>216</v>
      </c>
      <c r="C8" s="692"/>
      <c r="D8" s="692"/>
      <c r="E8" s="692"/>
      <c r="F8" s="692"/>
      <c r="G8" s="692"/>
      <c r="H8" s="692"/>
      <c r="I8" s="692"/>
      <c r="J8" s="692"/>
      <c r="K8" s="692"/>
      <c r="L8" s="692"/>
      <c r="M8" s="692"/>
      <c r="N8" s="692"/>
      <c r="O8" s="692"/>
      <c r="P8" s="692"/>
      <c r="Q8" s="693"/>
    </row>
    <row r="9" spans="1:24" ht="17.25" thickBot="1" x14ac:dyDescent="0.35">
      <c r="A9" s="6" t="s">
        <v>4</v>
      </c>
      <c r="B9" s="694" t="s">
        <v>217</v>
      </c>
      <c r="C9" s="694"/>
      <c r="D9" s="694"/>
      <c r="E9" s="694"/>
      <c r="F9" s="694"/>
      <c r="G9" s="694"/>
      <c r="H9" s="694"/>
      <c r="I9" s="694"/>
      <c r="J9" s="694"/>
      <c r="K9" s="694"/>
      <c r="L9" s="694"/>
      <c r="M9" s="694"/>
      <c r="N9" s="694"/>
      <c r="O9" s="694"/>
      <c r="P9" s="694"/>
      <c r="Q9" s="695"/>
    </row>
    <row r="10" spans="1:24" ht="17.25" thickTop="1" x14ac:dyDescent="0.3">
      <c r="A10" s="7"/>
      <c r="B10" s="8"/>
      <c r="C10" s="8"/>
      <c r="D10" s="8"/>
      <c r="E10" s="8"/>
      <c r="F10" s="8"/>
      <c r="G10" s="8"/>
      <c r="H10" s="8"/>
      <c r="I10" s="8"/>
      <c r="J10" s="8"/>
      <c r="K10" s="8"/>
      <c r="L10" s="8"/>
      <c r="M10" s="8"/>
      <c r="N10" s="8"/>
      <c r="O10" s="8"/>
      <c r="P10" s="8"/>
      <c r="Q10" s="8"/>
    </row>
    <row r="11" spans="1:24" x14ac:dyDescent="0.3">
      <c r="A11" s="9" t="s">
        <v>5</v>
      </c>
      <c r="B11" s="263"/>
      <c r="C11" s="10"/>
      <c r="D11" s="10"/>
      <c r="E11" s="10"/>
      <c r="F11" s="10"/>
      <c r="G11" s="10"/>
      <c r="H11" s="10"/>
      <c r="I11" s="10"/>
      <c r="J11" s="10"/>
      <c r="K11" s="10"/>
      <c r="L11" s="10"/>
      <c r="M11" s="10"/>
      <c r="N11" s="10"/>
      <c r="O11" s="10"/>
      <c r="P11" s="10"/>
      <c r="Q11" s="10"/>
    </row>
    <row r="12" spans="1:24" ht="36.75" customHeight="1" x14ac:dyDescent="0.3">
      <c r="A12" s="9" t="s">
        <v>6</v>
      </c>
      <c r="B12" s="267" t="s">
        <v>218</v>
      </c>
      <c r="C12" s="10"/>
      <c r="D12" s="10"/>
      <c r="E12" s="10"/>
      <c r="F12" s="10"/>
      <c r="G12" s="10"/>
      <c r="H12" s="10"/>
      <c r="I12" s="10"/>
      <c r="J12" s="10"/>
      <c r="K12" s="10"/>
      <c r="L12" s="10"/>
      <c r="M12" s="10"/>
      <c r="N12" s="10"/>
      <c r="O12" s="10"/>
      <c r="P12" s="10"/>
      <c r="Q12" s="10"/>
    </row>
    <row r="13" spans="1:24" ht="17.25" thickBot="1" x14ac:dyDescent="0.35">
      <c r="A13" s="11"/>
      <c r="B13" s="10"/>
      <c r="C13" s="10"/>
      <c r="D13" s="10"/>
      <c r="E13" s="10"/>
      <c r="F13" s="10"/>
      <c r="G13" s="10"/>
      <c r="H13" s="10"/>
      <c r="I13" s="10"/>
      <c r="J13" s="10"/>
      <c r="K13" s="10"/>
      <c r="L13" s="10"/>
      <c r="M13" s="10"/>
      <c r="N13" s="10"/>
      <c r="O13" s="10"/>
      <c r="P13" s="10"/>
      <c r="Q13" s="10"/>
    </row>
    <row r="14" spans="1:24" ht="52.5" customHeight="1" thickBot="1" x14ac:dyDescent="0.35">
      <c r="A14" s="696" t="s">
        <v>7</v>
      </c>
      <c r="B14" s="697"/>
      <c r="C14" s="697"/>
      <c r="D14" s="697"/>
      <c r="E14" s="697"/>
      <c r="F14" s="697"/>
      <c r="G14" s="697"/>
      <c r="H14" s="697"/>
      <c r="I14" s="697"/>
      <c r="J14" s="697"/>
      <c r="K14" s="697"/>
      <c r="L14" s="697"/>
      <c r="M14" s="697"/>
      <c r="N14" s="697"/>
      <c r="O14" s="697"/>
      <c r="P14" s="697"/>
      <c r="Q14" s="698"/>
      <c r="R14" s="12" t="s">
        <v>8</v>
      </c>
      <c r="S14" s="12" t="s">
        <v>9</v>
      </c>
      <c r="T14" s="13" t="s">
        <v>10</v>
      </c>
    </row>
    <row r="15" spans="1:24" x14ac:dyDescent="0.3">
      <c r="A15" s="684" t="s">
        <v>217</v>
      </c>
      <c r="B15" s="685"/>
      <c r="C15" s="685"/>
      <c r="D15" s="685"/>
      <c r="E15" s="685"/>
      <c r="F15" s="685"/>
      <c r="G15" s="685"/>
      <c r="H15" s="685"/>
      <c r="I15" s="685"/>
      <c r="J15" s="685"/>
      <c r="K15" s="685"/>
      <c r="L15" s="685"/>
      <c r="M15" s="685"/>
      <c r="N15" s="685"/>
      <c r="O15" s="685"/>
      <c r="P15" s="685"/>
      <c r="Q15" s="685"/>
      <c r="R15" s="269" t="s">
        <v>230</v>
      </c>
      <c r="S15" s="269" t="s">
        <v>224</v>
      </c>
      <c r="T15" s="271" t="s">
        <v>231</v>
      </c>
    </row>
    <row r="16" spans="1:24" ht="17.25" thickBot="1" x14ac:dyDescent="0.35">
      <c r="A16" s="714"/>
      <c r="B16" s="715"/>
      <c r="C16" s="715"/>
      <c r="D16" s="715"/>
      <c r="E16" s="715"/>
      <c r="F16" s="715"/>
      <c r="G16" s="715"/>
      <c r="H16" s="715"/>
      <c r="I16" s="715"/>
      <c r="J16" s="715"/>
      <c r="K16" s="715"/>
      <c r="L16" s="715"/>
      <c r="M16" s="715"/>
      <c r="N16" s="715"/>
      <c r="O16" s="715"/>
      <c r="P16" s="715"/>
      <c r="Q16" s="715"/>
      <c r="R16" s="15"/>
      <c r="S16" s="15"/>
      <c r="T16" s="16"/>
    </row>
    <row r="17" spans="1:21" x14ac:dyDescent="0.3">
      <c r="A17" s="680" t="s">
        <v>11</v>
      </c>
      <c r="B17" s="680"/>
      <c r="C17" s="680"/>
      <c r="D17" s="680"/>
      <c r="E17" s="680"/>
      <c r="F17" s="680"/>
      <c r="G17" s="680"/>
      <c r="H17" s="680"/>
      <c r="I17" s="680"/>
      <c r="J17" s="680"/>
      <c r="K17" s="680"/>
      <c r="L17" s="680"/>
      <c r="M17" s="680"/>
      <c r="N17" s="680"/>
      <c r="O17" s="680"/>
      <c r="P17" s="680"/>
      <c r="Q17" s="680"/>
      <c r="R17" s="680"/>
      <c r="S17" s="680"/>
      <c r="T17" s="680"/>
    </row>
    <row r="19" spans="1:21" x14ac:dyDescent="0.3">
      <c r="A19" s="678" t="s">
        <v>12</v>
      </c>
      <c r="B19" s="678" t="s">
        <v>13</v>
      </c>
      <c r="C19" s="678" t="s">
        <v>14</v>
      </c>
      <c r="D19" s="678" t="s">
        <v>15</v>
      </c>
      <c r="E19" s="681" t="s">
        <v>16</v>
      </c>
      <c r="F19" s="681"/>
      <c r="G19" s="681"/>
      <c r="H19" s="681"/>
      <c r="I19" s="681"/>
      <c r="J19" s="678" t="s">
        <v>17</v>
      </c>
      <c r="K19" s="637" t="s">
        <v>18</v>
      </c>
      <c r="L19" s="637"/>
      <c r="M19" s="637"/>
      <c r="N19" s="678" t="s">
        <v>19</v>
      </c>
      <c r="O19" s="679" t="s">
        <v>20</v>
      </c>
      <c r="P19" s="679"/>
      <c r="Q19" s="679"/>
      <c r="R19" s="679"/>
      <c r="S19" s="678" t="s">
        <v>21</v>
      </c>
      <c r="T19" s="678" t="s">
        <v>22</v>
      </c>
      <c r="U19" s="678" t="s">
        <v>10</v>
      </c>
    </row>
    <row r="20" spans="1:21" x14ac:dyDescent="0.3">
      <c r="A20" s="678"/>
      <c r="B20" s="678"/>
      <c r="C20" s="678"/>
      <c r="D20" s="678"/>
      <c r="E20" s="678" t="s">
        <v>23</v>
      </c>
      <c r="F20" s="678" t="s">
        <v>24</v>
      </c>
      <c r="G20" s="678" t="s">
        <v>25</v>
      </c>
      <c r="H20" s="678" t="s">
        <v>26</v>
      </c>
      <c r="I20" s="678" t="s">
        <v>27</v>
      </c>
      <c r="J20" s="678"/>
      <c r="K20" s="637"/>
      <c r="L20" s="637"/>
      <c r="M20" s="637"/>
      <c r="N20" s="678"/>
      <c r="O20" s="679" t="s">
        <v>28</v>
      </c>
      <c r="P20" s="679"/>
      <c r="Q20" s="679" t="s">
        <v>29</v>
      </c>
      <c r="R20" s="679"/>
      <c r="S20" s="678"/>
      <c r="T20" s="678"/>
      <c r="U20" s="678"/>
    </row>
    <row r="21" spans="1:21" ht="39.75" customHeight="1" x14ac:dyDescent="0.3">
      <c r="A21" s="678"/>
      <c r="B21" s="678"/>
      <c r="C21" s="678"/>
      <c r="D21" s="678"/>
      <c r="E21" s="678" t="s">
        <v>23</v>
      </c>
      <c r="F21" s="678" t="s">
        <v>24</v>
      </c>
      <c r="G21" s="678" t="s">
        <v>25</v>
      </c>
      <c r="H21" s="678" t="s">
        <v>30</v>
      </c>
      <c r="I21" s="678" t="s">
        <v>27</v>
      </c>
      <c r="J21" s="678"/>
      <c r="K21" s="261" t="s">
        <v>31</v>
      </c>
      <c r="L21" s="261" t="s">
        <v>32</v>
      </c>
      <c r="M21" s="261" t="s">
        <v>33</v>
      </c>
      <c r="N21" s="678"/>
      <c r="O21" s="17" t="s">
        <v>34</v>
      </c>
      <c r="P21" s="17" t="s">
        <v>35</v>
      </c>
      <c r="Q21" s="17" t="s">
        <v>36</v>
      </c>
      <c r="R21" s="17" t="s">
        <v>37</v>
      </c>
      <c r="S21" s="678"/>
      <c r="T21" s="678"/>
      <c r="U21" s="678"/>
    </row>
    <row r="22" spans="1:21" x14ac:dyDescent="0.3">
      <c r="A22" s="273" t="s">
        <v>259</v>
      </c>
      <c r="B22" s="277" t="s">
        <v>236</v>
      </c>
      <c r="C22" s="278">
        <v>2007</v>
      </c>
      <c r="D22" s="278" t="s">
        <v>236</v>
      </c>
      <c r="E22" s="276"/>
      <c r="F22" s="278">
        <v>1</v>
      </c>
      <c r="G22" s="280"/>
      <c r="H22" s="280"/>
      <c r="I22" s="280"/>
      <c r="J22" s="280">
        <v>294</v>
      </c>
      <c r="K22" s="278" t="s">
        <v>218</v>
      </c>
      <c r="L22" s="280"/>
      <c r="M22" s="280"/>
      <c r="N22" s="280"/>
      <c r="O22" s="276"/>
      <c r="P22" s="276"/>
      <c r="Q22" s="276"/>
      <c r="R22" s="276"/>
      <c r="S22" s="269" t="s">
        <v>230</v>
      </c>
      <c r="T22" s="269" t="s">
        <v>224</v>
      </c>
      <c r="U22" s="282" t="s">
        <v>231</v>
      </c>
    </row>
    <row r="23" spans="1:21" x14ac:dyDescent="0.3">
      <c r="A23" s="273" t="s">
        <v>260</v>
      </c>
      <c r="B23" s="277" t="s">
        <v>236</v>
      </c>
      <c r="C23" s="278">
        <v>2007</v>
      </c>
      <c r="D23" s="278" t="s">
        <v>236</v>
      </c>
      <c r="E23" s="276"/>
      <c r="F23" s="278">
        <v>1</v>
      </c>
      <c r="G23" s="280"/>
      <c r="H23" s="280"/>
      <c r="I23" s="280"/>
      <c r="J23" s="280">
        <v>156</v>
      </c>
      <c r="K23" s="278" t="s">
        <v>218</v>
      </c>
      <c r="L23" s="280"/>
      <c r="M23" s="280"/>
      <c r="N23" s="280"/>
      <c r="O23" s="276"/>
      <c r="P23" s="276"/>
      <c r="Q23" s="276"/>
      <c r="R23" s="276"/>
      <c r="S23" s="269" t="s">
        <v>230</v>
      </c>
      <c r="T23" s="269" t="s">
        <v>224</v>
      </c>
      <c r="U23" s="282" t="s">
        <v>231</v>
      </c>
    </row>
    <row r="24" spans="1:21" x14ac:dyDescent="0.3">
      <c r="A24" s="273" t="s">
        <v>261</v>
      </c>
      <c r="B24" s="277" t="s">
        <v>236</v>
      </c>
      <c r="C24" s="278">
        <v>2007</v>
      </c>
      <c r="D24" s="278" t="s">
        <v>236</v>
      </c>
      <c r="E24" s="276"/>
      <c r="F24" s="278">
        <v>1</v>
      </c>
      <c r="G24" s="280"/>
      <c r="H24" s="280"/>
      <c r="I24" s="280"/>
      <c r="J24" s="280">
        <v>290</v>
      </c>
      <c r="K24" s="278" t="s">
        <v>218</v>
      </c>
      <c r="L24" s="280"/>
      <c r="M24" s="280"/>
      <c r="N24" s="280"/>
      <c r="O24" s="276"/>
      <c r="P24" s="276"/>
      <c r="Q24" s="276"/>
      <c r="R24" s="276"/>
      <c r="S24" s="269" t="s">
        <v>230</v>
      </c>
      <c r="T24" s="269" t="s">
        <v>224</v>
      </c>
      <c r="U24" s="282" t="s">
        <v>231</v>
      </c>
    </row>
    <row r="25" spans="1:21" x14ac:dyDescent="0.3">
      <c r="A25" s="273" t="s">
        <v>262</v>
      </c>
      <c r="B25" s="277" t="s">
        <v>236</v>
      </c>
      <c r="C25" s="278">
        <v>2007</v>
      </c>
      <c r="D25" s="278" t="s">
        <v>236</v>
      </c>
      <c r="E25" s="276"/>
      <c r="F25" s="278">
        <v>1</v>
      </c>
      <c r="G25" s="280"/>
      <c r="H25" s="280"/>
      <c r="I25" s="280"/>
      <c r="J25" s="280">
        <v>525</v>
      </c>
      <c r="K25" s="278" t="s">
        <v>218</v>
      </c>
      <c r="L25" s="280"/>
      <c r="M25" s="280"/>
      <c r="N25" s="280"/>
      <c r="O25" s="276"/>
      <c r="P25" s="276"/>
      <c r="Q25" s="276"/>
      <c r="R25" s="276"/>
      <c r="S25" s="269" t="s">
        <v>230</v>
      </c>
      <c r="T25" s="269" t="s">
        <v>224</v>
      </c>
      <c r="U25" s="282" t="s">
        <v>231</v>
      </c>
    </row>
    <row r="26" spans="1:21" s="265" customFormat="1" x14ac:dyDescent="0.3">
      <c r="A26" s="284" t="s">
        <v>186</v>
      </c>
      <c r="B26" s="285"/>
      <c r="C26" s="286"/>
      <c r="D26" s="286"/>
      <c r="E26" s="3"/>
      <c r="F26" s="286"/>
      <c r="G26" s="287"/>
      <c r="H26" s="287"/>
      <c r="I26" s="287"/>
      <c r="J26" s="289">
        <f>J25+J24+J23+J22</f>
        <v>1265</v>
      </c>
      <c r="K26" s="286"/>
      <c r="L26" s="287"/>
      <c r="M26" s="287"/>
      <c r="N26" s="287"/>
      <c r="O26" s="3"/>
      <c r="P26" s="3"/>
      <c r="Q26" s="3"/>
      <c r="R26" s="3"/>
      <c r="S26" s="288"/>
      <c r="T26" s="288"/>
      <c r="U26" s="288"/>
    </row>
    <row r="27" spans="1:21" x14ac:dyDescent="0.3">
      <c r="A27" s="677" t="s">
        <v>38</v>
      </c>
      <c r="B27" s="677"/>
      <c r="C27" s="677"/>
      <c r="D27" s="677"/>
      <c r="E27" s="677"/>
      <c r="F27" s="677"/>
      <c r="G27" s="677"/>
      <c r="H27" s="677"/>
      <c r="I27" s="677"/>
      <c r="J27" s="677"/>
      <c r="K27" s="677"/>
      <c r="L27" s="677"/>
      <c r="M27" s="677"/>
      <c r="N27" s="677"/>
    </row>
    <row r="28" spans="1:21" x14ac:dyDescent="0.3">
      <c r="A28" s="24"/>
    </row>
    <row r="29" spans="1:21" x14ac:dyDescent="0.3">
      <c r="A29" s="25" t="s">
        <v>39</v>
      </c>
      <c r="B29" s="25"/>
      <c r="C29" s="25"/>
      <c r="D29" s="25"/>
      <c r="E29" s="25"/>
      <c r="F29" s="25"/>
      <c r="G29" s="25"/>
      <c r="H29" s="25"/>
      <c r="I29" s="25"/>
      <c r="J29" s="25"/>
      <c r="K29" s="25"/>
      <c r="L29" s="25"/>
      <c r="M29" s="25"/>
      <c r="N29" s="25"/>
      <c r="O29" s="25"/>
      <c r="P29" s="25"/>
      <c r="Q29" s="25"/>
      <c r="R29" s="25"/>
      <c r="S29" s="25"/>
    </row>
    <row r="30" spans="1:21" x14ac:dyDescent="0.3">
      <c r="A30" s="26" t="s">
        <v>40</v>
      </c>
      <c r="B30" s="659" t="s">
        <v>23</v>
      </c>
      <c r="C30" s="660"/>
      <c r="D30" s="660"/>
      <c r="E30" s="660"/>
      <c r="F30" s="615"/>
      <c r="G30" s="25"/>
      <c r="H30" s="659" t="s">
        <v>41</v>
      </c>
      <c r="I30" s="660"/>
      <c r="J30" s="660"/>
      <c r="K30" s="660"/>
      <c r="L30" s="660"/>
      <c r="M30" s="615"/>
      <c r="N30" s="659" t="s">
        <v>42</v>
      </c>
      <c r="O30" s="660"/>
      <c r="P30" s="660"/>
      <c r="Q30" s="660"/>
      <c r="R30" s="660"/>
      <c r="S30" s="615"/>
    </row>
    <row r="31" spans="1:21" s="29" customFormat="1" x14ac:dyDescent="0.3">
      <c r="A31" s="27" t="s">
        <v>43</v>
      </c>
      <c r="B31" s="28">
        <v>2013</v>
      </c>
      <c r="C31" s="28">
        <v>2014</v>
      </c>
      <c r="D31" s="28">
        <v>2015</v>
      </c>
      <c r="E31" s="28">
        <v>2016</v>
      </c>
      <c r="F31" s="28">
        <v>2017</v>
      </c>
      <c r="G31" s="28">
        <v>2018</v>
      </c>
      <c r="H31" s="28">
        <v>2013</v>
      </c>
      <c r="I31" s="28">
        <v>2014</v>
      </c>
      <c r="J31" s="28">
        <v>2015</v>
      </c>
      <c r="K31" s="28">
        <v>2016</v>
      </c>
      <c r="L31" s="28">
        <v>2017</v>
      </c>
      <c r="M31" s="28">
        <v>2018</v>
      </c>
      <c r="N31" s="28">
        <v>2013</v>
      </c>
      <c r="O31" s="28">
        <v>2014</v>
      </c>
      <c r="P31" s="28">
        <v>2015</v>
      </c>
      <c r="Q31" s="28">
        <v>2016</v>
      </c>
      <c r="R31" s="28">
        <v>2017</v>
      </c>
      <c r="S31" s="28">
        <v>2018</v>
      </c>
    </row>
    <row r="32" spans="1:21" x14ac:dyDescent="0.3">
      <c r="A32" s="30" t="s">
        <v>44</v>
      </c>
      <c r="B32" s="31"/>
      <c r="C32" s="31"/>
      <c r="D32" s="31"/>
      <c r="E32" s="31"/>
      <c r="F32" s="31"/>
      <c r="G32" s="31"/>
      <c r="H32" s="266">
        <v>1</v>
      </c>
      <c r="I32" s="266">
        <v>3</v>
      </c>
      <c r="J32" s="266">
        <v>4</v>
      </c>
      <c r="K32" s="266">
        <v>4</v>
      </c>
      <c r="L32" s="266">
        <v>4</v>
      </c>
      <c r="M32" s="266">
        <v>4</v>
      </c>
      <c r="N32" s="31"/>
      <c r="O32" s="31"/>
      <c r="P32" s="31"/>
      <c r="Q32" s="31"/>
      <c r="R32" s="31"/>
      <c r="S32" s="32"/>
    </row>
    <row r="33" spans="1:23" x14ac:dyDescent="0.3">
      <c r="A33" s="33" t="s">
        <v>17</v>
      </c>
      <c r="B33" s="34"/>
      <c r="C33" s="34"/>
      <c r="D33" s="34"/>
      <c r="E33" s="34"/>
      <c r="F33" s="34"/>
      <c r="G33" s="34"/>
      <c r="H33" s="303">
        <v>452</v>
      </c>
      <c r="I33" s="303">
        <v>961</v>
      </c>
      <c r="J33" s="303">
        <v>1265</v>
      </c>
      <c r="K33" s="303">
        <v>1280</v>
      </c>
      <c r="L33" s="303">
        <v>1290</v>
      </c>
      <c r="M33" s="303">
        <v>1300</v>
      </c>
      <c r="N33" s="34"/>
      <c r="O33" s="34"/>
      <c r="P33" s="34"/>
      <c r="Q33" s="34"/>
      <c r="R33" s="34"/>
      <c r="S33" s="35"/>
    </row>
    <row r="34" spans="1:23" x14ac:dyDescent="0.3">
      <c r="A34" s="36"/>
      <c r="B34" s="37"/>
      <c r="C34" s="37"/>
      <c r="D34" s="37"/>
      <c r="E34" s="37"/>
      <c r="F34" s="37"/>
      <c r="G34" s="37"/>
      <c r="H34" s="37"/>
      <c r="I34" s="37"/>
      <c r="J34" s="37"/>
      <c r="K34" s="37"/>
      <c r="L34" s="37"/>
      <c r="M34" s="37"/>
      <c r="N34" s="37"/>
      <c r="O34" s="37"/>
      <c r="P34" s="3"/>
      <c r="Q34" s="3"/>
      <c r="R34" s="3"/>
      <c r="S34" s="3"/>
      <c r="T34" s="3"/>
      <c r="U34" s="3"/>
      <c r="V34" s="3"/>
      <c r="W34" s="3"/>
    </row>
    <row r="35" spans="1:23" x14ac:dyDescent="0.3">
      <c r="A35" s="25" t="s">
        <v>39</v>
      </c>
      <c r="B35" s="25"/>
      <c r="C35" s="25"/>
      <c r="D35" s="25"/>
      <c r="E35" s="25"/>
      <c r="F35" s="25"/>
      <c r="G35" s="25"/>
      <c r="H35" s="25"/>
      <c r="I35" s="25"/>
      <c r="J35" s="25"/>
      <c r="K35" s="25"/>
      <c r="L35" s="25"/>
      <c r="M35" s="25"/>
      <c r="N35" s="25"/>
      <c r="O35" s="25"/>
      <c r="P35" s="25"/>
      <c r="Q35" s="25"/>
      <c r="R35" s="25"/>
      <c r="S35" s="25"/>
    </row>
    <row r="36" spans="1:23" x14ac:dyDescent="0.3">
      <c r="A36" s="26" t="s">
        <v>40</v>
      </c>
      <c r="B36" s="659" t="s">
        <v>45</v>
      </c>
      <c r="C36" s="660"/>
      <c r="D36" s="660"/>
      <c r="E36" s="660"/>
      <c r="F36" s="615"/>
      <c r="G36" s="25"/>
      <c r="H36" s="659" t="s">
        <v>46</v>
      </c>
      <c r="I36" s="660"/>
      <c r="J36" s="660"/>
      <c r="K36" s="660"/>
      <c r="L36" s="660"/>
      <c r="M36" s="615"/>
      <c r="N36" s="659" t="s">
        <v>47</v>
      </c>
      <c r="O36" s="660"/>
      <c r="P36" s="660"/>
      <c r="Q36" s="660"/>
      <c r="R36" s="660"/>
      <c r="S36" s="615"/>
    </row>
    <row r="37" spans="1:23" s="29" customFormat="1" x14ac:dyDescent="0.3">
      <c r="A37" s="27" t="s">
        <v>43</v>
      </c>
      <c r="B37" s="28">
        <v>2013</v>
      </c>
      <c r="C37" s="28">
        <v>2014</v>
      </c>
      <c r="D37" s="28">
        <v>2015</v>
      </c>
      <c r="E37" s="28">
        <v>2016</v>
      </c>
      <c r="F37" s="28">
        <v>2017</v>
      </c>
      <c r="G37" s="28">
        <v>2018</v>
      </c>
      <c r="H37" s="28">
        <v>2013</v>
      </c>
      <c r="I37" s="28">
        <v>2014</v>
      </c>
      <c r="J37" s="28">
        <v>2015</v>
      </c>
      <c r="K37" s="28">
        <v>2016</v>
      </c>
      <c r="L37" s="28">
        <v>2017</v>
      </c>
      <c r="M37" s="28">
        <v>2018</v>
      </c>
      <c r="N37" s="28">
        <v>2013</v>
      </c>
      <c r="O37" s="28">
        <v>2014</v>
      </c>
      <c r="P37" s="28">
        <v>2015</v>
      </c>
      <c r="Q37" s="28">
        <v>2016</v>
      </c>
      <c r="R37" s="28">
        <v>2017</v>
      </c>
      <c r="S37" s="28">
        <v>2018</v>
      </c>
    </row>
    <row r="38" spans="1:23" x14ac:dyDescent="0.3">
      <c r="A38" s="30" t="s">
        <v>44</v>
      </c>
      <c r="B38" s="31"/>
      <c r="C38" s="31"/>
      <c r="D38" s="31"/>
      <c r="E38" s="31"/>
      <c r="F38" s="31"/>
      <c r="G38" s="31"/>
      <c r="H38" s="38"/>
      <c r="I38" s="38"/>
      <c r="J38" s="38"/>
      <c r="K38" s="38"/>
      <c r="L38" s="38"/>
      <c r="M38" s="38"/>
      <c r="N38" s="39">
        <f t="shared" ref="N38:S39" si="0">SUM(B32,H32,N32,B38,H38)</f>
        <v>1</v>
      </c>
      <c r="O38" s="39">
        <f t="shared" si="0"/>
        <v>3</v>
      </c>
      <c r="P38" s="39">
        <f t="shared" si="0"/>
        <v>4</v>
      </c>
      <c r="Q38" s="39">
        <f t="shared" si="0"/>
        <v>4</v>
      </c>
      <c r="R38" s="39">
        <f t="shared" si="0"/>
        <v>4</v>
      </c>
      <c r="S38" s="40">
        <f t="shared" si="0"/>
        <v>4</v>
      </c>
    </row>
    <row r="39" spans="1:23" x14ac:dyDescent="0.3">
      <c r="A39" s="33" t="s">
        <v>17</v>
      </c>
      <c r="B39" s="34"/>
      <c r="C39" s="34"/>
      <c r="D39" s="34"/>
      <c r="E39" s="34"/>
      <c r="F39" s="34"/>
      <c r="G39" s="34"/>
      <c r="H39" s="41"/>
      <c r="I39" s="41"/>
      <c r="J39" s="41"/>
      <c r="K39" s="41"/>
      <c r="L39" s="41"/>
      <c r="M39" s="41"/>
      <c r="N39" s="42">
        <f t="shared" si="0"/>
        <v>452</v>
      </c>
      <c r="O39" s="42">
        <f t="shared" si="0"/>
        <v>961</v>
      </c>
      <c r="P39" s="42">
        <f t="shared" si="0"/>
        <v>1265</v>
      </c>
      <c r="Q39" s="42">
        <f t="shared" si="0"/>
        <v>1280</v>
      </c>
      <c r="R39" s="42">
        <f t="shared" si="0"/>
        <v>1290</v>
      </c>
      <c r="S39" s="43">
        <f t="shared" si="0"/>
        <v>1300</v>
      </c>
    </row>
    <row r="40" spans="1:23" x14ac:dyDescent="0.3">
      <c r="A40" s="36"/>
      <c r="B40" s="37"/>
      <c r="C40" s="37"/>
      <c r="D40" s="37"/>
      <c r="E40" s="37"/>
      <c r="F40" s="37"/>
      <c r="G40" s="37"/>
      <c r="H40" s="37"/>
      <c r="I40" s="37"/>
      <c r="J40" s="37"/>
      <c r="K40" s="3"/>
      <c r="L40" s="3"/>
      <c r="M40" s="3"/>
      <c r="N40" s="3"/>
      <c r="O40" s="3"/>
      <c r="P40" s="3"/>
      <c r="Q40" s="3"/>
      <c r="R40" s="3"/>
      <c r="S40" s="3"/>
      <c r="T40" s="3"/>
    </row>
    <row r="41" spans="1:23" x14ac:dyDescent="0.3">
      <c r="A41" s="670" t="s">
        <v>48</v>
      </c>
      <c r="B41" s="671"/>
      <c r="C41" s="671"/>
      <c r="D41" s="671"/>
      <c r="E41" s="671"/>
      <c r="F41" s="671"/>
      <c r="G41" s="671"/>
      <c r="H41" s="671"/>
      <c r="I41" s="671"/>
      <c r="J41" s="671"/>
      <c r="K41" s="671"/>
      <c r="L41" s="671"/>
      <c r="M41" s="671"/>
      <c r="N41" s="671"/>
      <c r="O41" s="671"/>
      <c r="P41" s="671"/>
      <c r="Q41" s="671"/>
      <c r="R41" s="671"/>
      <c r="S41" s="672"/>
    </row>
    <row r="42" spans="1:23" x14ac:dyDescent="0.3">
      <c r="A42" s="44" t="s">
        <v>40</v>
      </c>
      <c r="B42" s="673" t="s">
        <v>23</v>
      </c>
      <c r="C42" s="674"/>
      <c r="D42" s="674"/>
      <c r="E42" s="674"/>
      <c r="F42" s="674"/>
      <c r="G42" s="675"/>
      <c r="H42" s="673" t="s">
        <v>41</v>
      </c>
      <c r="I42" s="674"/>
      <c r="J42" s="674"/>
      <c r="K42" s="674"/>
      <c r="L42" s="674"/>
      <c r="M42" s="675"/>
      <c r="N42" s="673" t="s">
        <v>42</v>
      </c>
      <c r="O42" s="674"/>
      <c r="P42" s="674"/>
      <c r="Q42" s="674"/>
      <c r="R42" s="674"/>
      <c r="S42" s="675"/>
    </row>
    <row r="43" spans="1:23" s="29" customFormat="1" x14ac:dyDescent="0.3">
      <c r="A43" s="45" t="s">
        <v>43</v>
      </c>
      <c r="B43" s="46">
        <v>2013</v>
      </c>
      <c r="C43" s="46">
        <v>2014</v>
      </c>
      <c r="D43" s="47">
        <v>2015</v>
      </c>
      <c r="E43" s="47">
        <v>2016</v>
      </c>
      <c r="F43" s="46">
        <v>2017</v>
      </c>
      <c r="G43" s="46">
        <v>2018</v>
      </c>
      <c r="H43" s="46">
        <v>2013</v>
      </c>
      <c r="I43" s="46">
        <v>2014</v>
      </c>
      <c r="J43" s="47">
        <v>2015</v>
      </c>
      <c r="K43" s="47">
        <v>2016</v>
      </c>
      <c r="L43" s="46">
        <v>2017</v>
      </c>
      <c r="M43" s="46">
        <v>2018</v>
      </c>
      <c r="N43" s="46">
        <v>2013</v>
      </c>
      <c r="O43" s="46">
        <v>2014</v>
      </c>
      <c r="P43" s="47">
        <v>2015</v>
      </c>
      <c r="Q43" s="47">
        <v>2016</v>
      </c>
      <c r="R43" s="46">
        <v>2017</v>
      </c>
      <c r="S43" s="46">
        <v>2018</v>
      </c>
    </row>
    <row r="44" spans="1:23" x14ac:dyDescent="0.3">
      <c r="A44" s="30" t="s">
        <v>44</v>
      </c>
      <c r="B44" s="31"/>
      <c r="C44" s="31"/>
      <c r="D44" s="31"/>
      <c r="E44" s="31"/>
      <c r="F44" s="31"/>
      <c r="G44" s="31"/>
      <c r="H44" s="266">
        <v>3</v>
      </c>
      <c r="I44" s="266">
        <v>1</v>
      </c>
      <c r="J44" s="31"/>
      <c r="K44" s="31"/>
      <c r="L44" s="31"/>
      <c r="M44" s="31"/>
      <c r="N44" s="31"/>
      <c r="O44" s="31"/>
      <c r="P44" s="31"/>
      <c r="Q44" s="31"/>
      <c r="R44" s="31"/>
      <c r="S44" s="32"/>
    </row>
    <row r="45" spans="1:23" x14ac:dyDescent="0.3">
      <c r="A45" s="33" t="s">
        <v>17</v>
      </c>
      <c r="B45" s="34"/>
      <c r="C45" s="34"/>
      <c r="D45" s="34"/>
      <c r="E45" s="34"/>
      <c r="F45" s="34"/>
      <c r="G45" s="34"/>
      <c r="H45" s="303">
        <v>747</v>
      </c>
      <c r="I45" s="303">
        <v>308</v>
      </c>
      <c r="J45" s="34"/>
      <c r="K45" s="34"/>
      <c r="L45" s="34"/>
      <c r="M45" s="34"/>
      <c r="N45" s="34"/>
      <c r="O45" s="34"/>
      <c r="P45" s="34"/>
      <c r="Q45" s="34"/>
      <c r="R45" s="34"/>
      <c r="S45" s="35"/>
    </row>
    <row r="46" spans="1:23" x14ac:dyDescent="0.3">
      <c r="A46" s="48"/>
      <c r="B46" s="37"/>
      <c r="C46" s="37"/>
      <c r="D46" s="37"/>
      <c r="E46" s="37"/>
      <c r="F46" s="37"/>
      <c r="G46" s="37"/>
      <c r="H46" s="37"/>
      <c r="I46" s="37"/>
      <c r="J46" s="37"/>
      <c r="K46" s="37"/>
      <c r="L46" s="37"/>
      <c r="M46" s="37"/>
      <c r="N46" s="37"/>
      <c r="O46" s="37"/>
      <c r="P46" s="3"/>
      <c r="Q46" s="3"/>
      <c r="R46" s="3"/>
      <c r="S46" s="3"/>
      <c r="T46" s="3"/>
      <c r="U46" s="3"/>
      <c r="V46" s="3"/>
      <c r="W46" s="3"/>
    </row>
    <row r="47" spans="1:23" x14ac:dyDescent="0.3">
      <c r="A47" s="49" t="s">
        <v>48</v>
      </c>
      <c r="B47" s="49"/>
      <c r="C47" s="49"/>
      <c r="D47" s="49"/>
      <c r="E47" s="49"/>
      <c r="F47" s="49"/>
      <c r="G47" s="49"/>
      <c r="H47" s="49"/>
      <c r="I47" s="49"/>
      <c r="J47" s="49"/>
      <c r="K47" s="49"/>
      <c r="L47" s="49"/>
      <c r="M47" s="49"/>
      <c r="N47" s="49"/>
      <c r="O47" s="49"/>
      <c r="P47" s="49"/>
      <c r="Q47" s="49"/>
      <c r="R47" s="49"/>
      <c r="S47" s="49"/>
    </row>
    <row r="48" spans="1:23" x14ac:dyDescent="0.3">
      <c r="A48" s="44" t="s">
        <v>40</v>
      </c>
      <c r="B48" s="673" t="s">
        <v>45</v>
      </c>
      <c r="C48" s="674"/>
      <c r="D48" s="674"/>
      <c r="E48" s="674"/>
      <c r="F48" s="674"/>
      <c r="G48" s="675"/>
      <c r="H48" s="673" t="s">
        <v>46</v>
      </c>
      <c r="I48" s="674"/>
      <c r="J48" s="674"/>
      <c r="K48" s="674"/>
      <c r="L48" s="674"/>
      <c r="M48" s="675"/>
      <c r="N48" s="673" t="s">
        <v>47</v>
      </c>
      <c r="O48" s="674"/>
      <c r="P48" s="674"/>
      <c r="Q48" s="674"/>
      <c r="R48" s="674"/>
      <c r="S48" s="675"/>
    </row>
    <row r="49" spans="1:23" s="29" customFormat="1" x14ac:dyDescent="0.3">
      <c r="A49" s="50" t="s">
        <v>43</v>
      </c>
      <c r="B49" s="46">
        <v>2013</v>
      </c>
      <c r="C49" s="47">
        <v>2014</v>
      </c>
      <c r="D49" s="47">
        <v>2015</v>
      </c>
      <c r="E49" s="47">
        <v>2016</v>
      </c>
      <c r="F49" s="46">
        <v>2017</v>
      </c>
      <c r="G49" s="46">
        <v>2018</v>
      </c>
      <c r="H49" s="46">
        <v>2013</v>
      </c>
      <c r="I49" s="47">
        <v>2014</v>
      </c>
      <c r="J49" s="47">
        <v>2015</v>
      </c>
      <c r="K49" s="47">
        <v>2016</v>
      </c>
      <c r="L49" s="46">
        <v>2017</v>
      </c>
      <c r="M49" s="46">
        <v>2018</v>
      </c>
      <c r="N49" s="46">
        <v>2013</v>
      </c>
      <c r="O49" s="47">
        <v>2014</v>
      </c>
      <c r="P49" s="47">
        <v>2015</v>
      </c>
      <c r="Q49" s="47">
        <v>2016</v>
      </c>
      <c r="R49" s="46">
        <v>2017</v>
      </c>
      <c r="S49" s="46">
        <v>2018</v>
      </c>
    </row>
    <row r="50" spans="1:23" x14ac:dyDescent="0.3">
      <c r="A50" s="30" t="s">
        <v>44</v>
      </c>
      <c r="B50" s="31"/>
      <c r="C50" s="31"/>
      <c r="D50" s="31"/>
      <c r="E50" s="31"/>
      <c r="F50" s="31"/>
      <c r="G50" s="31"/>
      <c r="H50" s="38"/>
      <c r="I50" s="38"/>
      <c r="J50" s="38"/>
      <c r="K50" s="38"/>
      <c r="L50" s="38"/>
      <c r="M50" s="38"/>
      <c r="N50" s="39">
        <f t="shared" ref="N50:S51" si="1">SUM(B44,H44,N44,B50,H50)</f>
        <v>3</v>
      </c>
      <c r="O50" s="39">
        <f t="shared" si="1"/>
        <v>1</v>
      </c>
      <c r="P50" s="39">
        <f t="shared" si="1"/>
        <v>0</v>
      </c>
      <c r="Q50" s="39">
        <f t="shared" si="1"/>
        <v>0</v>
      </c>
      <c r="R50" s="39">
        <f t="shared" si="1"/>
        <v>0</v>
      </c>
      <c r="S50" s="40">
        <f t="shared" si="1"/>
        <v>0</v>
      </c>
    </row>
    <row r="51" spans="1:23" x14ac:dyDescent="0.3">
      <c r="A51" s="33" t="s">
        <v>17</v>
      </c>
      <c r="B51" s="34"/>
      <c r="C51" s="34"/>
      <c r="D51" s="34"/>
      <c r="E51" s="34"/>
      <c r="F51" s="34"/>
      <c r="G51" s="34"/>
      <c r="H51" s="41"/>
      <c r="I51" s="41"/>
      <c r="J51" s="41"/>
      <c r="K51" s="41"/>
      <c r="L51" s="41"/>
      <c r="M51" s="41"/>
      <c r="N51" s="42">
        <f t="shared" si="1"/>
        <v>747</v>
      </c>
      <c r="O51" s="42">
        <f t="shared" si="1"/>
        <v>308</v>
      </c>
      <c r="P51" s="42">
        <f t="shared" si="1"/>
        <v>0</v>
      </c>
      <c r="Q51" s="42">
        <f t="shared" si="1"/>
        <v>0</v>
      </c>
      <c r="R51" s="42">
        <f t="shared" si="1"/>
        <v>0</v>
      </c>
      <c r="S51" s="43">
        <f t="shared" si="1"/>
        <v>0</v>
      </c>
    </row>
    <row r="52" spans="1:23" x14ac:dyDescent="0.3">
      <c r="A52" s="51"/>
      <c r="B52" s="52"/>
      <c r="C52" s="52"/>
      <c r="D52" s="52"/>
      <c r="E52" s="52"/>
      <c r="F52" s="52"/>
      <c r="G52" s="52"/>
      <c r="H52" s="52"/>
      <c r="I52" s="52"/>
      <c r="J52" s="52"/>
      <c r="K52" s="52"/>
      <c r="L52" s="52"/>
      <c r="M52" s="52"/>
      <c r="N52" s="52"/>
      <c r="O52" s="52"/>
      <c r="P52" s="29"/>
      <c r="Q52" s="29"/>
      <c r="R52" s="3"/>
      <c r="S52" s="3"/>
      <c r="T52" s="3"/>
      <c r="U52" s="3"/>
      <c r="V52" s="3"/>
      <c r="W52" s="3"/>
    </row>
    <row r="53" spans="1:23" x14ac:dyDescent="0.3">
      <c r="A53" s="661" t="s">
        <v>49</v>
      </c>
      <c r="B53" s="662"/>
      <c r="C53" s="662"/>
      <c r="D53" s="662"/>
      <c r="E53" s="662"/>
      <c r="F53" s="662"/>
      <c r="G53" s="662"/>
      <c r="H53" s="662"/>
      <c r="I53" s="662"/>
      <c r="J53" s="662"/>
      <c r="K53" s="662"/>
      <c r="L53" s="662"/>
      <c r="M53" s="662"/>
      <c r="N53" s="662"/>
      <c r="O53" s="662"/>
      <c r="P53" s="662"/>
      <c r="Q53" s="662"/>
      <c r="R53" s="662"/>
      <c r="S53" s="663"/>
    </row>
    <row r="54" spans="1:23" x14ac:dyDescent="0.3">
      <c r="A54" s="53" t="s">
        <v>40</v>
      </c>
      <c r="B54" s="664" t="s">
        <v>23</v>
      </c>
      <c r="C54" s="665"/>
      <c r="D54" s="665"/>
      <c r="E54" s="665"/>
      <c r="F54" s="665"/>
      <c r="G54" s="666"/>
      <c r="H54" s="664" t="s">
        <v>41</v>
      </c>
      <c r="I54" s="665"/>
      <c r="J54" s="665"/>
      <c r="K54" s="665"/>
      <c r="L54" s="665"/>
      <c r="M54" s="666"/>
      <c r="N54" s="664" t="s">
        <v>42</v>
      </c>
      <c r="O54" s="665"/>
      <c r="P54" s="665"/>
      <c r="Q54" s="665"/>
      <c r="R54" s="665"/>
      <c r="S54" s="666"/>
    </row>
    <row r="55" spans="1:23" s="29" customFormat="1" x14ac:dyDescent="0.3">
      <c r="A55" s="54" t="s">
        <v>43</v>
      </c>
      <c r="B55" s="55">
        <v>2013</v>
      </c>
      <c r="C55" s="55">
        <v>2014</v>
      </c>
      <c r="D55" s="55">
        <v>2015</v>
      </c>
      <c r="E55" s="55">
        <v>2016</v>
      </c>
      <c r="F55" s="55">
        <v>2017</v>
      </c>
      <c r="G55" s="55">
        <v>2018</v>
      </c>
      <c r="H55" s="55">
        <v>2013</v>
      </c>
      <c r="I55" s="55">
        <v>2014</v>
      </c>
      <c r="J55" s="55">
        <v>2015</v>
      </c>
      <c r="K55" s="55">
        <v>2016</v>
      </c>
      <c r="L55" s="55">
        <v>2017</v>
      </c>
      <c r="M55" s="55">
        <v>2018</v>
      </c>
      <c r="N55" s="55">
        <v>2013</v>
      </c>
      <c r="O55" s="55">
        <v>2014</v>
      </c>
      <c r="P55" s="55">
        <v>2015</v>
      </c>
      <c r="Q55" s="55">
        <v>2016</v>
      </c>
      <c r="R55" s="55">
        <v>2017</v>
      </c>
      <c r="S55" s="55">
        <v>2018</v>
      </c>
    </row>
    <row r="56" spans="1:23" x14ac:dyDescent="0.3">
      <c r="A56" s="30" t="s">
        <v>44</v>
      </c>
      <c r="B56" s="56">
        <f t="shared" ref="B56:S57" si="2">SUM(B32,B44)</f>
        <v>0</v>
      </c>
      <c r="C56" s="56">
        <f t="shared" si="2"/>
        <v>0</v>
      </c>
      <c r="D56" s="56">
        <f t="shared" si="2"/>
        <v>0</v>
      </c>
      <c r="E56" s="56">
        <f t="shared" si="2"/>
        <v>0</v>
      </c>
      <c r="F56" s="56">
        <f t="shared" si="2"/>
        <v>0</v>
      </c>
      <c r="G56" s="56">
        <f t="shared" si="2"/>
        <v>0</v>
      </c>
      <c r="H56" s="56">
        <f t="shared" si="2"/>
        <v>4</v>
      </c>
      <c r="I56" s="56">
        <f t="shared" si="2"/>
        <v>4</v>
      </c>
      <c r="J56" s="56">
        <f t="shared" si="2"/>
        <v>4</v>
      </c>
      <c r="K56" s="56">
        <f t="shared" si="2"/>
        <v>4</v>
      </c>
      <c r="L56" s="56">
        <f t="shared" si="2"/>
        <v>4</v>
      </c>
      <c r="M56" s="56">
        <f t="shared" si="2"/>
        <v>4</v>
      </c>
      <c r="N56" s="56">
        <f t="shared" si="2"/>
        <v>0</v>
      </c>
      <c r="O56" s="56">
        <f t="shared" si="2"/>
        <v>0</v>
      </c>
      <c r="P56" s="56">
        <f t="shared" si="2"/>
        <v>0</v>
      </c>
      <c r="Q56" s="56">
        <f t="shared" si="2"/>
        <v>0</v>
      </c>
      <c r="R56" s="56">
        <f t="shared" si="2"/>
        <v>0</v>
      </c>
      <c r="S56" s="57">
        <f t="shared" si="2"/>
        <v>0</v>
      </c>
    </row>
    <row r="57" spans="1:23" x14ac:dyDescent="0.3">
      <c r="A57" s="33" t="s">
        <v>17</v>
      </c>
      <c r="B57" s="58">
        <f t="shared" si="2"/>
        <v>0</v>
      </c>
      <c r="C57" s="58">
        <f t="shared" si="2"/>
        <v>0</v>
      </c>
      <c r="D57" s="58">
        <f t="shared" si="2"/>
        <v>0</v>
      </c>
      <c r="E57" s="58">
        <f t="shared" si="2"/>
        <v>0</v>
      </c>
      <c r="F57" s="58">
        <f t="shared" si="2"/>
        <v>0</v>
      </c>
      <c r="G57" s="58">
        <f t="shared" si="2"/>
        <v>0</v>
      </c>
      <c r="H57" s="58">
        <f t="shared" si="2"/>
        <v>1199</v>
      </c>
      <c r="I57" s="58">
        <f t="shared" si="2"/>
        <v>1269</v>
      </c>
      <c r="J57" s="58">
        <f t="shared" si="2"/>
        <v>1265</v>
      </c>
      <c r="K57" s="58">
        <f t="shared" si="2"/>
        <v>1280</v>
      </c>
      <c r="L57" s="58">
        <f t="shared" si="2"/>
        <v>1290</v>
      </c>
      <c r="M57" s="58">
        <f t="shared" si="2"/>
        <v>1300</v>
      </c>
      <c r="N57" s="58">
        <f t="shared" si="2"/>
        <v>0</v>
      </c>
      <c r="O57" s="58">
        <f t="shared" si="2"/>
        <v>0</v>
      </c>
      <c r="P57" s="58">
        <f t="shared" si="2"/>
        <v>0</v>
      </c>
      <c r="Q57" s="58">
        <f t="shared" si="2"/>
        <v>0</v>
      </c>
      <c r="R57" s="58">
        <f t="shared" si="2"/>
        <v>0</v>
      </c>
      <c r="S57" s="59">
        <f t="shared" si="2"/>
        <v>0</v>
      </c>
    </row>
    <row r="58" spans="1:23" x14ac:dyDescent="0.3">
      <c r="A58" s="48"/>
      <c r="B58" s="60"/>
      <c r="C58" s="60"/>
      <c r="D58" s="60"/>
      <c r="E58" s="60"/>
      <c r="F58" s="60"/>
      <c r="G58" s="60"/>
      <c r="H58" s="60"/>
      <c r="I58" s="60"/>
      <c r="J58" s="60"/>
    </row>
    <row r="59" spans="1:23" x14ac:dyDescent="0.3">
      <c r="A59" s="661" t="s">
        <v>49</v>
      </c>
      <c r="B59" s="662"/>
      <c r="C59" s="662"/>
      <c r="D59" s="662"/>
      <c r="E59" s="662"/>
      <c r="F59" s="662"/>
      <c r="G59" s="662"/>
      <c r="H59" s="662"/>
      <c r="I59" s="662"/>
      <c r="J59" s="662"/>
      <c r="K59" s="662"/>
      <c r="L59" s="662"/>
      <c r="M59" s="662"/>
      <c r="N59" s="662"/>
      <c r="O59" s="662"/>
      <c r="P59" s="662"/>
      <c r="Q59" s="662"/>
      <c r="R59" s="662"/>
      <c r="S59" s="663"/>
    </row>
    <row r="60" spans="1:23" x14ac:dyDescent="0.3">
      <c r="A60" s="53" t="s">
        <v>40</v>
      </c>
      <c r="B60" s="667" t="s">
        <v>45</v>
      </c>
      <c r="C60" s="668"/>
      <c r="D60" s="668"/>
      <c r="E60" s="668"/>
      <c r="F60" s="668"/>
      <c r="G60" s="669"/>
      <c r="H60" s="664" t="s">
        <v>46</v>
      </c>
      <c r="I60" s="665"/>
      <c r="J60" s="665"/>
      <c r="K60" s="665"/>
      <c r="L60" s="665"/>
      <c r="M60" s="666"/>
      <c r="N60" s="667" t="s">
        <v>47</v>
      </c>
      <c r="O60" s="668"/>
      <c r="P60" s="668"/>
      <c r="Q60" s="668"/>
      <c r="R60" s="668"/>
      <c r="S60" s="669"/>
    </row>
    <row r="61" spans="1:23" s="29" customFormat="1" x14ac:dyDescent="0.3">
      <c r="A61" s="54" t="s">
        <v>43</v>
      </c>
      <c r="B61" s="55">
        <v>2013</v>
      </c>
      <c r="C61" s="55">
        <v>2014</v>
      </c>
      <c r="D61" s="55">
        <v>2015</v>
      </c>
      <c r="E61" s="55">
        <v>2016</v>
      </c>
      <c r="F61" s="55">
        <v>2017</v>
      </c>
      <c r="G61" s="55">
        <v>2018</v>
      </c>
      <c r="H61" s="55">
        <v>2013</v>
      </c>
      <c r="I61" s="55">
        <v>2014</v>
      </c>
      <c r="J61" s="55">
        <v>2015</v>
      </c>
      <c r="K61" s="55">
        <v>2016</v>
      </c>
      <c r="L61" s="55">
        <v>2017</v>
      </c>
      <c r="M61" s="55">
        <v>2018</v>
      </c>
      <c r="N61" s="55">
        <v>2013</v>
      </c>
      <c r="O61" s="55">
        <v>2014</v>
      </c>
      <c r="P61" s="55">
        <v>2015</v>
      </c>
      <c r="Q61" s="55">
        <v>2016</v>
      </c>
      <c r="R61" s="55">
        <v>2017</v>
      </c>
      <c r="S61" s="55">
        <v>2018</v>
      </c>
    </row>
    <row r="62" spans="1:23" x14ac:dyDescent="0.3">
      <c r="A62" s="30" t="s">
        <v>44</v>
      </c>
      <c r="B62" s="56">
        <f t="shared" ref="B62:M63" si="3">SUM(B38,B50)</f>
        <v>0</v>
      </c>
      <c r="C62" s="56">
        <f t="shared" si="3"/>
        <v>0</v>
      </c>
      <c r="D62" s="56">
        <f t="shared" si="3"/>
        <v>0</v>
      </c>
      <c r="E62" s="56">
        <f t="shared" si="3"/>
        <v>0</v>
      </c>
      <c r="F62" s="56">
        <f t="shared" si="3"/>
        <v>0</v>
      </c>
      <c r="G62" s="56">
        <f t="shared" si="3"/>
        <v>0</v>
      </c>
      <c r="H62" s="56">
        <f t="shared" si="3"/>
        <v>0</v>
      </c>
      <c r="I62" s="56">
        <f t="shared" si="3"/>
        <v>0</v>
      </c>
      <c r="J62" s="56">
        <f t="shared" si="3"/>
        <v>0</v>
      </c>
      <c r="K62" s="56">
        <f t="shared" si="3"/>
        <v>0</v>
      </c>
      <c r="L62" s="56">
        <f t="shared" si="3"/>
        <v>0</v>
      </c>
      <c r="M62" s="56">
        <f t="shared" si="3"/>
        <v>0</v>
      </c>
      <c r="N62" s="56">
        <f t="shared" ref="N62:S63" si="4">SUM(B56,H56,N56,B62,H62)</f>
        <v>4</v>
      </c>
      <c r="O62" s="56">
        <f t="shared" si="4"/>
        <v>4</v>
      </c>
      <c r="P62" s="56">
        <f t="shared" si="4"/>
        <v>4</v>
      </c>
      <c r="Q62" s="56">
        <f t="shared" si="4"/>
        <v>4</v>
      </c>
      <c r="R62" s="56">
        <f t="shared" si="4"/>
        <v>4</v>
      </c>
      <c r="S62" s="57">
        <f t="shared" si="4"/>
        <v>4</v>
      </c>
    </row>
    <row r="63" spans="1:23" x14ac:dyDescent="0.3">
      <c r="A63" s="33" t="s">
        <v>17</v>
      </c>
      <c r="B63" s="58">
        <f t="shared" si="3"/>
        <v>0</v>
      </c>
      <c r="C63" s="58">
        <f t="shared" si="3"/>
        <v>0</v>
      </c>
      <c r="D63" s="58">
        <f t="shared" si="3"/>
        <v>0</v>
      </c>
      <c r="E63" s="58">
        <f t="shared" si="3"/>
        <v>0</v>
      </c>
      <c r="F63" s="58">
        <f t="shared" si="3"/>
        <v>0</v>
      </c>
      <c r="G63" s="58">
        <f t="shared" si="3"/>
        <v>0</v>
      </c>
      <c r="H63" s="58">
        <f t="shared" si="3"/>
        <v>0</v>
      </c>
      <c r="I63" s="58">
        <f t="shared" si="3"/>
        <v>0</v>
      </c>
      <c r="J63" s="58">
        <f t="shared" si="3"/>
        <v>0</v>
      </c>
      <c r="K63" s="58">
        <f t="shared" si="3"/>
        <v>0</v>
      </c>
      <c r="L63" s="58">
        <f t="shared" si="3"/>
        <v>0</v>
      </c>
      <c r="M63" s="58">
        <f t="shared" si="3"/>
        <v>0</v>
      </c>
      <c r="N63" s="58">
        <f t="shared" si="4"/>
        <v>1199</v>
      </c>
      <c r="O63" s="58">
        <f t="shared" si="4"/>
        <v>1269</v>
      </c>
      <c r="P63" s="58">
        <f t="shared" si="4"/>
        <v>1265</v>
      </c>
      <c r="Q63" s="58">
        <f t="shared" si="4"/>
        <v>1280</v>
      </c>
      <c r="R63" s="58">
        <f t="shared" si="4"/>
        <v>1290</v>
      </c>
      <c r="S63" s="59">
        <f t="shared" si="4"/>
        <v>1300</v>
      </c>
    </row>
    <row r="64" spans="1:23" x14ac:dyDescent="0.3">
      <c r="A64" s="61" t="s">
        <v>50</v>
      </c>
      <c r="B64" s="60"/>
      <c r="C64" s="60"/>
      <c r="D64" s="60"/>
      <c r="E64" s="60"/>
      <c r="F64" s="60"/>
      <c r="G64" s="60"/>
      <c r="H64" s="60"/>
      <c r="I64" s="60"/>
      <c r="J64" s="60"/>
      <c r="K64" s="60"/>
      <c r="L64" s="60"/>
      <c r="M64" s="60"/>
      <c r="N64" s="60"/>
      <c r="O64" s="60"/>
      <c r="P64" s="60"/>
      <c r="Q64" s="60"/>
      <c r="R64" s="60"/>
    </row>
    <row r="65" spans="1:26" x14ac:dyDescent="0.3">
      <c r="A65" s="61"/>
      <c r="B65" s="60"/>
      <c r="C65" s="60"/>
      <c r="D65" s="60"/>
      <c r="E65" s="60"/>
      <c r="F65" s="60"/>
      <c r="G65" s="60"/>
      <c r="H65" s="60"/>
      <c r="I65" s="60"/>
      <c r="J65" s="60"/>
      <c r="K65" s="60"/>
      <c r="L65" s="60"/>
      <c r="M65" s="60"/>
      <c r="N65" s="60"/>
      <c r="O65" s="60"/>
      <c r="P65" s="60"/>
      <c r="Q65" s="60"/>
      <c r="R65" s="60"/>
    </row>
    <row r="66" spans="1:26" s="62" customFormat="1" x14ac:dyDescent="0.2">
      <c r="A66" s="656" t="s">
        <v>51</v>
      </c>
      <c r="B66" s="657"/>
      <c r="C66" s="657"/>
      <c r="D66" s="657"/>
      <c r="E66" s="657"/>
      <c r="F66" s="657"/>
      <c r="G66" s="657"/>
      <c r="H66" s="657"/>
      <c r="I66" s="657"/>
      <c r="J66" s="657"/>
      <c r="K66" s="657"/>
      <c r="L66" s="657"/>
      <c r="M66" s="657"/>
      <c r="N66" s="657"/>
      <c r="O66" s="657"/>
      <c r="P66" s="657"/>
      <c r="Q66" s="657"/>
      <c r="R66" s="657"/>
      <c r="S66" s="608"/>
    </row>
    <row r="67" spans="1:26" s="62" customFormat="1" x14ac:dyDescent="0.2">
      <c r="A67" s="63"/>
      <c r="B67" s="64"/>
      <c r="C67" s="64"/>
      <c r="D67" s="64"/>
      <c r="E67" s="64"/>
      <c r="F67" s="64"/>
      <c r="G67" s="64"/>
      <c r="H67" s="64"/>
      <c r="I67" s="64"/>
      <c r="J67" s="64"/>
      <c r="K67" s="64"/>
      <c r="L67" s="64"/>
      <c r="M67" s="64"/>
      <c r="N67" s="64"/>
      <c r="O67" s="64"/>
      <c r="P67" s="64"/>
      <c r="Q67" s="64"/>
      <c r="R67" s="64"/>
      <c r="S67" s="64"/>
      <c r="T67" s="64"/>
      <c r="U67" s="64"/>
      <c r="V67" s="64"/>
    </row>
    <row r="68" spans="1:26" s="62" customFormat="1" x14ac:dyDescent="0.3">
      <c r="A68" s="658" t="s">
        <v>52</v>
      </c>
      <c r="B68" s="659" t="s">
        <v>53</v>
      </c>
      <c r="C68" s="660"/>
      <c r="D68" s="660"/>
      <c r="E68" s="660"/>
      <c r="F68" s="660"/>
      <c r="G68" s="660"/>
      <c r="H68" s="660"/>
      <c r="I68" s="660"/>
      <c r="J68" s="660"/>
      <c r="K68" s="660"/>
      <c r="L68" s="660"/>
      <c r="M68" s="660"/>
      <c r="N68" s="660"/>
      <c r="O68" s="660"/>
      <c r="P68" s="660"/>
      <c r="Q68" s="660"/>
      <c r="R68" s="660"/>
      <c r="S68" s="615"/>
    </row>
    <row r="69" spans="1:26" s="62" customFormat="1" x14ac:dyDescent="0.3">
      <c r="A69" s="574"/>
      <c r="B69" s="659" t="s">
        <v>23</v>
      </c>
      <c r="C69" s="660"/>
      <c r="D69" s="660"/>
      <c r="E69" s="660"/>
      <c r="F69" s="660"/>
      <c r="G69" s="615"/>
      <c r="H69" s="659" t="s">
        <v>24</v>
      </c>
      <c r="I69" s="660"/>
      <c r="J69" s="660"/>
      <c r="K69" s="660"/>
      <c r="L69" s="660"/>
      <c r="M69" s="615"/>
      <c r="N69" s="659" t="s">
        <v>54</v>
      </c>
      <c r="O69" s="660"/>
      <c r="P69" s="660"/>
      <c r="Q69" s="660"/>
      <c r="R69" s="660"/>
      <c r="S69" s="615"/>
    </row>
    <row r="70" spans="1:26" s="62" customFormat="1" x14ac:dyDescent="0.2">
      <c r="A70" s="574"/>
      <c r="B70" s="257">
        <v>2013</v>
      </c>
      <c r="C70" s="257">
        <v>2014</v>
      </c>
      <c r="D70" s="65">
        <v>2015</v>
      </c>
      <c r="E70" s="65">
        <v>2016</v>
      </c>
      <c r="F70" s="257">
        <v>2017</v>
      </c>
      <c r="G70" s="257">
        <v>2018</v>
      </c>
      <c r="H70" s="257">
        <v>2013</v>
      </c>
      <c r="I70" s="257">
        <v>2014</v>
      </c>
      <c r="J70" s="65">
        <v>2015</v>
      </c>
      <c r="K70" s="65">
        <v>2016</v>
      </c>
      <c r="L70" s="257">
        <v>2017</v>
      </c>
      <c r="M70" s="257">
        <v>2018</v>
      </c>
      <c r="N70" s="257">
        <v>2013</v>
      </c>
      <c r="O70" s="257">
        <v>2014</v>
      </c>
      <c r="P70" s="65">
        <v>2015</v>
      </c>
      <c r="Q70" s="65">
        <v>2016</v>
      </c>
      <c r="R70" s="257">
        <v>2017</v>
      </c>
      <c r="S70" s="257">
        <v>2018</v>
      </c>
    </row>
    <row r="71" spans="1:26" s="62" customFormat="1" x14ac:dyDescent="0.3">
      <c r="A71" s="66" t="s">
        <v>55</v>
      </c>
      <c r="B71" s="31"/>
      <c r="C71" s="31"/>
      <c r="D71" s="31"/>
      <c r="E71" s="31"/>
      <c r="F71" s="31"/>
      <c r="G71" s="31"/>
      <c r="H71" s="31"/>
      <c r="I71" s="31"/>
      <c r="J71" s="31"/>
      <c r="K71" s="31"/>
      <c r="L71" s="31"/>
      <c r="M71" s="31"/>
      <c r="N71" s="31"/>
      <c r="O71" s="31"/>
      <c r="P71" s="31"/>
      <c r="Q71" s="31"/>
      <c r="R71" s="31"/>
      <c r="S71" s="32"/>
    </row>
    <row r="72" spans="1:26" s="62" customFormat="1" x14ac:dyDescent="0.3">
      <c r="A72" s="67" t="s">
        <v>56</v>
      </c>
      <c r="B72" s="68"/>
      <c r="C72" s="68"/>
      <c r="D72" s="68"/>
      <c r="E72" s="68"/>
      <c r="F72" s="68"/>
      <c r="G72" s="68"/>
      <c r="H72" s="14"/>
      <c r="I72" s="14"/>
      <c r="J72" s="14"/>
      <c r="K72" s="14"/>
      <c r="L72" s="68"/>
      <c r="M72" s="68"/>
      <c r="N72" s="68"/>
      <c r="O72" s="68"/>
      <c r="P72" s="68"/>
      <c r="Q72" s="68"/>
      <c r="R72" s="68"/>
      <c r="S72" s="69"/>
    </row>
    <row r="73" spans="1:26" s="62" customFormat="1" x14ac:dyDescent="0.3">
      <c r="A73" s="67" t="s">
        <v>57</v>
      </c>
      <c r="B73" s="68"/>
      <c r="C73" s="68"/>
      <c r="D73" s="68"/>
      <c r="E73" s="68"/>
      <c r="F73" s="68"/>
      <c r="G73" s="68"/>
      <c r="H73" s="22">
        <f>295+452</f>
        <v>747</v>
      </c>
      <c r="I73" s="22">
        <f>308+510</f>
        <v>818</v>
      </c>
      <c r="J73" s="22">
        <v>815</v>
      </c>
      <c r="K73" s="22">
        <v>822</v>
      </c>
      <c r="L73" s="304">
        <v>827</v>
      </c>
      <c r="M73" s="304">
        <v>832</v>
      </c>
      <c r="N73" s="68"/>
      <c r="O73" s="68"/>
      <c r="P73" s="68"/>
      <c r="Q73" s="68"/>
      <c r="R73" s="68"/>
      <c r="S73" s="69"/>
    </row>
    <row r="74" spans="1:26" s="62" customFormat="1" x14ac:dyDescent="0.3">
      <c r="A74" s="67" t="s">
        <v>58</v>
      </c>
      <c r="B74" s="68"/>
      <c r="C74" s="68"/>
      <c r="D74" s="68"/>
      <c r="E74" s="68"/>
      <c r="F74" s="68"/>
      <c r="G74" s="68"/>
      <c r="H74" s="304"/>
      <c r="I74" s="304"/>
      <c r="J74" s="304"/>
      <c r="K74" s="304"/>
      <c r="L74" s="304"/>
      <c r="M74" s="304"/>
      <c r="N74" s="68"/>
      <c r="O74" s="68"/>
      <c r="P74" s="68"/>
      <c r="Q74" s="68"/>
      <c r="R74" s="68"/>
      <c r="S74" s="69"/>
    </row>
    <row r="75" spans="1:26" s="62" customFormat="1" x14ac:dyDescent="0.3">
      <c r="A75" s="67" t="s">
        <v>59</v>
      </c>
      <c r="B75" s="68"/>
      <c r="C75" s="68"/>
      <c r="D75" s="68"/>
      <c r="E75" s="68"/>
      <c r="F75" s="68"/>
      <c r="G75" s="68"/>
      <c r="H75" s="304">
        <f>296+156</f>
        <v>452</v>
      </c>
      <c r="I75" s="304">
        <f>157+294</f>
        <v>451</v>
      </c>
      <c r="J75" s="304">
        <v>450</v>
      </c>
      <c r="K75" s="304">
        <v>458</v>
      </c>
      <c r="L75" s="304">
        <v>463</v>
      </c>
      <c r="M75" s="304">
        <v>468</v>
      </c>
      <c r="N75" s="68"/>
      <c r="O75" s="68"/>
      <c r="P75" s="68"/>
      <c r="Q75" s="68"/>
      <c r="R75" s="68"/>
      <c r="S75" s="69"/>
    </row>
    <row r="76" spans="1:26" s="62" customFormat="1" x14ac:dyDescent="0.3">
      <c r="A76" s="67" t="s">
        <v>60</v>
      </c>
      <c r="B76" s="68"/>
      <c r="C76" s="68"/>
      <c r="D76" s="68"/>
      <c r="E76" s="68"/>
      <c r="F76" s="68"/>
      <c r="G76" s="68"/>
      <c r="H76" s="68"/>
      <c r="I76" s="68"/>
      <c r="J76" s="68"/>
      <c r="K76" s="68"/>
      <c r="L76" s="68"/>
      <c r="M76" s="68"/>
      <c r="N76" s="68"/>
      <c r="O76" s="68"/>
      <c r="P76" s="68"/>
      <c r="Q76" s="68"/>
      <c r="R76" s="68"/>
      <c r="S76" s="69"/>
    </row>
    <row r="77" spans="1:26" s="62" customFormat="1" x14ac:dyDescent="0.3">
      <c r="A77" s="70" t="s">
        <v>61</v>
      </c>
      <c r="B77" s="68"/>
      <c r="C77" s="68"/>
      <c r="D77" s="68"/>
      <c r="E77" s="68"/>
      <c r="F77" s="68"/>
      <c r="G77" s="68"/>
      <c r="H77" s="68"/>
      <c r="I77" s="68"/>
      <c r="J77" s="68"/>
      <c r="K77" s="68"/>
      <c r="L77" s="68"/>
      <c r="M77" s="68"/>
      <c r="N77" s="68"/>
      <c r="O77" s="68"/>
      <c r="P77" s="68"/>
      <c r="Q77" s="68"/>
      <c r="R77" s="68"/>
      <c r="S77" s="69"/>
    </row>
    <row r="78" spans="1:26" s="62" customFormat="1" x14ac:dyDescent="0.3">
      <c r="A78" s="70" t="s">
        <v>62</v>
      </c>
      <c r="B78" s="68"/>
      <c r="C78" s="68"/>
      <c r="D78" s="68"/>
      <c r="E78" s="68"/>
      <c r="F78" s="68"/>
      <c r="G78" s="68"/>
      <c r="H78" s="68"/>
      <c r="I78" s="68"/>
      <c r="J78" s="68"/>
      <c r="K78" s="68"/>
      <c r="L78" s="68"/>
      <c r="M78" s="68"/>
      <c r="N78" s="68"/>
      <c r="O78" s="68"/>
      <c r="P78" s="68"/>
      <c r="Q78" s="68"/>
      <c r="R78" s="68"/>
      <c r="S78" s="69"/>
    </row>
    <row r="79" spans="1:26" s="62" customFormat="1" x14ac:dyDescent="0.3">
      <c r="A79" s="71" t="s">
        <v>47</v>
      </c>
      <c r="B79" s="58">
        <f t="shared" ref="B79:S79" si="5">SUM(B71:B78)</f>
        <v>0</v>
      </c>
      <c r="C79" s="58">
        <f t="shared" si="5"/>
        <v>0</v>
      </c>
      <c r="D79" s="58">
        <f t="shared" si="5"/>
        <v>0</v>
      </c>
      <c r="E79" s="58">
        <f t="shared" si="5"/>
        <v>0</v>
      </c>
      <c r="F79" s="58">
        <f t="shared" si="5"/>
        <v>0</v>
      </c>
      <c r="G79" s="58">
        <f t="shared" si="5"/>
        <v>0</v>
      </c>
      <c r="H79" s="58">
        <f t="shared" si="5"/>
        <v>1199</v>
      </c>
      <c r="I79" s="58">
        <f t="shared" si="5"/>
        <v>1269</v>
      </c>
      <c r="J79" s="58">
        <f t="shared" si="5"/>
        <v>1265</v>
      </c>
      <c r="K79" s="58">
        <f t="shared" si="5"/>
        <v>1280</v>
      </c>
      <c r="L79" s="58">
        <f t="shared" si="5"/>
        <v>1290</v>
      </c>
      <c r="M79" s="58">
        <f t="shared" si="5"/>
        <v>1300</v>
      </c>
      <c r="N79" s="58">
        <f t="shared" si="5"/>
        <v>0</v>
      </c>
      <c r="O79" s="58">
        <f t="shared" si="5"/>
        <v>0</v>
      </c>
      <c r="P79" s="58">
        <f t="shared" si="5"/>
        <v>0</v>
      </c>
      <c r="Q79" s="58">
        <f t="shared" si="5"/>
        <v>0</v>
      </c>
      <c r="R79" s="58">
        <f t="shared" si="5"/>
        <v>0</v>
      </c>
      <c r="S79" s="59">
        <f t="shared" si="5"/>
        <v>0</v>
      </c>
      <c r="T79" s="72"/>
    </row>
    <row r="80" spans="1:26" s="62" customFormat="1" x14ac:dyDescent="0.3">
      <c r="A80" s="73" t="s">
        <v>50</v>
      </c>
      <c r="B80" s="73"/>
      <c r="C80" s="73"/>
      <c r="D80" s="73"/>
      <c r="E80" s="73"/>
      <c r="F80" s="73"/>
      <c r="G80" s="73"/>
      <c r="H80" s="73"/>
      <c r="I80" s="73"/>
      <c r="J80" s="73"/>
      <c r="K80" s="73"/>
      <c r="L80" s="73"/>
      <c r="M80" s="73"/>
      <c r="N80" s="73"/>
      <c r="O80" s="73"/>
      <c r="P80" s="73"/>
      <c r="Q80" s="73"/>
      <c r="R80" s="73"/>
      <c r="S80" s="73"/>
      <c r="T80" s="73"/>
      <c r="U80" s="73"/>
      <c r="V80" s="73"/>
      <c r="W80" s="72"/>
      <c r="X80" s="72"/>
      <c r="Y80" s="72"/>
      <c r="Z80" s="72"/>
    </row>
    <row r="81" spans="1:28" s="62" customFormat="1" x14ac:dyDescent="0.3">
      <c r="A81" s="74"/>
      <c r="B81" s="74"/>
      <c r="C81" s="74"/>
      <c r="D81" s="74"/>
      <c r="E81" s="74"/>
      <c r="F81" s="74"/>
      <c r="G81" s="74"/>
      <c r="H81" s="74"/>
      <c r="I81" s="74"/>
      <c r="J81" s="74"/>
      <c r="K81" s="74"/>
      <c r="L81" s="74"/>
      <c r="M81" s="74"/>
      <c r="N81" s="74"/>
      <c r="O81" s="74"/>
      <c r="P81" s="74"/>
      <c r="Q81" s="74"/>
      <c r="R81" s="74"/>
      <c r="S81" s="74"/>
      <c r="T81" s="74"/>
      <c r="U81" s="74"/>
      <c r="V81" s="74"/>
      <c r="W81" s="74"/>
      <c r="X81" s="72"/>
      <c r="Y81" s="72"/>
    </row>
    <row r="82" spans="1:28" s="62" customFormat="1" x14ac:dyDescent="0.2">
      <c r="A82" s="75" t="s">
        <v>63</v>
      </c>
      <c r="B82" s="76"/>
      <c r="C82" s="76"/>
      <c r="D82" s="76"/>
      <c r="E82" s="76"/>
      <c r="F82" s="76"/>
      <c r="G82" s="76"/>
      <c r="H82" s="76"/>
      <c r="I82" s="76"/>
      <c r="J82" s="76"/>
      <c r="K82" s="76"/>
      <c r="L82" s="76"/>
      <c r="M82" s="76"/>
      <c r="N82" s="76"/>
      <c r="O82" s="76"/>
      <c r="P82" s="76"/>
      <c r="Q82" s="76"/>
      <c r="R82" s="76"/>
      <c r="S82" s="76"/>
    </row>
    <row r="83" spans="1:28" s="62" customFormat="1" x14ac:dyDescent="0.2">
      <c r="A83" s="77"/>
      <c r="B83" s="650">
        <v>2013</v>
      </c>
      <c r="C83" s="639"/>
      <c r="D83" s="639"/>
      <c r="E83" s="650">
        <v>2014</v>
      </c>
      <c r="F83" s="639"/>
      <c r="G83" s="639"/>
      <c r="H83" s="655">
        <v>2015</v>
      </c>
      <c r="I83" s="651"/>
      <c r="J83" s="638"/>
      <c r="K83" s="651">
        <v>2016</v>
      </c>
      <c r="L83" s="651"/>
      <c r="M83" s="638"/>
      <c r="N83" s="650">
        <v>2017</v>
      </c>
      <c r="O83" s="639"/>
      <c r="P83" s="639"/>
      <c r="Q83" s="650">
        <v>2018</v>
      </c>
      <c r="R83" s="639"/>
      <c r="S83" s="639"/>
    </row>
    <row r="84" spans="1:28" s="62" customFormat="1" x14ac:dyDescent="0.3">
      <c r="A84" s="77"/>
      <c r="B84" s="78" t="s">
        <v>64</v>
      </c>
      <c r="C84" s="78" t="s">
        <v>65</v>
      </c>
      <c r="D84" s="78" t="s">
        <v>66</v>
      </c>
      <c r="E84" s="78" t="s">
        <v>64</v>
      </c>
      <c r="F84" s="78" t="s">
        <v>65</v>
      </c>
      <c r="G84" s="78" t="s">
        <v>66</v>
      </c>
      <c r="H84" s="78" t="s">
        <v>64</v>
      </c>
      <c r="I84" s="78" t="s">
        <v>65</v>
      </c>
      <c r="J84" s="78" t="s">
        <v>66</v>
      </c>
      <c r="K84" s="78" t="s">
        <v>64</v>
      </c>
      <c r="L84" s="78" t="s">
        <v>65</v>
      </c>
      <c r="M84" s="78" t="s">
        <v>66</v>
      </c>
      <c r="N84" s="78" t="s">
        <v>64</v>
      </c>
      <c r="O84" s="78" t="s">
        <v>65</v>
      </c>
      <c r="P84" s="78" t="s">
        <v>66</v>
      </c>
      <c r="Q84" s="78" t="s">
        <v>64</v>
      </c>
      <c r="R84" s="78" t="s">
        <v>65</v>
      </c>
      <c r="S84" s="78" t="s">
        <v>66</v>
      </c>
    </row>
    <row r="85" spans="1:28" s="62" customFormat="1" x14ac:dyDescent="0.3">
      <c r="A85" s="66" t="s">
        <v>67</v>
      </c>
      <c r="B85" s="290">
        <v>12</v>
      </c>
      <c r="C85" s="290">
        <v>12</v>
      </c>
      <c r="D85" s="305">
        <f>SUM(B85:C85)</f>
        <v>24</v>
      </c>
      <c r="E85" s="290">
        <v>12</v>
      </c>
      <c r="F85" s="290">
        <v>13</v>
      </c>
      <c r="G85" s="305">
        <f>SUM(E85:F85)</f>
        <v>25</v>
      </c>
      <c r="H85" s="298">
        <v>13</v>
      </c>
      <c r="I85" s="298">
        <v>12</v>
      </c>
      <c r="J85" s="305">
        <f>SUM(H85:I85)</f>
        <v>25</v>
      </c>
      <c r="K85" s="290">
        <v>14</v>
      </c>
      <c r="L85" s="290">
        <v>13</v>
      </c>
      <c r="M85" s="305">
        <f>SUM(K85:L85)</f>
        <v>27</v>
      </c>
      <c r="N85" s="290">
        <v>15</v>
      </c>
      <c r="O85" s="290">
        <v>14</v>
      </c>
      <c r="P85" s="305">
        <f>SUM(N85:O85)</f>
        <v>29</v>
      </c>
      <c r="Q85" s="290">
        <v>15</v>
      </c>
      <c r="R85" s="290">
        <v>15</v>
      </c>
      <c r="S85" s="306">
        <f>SUM(Q85:R85)</f>
        <v>30</v>
      </c>
    </row>
    <row r="86" spans="1:28" s="62" customFormat="1" x14ac:dyDescent="0.3">
      <c r="A86" s="83" t="s">
        <v>68</v>
      </c>
      <c r="B86" s="291">
        <v>62</v>
      </c>
      <c r="C86" s="291">
        <v>25</v>
      </c>
      <c r="D86" s="307">
        <f>SUM(B86:C86)</f>
        <v>87</v>
      </c>
      <c r="E86" s="291">
        <v>71</v>
      </c>
      <c r="F86" s="291">
        <v>34</v>
      </c>
      <c r="G86" s="307">
        <f>SUM(E86:F86)</f>
        <v>105</v>
      </c>
      <c r="H86" s="299">
        <v>53</v>
      </c>
      <c r="I86" s="299">
        <v>31</v>
      </c>
      <c r="J86" s="307">
        <f>SUM(H86:I86)</f>
        <v>84</v>
      </c>
      <c r="K86" s="291">
        <v>53</v>
      </c>
      <c r="L86" s="291">
        <v>31</v>
      </c>
      <c r="M86" s="307">
        <f>SUM(K86:L86)</f>
        <v>84</v>
      </c>
      <c r="N86" s="291">
        <v>54</v>
      </c>
      <c r="O86" s="291">
        <v>32</v>
      </c>
      <c r="P86" s="307">
        <f>SUM(N86:O86)</f>
        <v>86</v>
      </c>
      <c r="Q86" s="291">
        <v>54</v>
      </c>
      <c r="R86" s="291">
        <v>33</v>
      </c>
      <c r="S86" s="308">
        <f>SUM(Q86:R86)</f>
        <v>87</v>
      </c>
    </row>
    <row r="87" spans="1:28" s="62" customFormat="1" x14ac:dyDescent="0.3">
      <c r="A87" s="67" t="s">
        <v>69</v>
      </c>
      <c r="B87" s="307">
        <f>SUM(B85:B86)</f>
        <v>74</v>
      </c>
      <c r="C87" s="307">
        <f>SUM(C85:C86)</f>
        <v>37</v>
      </c>
      <c r="D87" s="307">
        <f>SUM(B87:C87)</f>
        <v>111</v>
      </c>
      <c r="E87" s="307">
        <f>SUM(E85:E86)</f>
        <v>83</v>
      </c>
      <c r="F87" s="307">
        <f>SUM(F85:F86)</f>
        <v>47</v>
      </c>
      <c r="G87" s="307">
        <f>SUM(E87:F87)</f>
        <v>130</v>
      </c>
      <c r="H87" s="307">
        <f>SUM(H85:H86)</f>
        <v>66</v>
      </c>
      <c r="I87" s="307">
        <f>SUM(I85:I86)</f>
        <v>43</v>
      </c>
      <c r="J87" s="307">
        <f>SUM(H87:I87)</f>
        <v>109</v>
      </c>
      <c r="K87" s="307">
        <f>SUM(K85:K86)</f>
        <v>67</v>
      </c>
      <c r="L87" s="307">
        <f>SUM(L85:L86)</f>
        <v>44</v>
      </c>
      <c r="M87" s="307">
        <f>SUM(K87:L87)</f>
        <v>111</v>
      </c>
      <c r="N87" s="307">
        <f>SUM(N85:N86)</f>
        <v>69</v>
      </c>
      <c r="O87" s="307">
        <f>SUM(O85:O86)</f>
        <v>46</v>
      </c>
      <c r="P87" s="307">
        <f>SUM(N87:O87)</f>
        <v>115</v>
      </c>
      <c r="Q87" s="307">
        <f>SUM(Q85:Q86)</f>
        <v>69</v>
      </c>
      <c r="R87" s="307">
        <f>SUM(R85:R86)</f>
        <v>48</v>
      </c>
      <c r="S87" s="308">
        <f>SUM(Q87:R87)</f>
        <v>117</v>
      </c>
    </row>
    <row r="88" spans="1:28" s="62" customFormat="1" x14ac:dyDescent="0.3">
      <c r="A88" s="88" t="s">
        <v>70</v>
      </c>
      <c r="B88" s="310">
        <f t="shared" ref="B88:S88" si="6">IFERROR(B85*100/B87,"")</f>
        <v>16.216216216216218</v>
      </c>
      <c r="C88" s="310">
        <f t="shared" si="6"/>
        <v>32.432432432432435</v>
      </c>
      <c r="D88" s="310">
        <f t="shared" si="6"/>
        <v>21.621621621621621</v>
      </c>
      <c r="E88" s="310">
        <f t="shared" si="6"/>
        <v>14.457831325301205</v>
      </c>
      <c r="F88" s="310">
        <f t="shared" si="6"/>
        <v>27.659574468085108</v>
      </c>
      <c r="G88" s="310">
        <f t="shared" si="6"/>
        <v>19.23076923076923</v>
      </c>
      <c r="H88" s="310">
        <f t="shared" si="6"/>
        <v>19.696969696969695</v>
      </c>
      <c r="I88" s="310">
        <f t="shared" si="6"/>
        <v>27.906976744186046</v>
      </c>
      <c r="J88" s="310">
        <f t="shared" si="6"/>
        <v>22.935779816513762</v>
      </c>
      <c r="K88" s="310">
        <f t="shared" si="6"/>
        <v>20.895522388059703</v>
      </c>
      <c r="L88" s="310">
        <f t="shared" si="6"/>
        <v>29.545454545454547</v>
      </c>
      <c r="M88" s="310">
        <f t="shared" si="6"/>
        <v>24.324324324324323</v>
      </c>
      <c r="N88" s="310">
        <f t="shared" si="6"/>
        <v>21.739130434782609</v>
      </c>
      <c r="O88" s="310">
        <f t="shared" si="6"/>
        <v>30.434782608695652</v>
      </c>
      <c r="P88" s="310">
        <f t="shared" si="6"/>
        <v>25.217391304347824</v>
      </c>
      <c r="Q88" s="310">
        <f t="shared" si="6"/>
        <v>21.739130434782609</v>
      </c>
      <c r="R88" s="310">
        <f t="shared" si="6"/>
        <v>31.25</v>
      </c>
      <c r="S88" s="311">
        <f t="shared" si="6"/>
        <v>25.641025641025642</v>
      </c>
    </row>
    <row r="89" spans="1:28" s="62" customFormat="1" x14ac:dyDescent="0.2">
      <c r="A89" s="652" t="s">
        <v>50</v>
      </c>
      <c r="B89" s="652"/>
      <c r="C89" s="652"/>
      <c r="D89" s="652"/>
      <c r="E89" s="652"/>
      <c r="F89" s="652"/>
      <c r="G89" s="652"/>
      <c r="H89" s="652"/>
      <c r="I89" s="652"/>
      <c r="J89" s="652"/>
      <c r="K89" s="652"/>
      <c r="L89" s="652"/>
      <c r="M89" s="652"/>
      <c r="N89" s="652"/>
      <c r="O89" s="652"/>
      <c r="P89" s="652"/>
      <c r="Q89" s="652"/>
      <c r="R89" s="652"/>
      <c r="S89" s="652"/>
      <c r="T89" s="652"/>
      <c r="U89" s="652"/>
      <c r="V89" s="652"/>
      <c r="Z89" s="91"/>
      <c r="AA89" s="91"/>
      <c r="AB89" s="91"/>
    </row>
    <row r="90" spans="1:28" s="62" customFormat="1" x14ac:dyDescent="0.2">
      <c r="A90" s="253"/>
      <c r="B90" s="253"/>
      <c r="C90" s="253"/>
      <c r="D90" s="253"/>
      <c r="E90" s="253"/>
      <c r="F90" s="253"/>
      <c r="G90" s="253"/>
      <c r="H90" s="253"/>
      <c r="I90" s="253"/>
      <c r="J90" s="253"/>
      <c r="K90" s="253"/>
      <c r="L90" s="253"/>
      <c r="M90" s="253"/>
      <c r="N90" s="253"/>
      <c r="O90" s="253"/>
      <c r="P90" s="253"/>
      <c r="Q90" s="253"/>
      <c r="R90" s="253"/>
      <c r="S90" s="253"/>
      <c r="T90" s="253"/>
      <c r="U90" s="253"/>
      <c r="V90" s="253"/>
      <c r="W90" s="253"/>
      <c r="X90" s="253"/>
      <c r="Y90" s="253"/>
      <c r="Z90" s="253"/>
      <c r="AA90" s="253"/>
      <c r="AB90" s="253"/>
    </row>
    <row r="91" spans="1:28" s="62" customFormat="1" x14ac:dyDescent="0.2">
      <c r="A91" s="653" t="s">
        <v>71</v>
      </c>
      <c r="B91" s="650">
        <v>2013</v>
      </c>
      <c r="C91" s="639"/>
      <c r="D91" s="639"/>
      <c r="E91" s="650">
        <v>2014</v>
      </c>
      <c r="F91" s="639"/>
      <c r="G91" s="639"/>
      <c r="H91" s="655">
        <v>2015</v>
      </c>
      <c r="I91" s="651"/>
      <c r="J91" s="638"/>
      <c r="K91" s="651">
        <v>2016</v>
      </c>
      <c r="L91" s="651"/>
      <c r="M91" s="638"/>
      <c r="N91" s="650">
        <v>2017</v>
      </c>
      <c r="O91" s="639"/>
      <c r="P91" s="639"/>
      <c r="Q91" s="650">
        <v>2018</v>
      </c>
      <c r="R91" s="639"/>
      <c r="S91" s="639"/>
    </row>
    <row r="92" spans="1:28" s="62" customFormat="1" x14ac:dyDescent="0.3">
      <c r="A92" s="711"/>
      <c r="B92" s="78" t="s">
        <v>64</v>
      </c>
      <c r="C92" s="78" t="s">
        <v>65</v>
      </c>
      <c r="D92" s="78" t="s">
        <v>66</v>
      </c>
      <c r="E92" s="78" t="s">
        <v>64</v>
      </c>
      <c r="F92" s="78" t="s">
        <v>65</v>
      </c>
      <c r="G92" s="78" t="s">
        <v>66</v>
      </c>
      <c r="H92" s="78" t="s">
        <v>64</v>
      </c>
      <c r="I92" s="78" t="s">
        <v>65</v>
      </c>
      <c r="J92" s="78" t="s">
        <v>66</v>
      </c>
      <c r="K92" s="78" t="s">
        <v>64</v>
      </c>
      <c r="L92" s="78" t="s">
        <v>65</v>
      </c>
      <c r="M92" s="78" t="s">
        <v>66</v>
      </c>
      <c r="N92" s="78" t="s">
        <v>64</v>
      </c>
      <c r="O92" s="78" t="s">
        <v>65</v>
      </c>
      <c r="P92" s="78" t="s">
        <v>66</v>
      </c>
      <c r="Q92" s="78" t="s">
        <v>64</v>
      </c>
      <c r="R92" s="78" t="s">
        <v>65</v>
      </c>
      <c r="S92" s="78" t="s">
        <v>66</v>
      </c>
    </row>
    <row r="93" spans="1:28" s="62" customFormat="1" x14ac:dyDescent="0.3">
      <c r="A93" s="92" t="s">
        <v>25</v>
      </c>
      <c r="B93" s="294">
        <v>0</v>
      </c>
      <c r="C93" s="294">
        <v>0</v>
      </c>
      <c r="D93" s="305">
        <f t="shared" ref="D93:D102" si="7">+SUM(B93:C93)</f>
        <v>0</v>
      </c>
      <c r="E93" s="294">
        <v>0</v>
      </c>
      <c r="F93" s="294">
        <v>0</v>
      </c>
      <c r="G93" s="305">
        <f t="shared" ref="G93:G95" si="8">+SUM(E93:F93)</f>
        <v>0</v>
      </c>
      <c r="H93" s="300">
        <v>0</v>
      </c>
      <c r="I93" s="300">
        <v>0</v>
      </c>
      <c r="J93" s="305">
        <f>SUM(H93:I93)</f>
        <v>0</v>
      </c>
      <c r="K93" s="290">
        <v>0</v>
      </c>
      <c r="L93" s="290">
        <v>0</v>
      </c>
      <c r="M93" s="305">
        <f t="shared" ref="M93:M102" si="9">+SUM(K93:L93)</f>
        <v>0</v>
      </c>
      <c r="N93" s="290">
        <v>0</v>
      </c>
      <c r="O93" s="290">
        <v>0</v>
      </c>
      <c r="P93" s="305">
        <f t="shared" ref="P93:P95" si="10">+SUM(N93:O93)</f>
        <v>0</v>
      </c>
      <c r="Q93" s="290">
        <v>0</v>
      </c>
      <c r="R93" s="290">
        <v>0</v>
      </c>
      <c r="S93" s="306">
        <f>+SUM(Q93:R93)</f>
        <v>0</v>
      </c>
    </row>
    <row r="94" spans="1:28" s="62" customFormat="1" x14ac:dyDescent="0.3">
      <c r="A94" s="93" t="s">
        <v>26</v>
      </c>
      <c r="B94" s="295">
        <v>5</v>
      </c>
      <c r="C94" s="295">
        <v>4</v>
      </c>
      <c r="D94" s="307">
        <f t="shared" si="7"/>
        <v>9</v>
      </c>
      <c r="E94" s="295">
        <v>6</v>
      </c>
      <c r="F94" s="295">
        <v>5</v>
      </c>
      <c r="G94" s="307">
        <f t="shared" si="8"/>
        <v>11</v>
      </c>
      <c r="H94" s="301">
        <v>6</v>
      </c>
      <c r="I94" s="301">
        <v>4</v>
      </c>
      <c r="J94" s="307">
        <f t="shared" ref="J94:J95" si="11">SUM(H94:I94)</f>
        <v>10</v>
      </c>
      <c r="K94" s="291">
        <v>6</v>
      </c>
      <c r="L94" s="291">
        <v>5</v>
      </c>
      <c r="M94" s="307">
        <f t="shared" si="9"/>
        <v>11</v>
      </c>
      <c r="N94" s="291">
        <v>6</v>
      </c>
      <c r="O94" s="291">
        <v>5</v>
      </c>
      <c r="P94" s="307">
        <f t="shared" si="10"/>
        <v>11</v>
      </c>
      <c r="Q94" s="291">
        <v>6</v>
      </c>
      <c r="R94" s="291">
        <v>5</v>
      </c>
      <c r="S94" s="308">
        <f t="shared" ref="S94:S95" si="12">+SUM(Q94:R94)</f>
        <v>11</v>
      </c>
    </row>
    <row r="95" spans="1:28" s="62" customFormat="1" x14ac:dyDescent="0.3">
      <c r="A95" s="93" t="s">
        <v>27</v>
      </c>
      <c r="B95" s="295">
        <v>7</v>
      </c>
      <c r="C95" s="295">
        <v>8</v>
      </c>
      <c r="D95" s="307">
        <f t="shared" si="7"/>
        <v>15</v>
      </c>
      <c r="E95" s="295">
        <v>6</v>
      </c>
      <c r="F95" s="295">
        <v>8</v>
      </c>
      <c r="G95" s="307">
        <f t="shared" si="8"/>
        <v>14</v>
      </c>
      <c r="H95" s="301">
        <v>7</v>
      </c>
      <c r="I95" s="301">
        <v>8</v>
      </c>
      <c r="J95" s="307">
        <f t="shared" si="11"/>
        <v>15</v>
      </c>
      <c r="K95" s="291">
        <v>8</v>
      </c>
      <c r="L95" s="291">
        <v>8</v>
      </c>
      <c r="M95" s="307">
        <f t="shared" si="9"/>
        <v>16</v>
      </c>
      <c r="N95" s="291">
        <v>9</v>
      </c>
      <c r="O95" s="291">
        <v>9</v>
      </c>
      <c r="P95" s="307">
        <f t="shared" si="10"/>
        <v>18</v>
      </c>
      <c r="Q95" s="291">
        <v>10</v>
      </c>
      <c r="R95" s="291">
        <v>9</v>
      </c>
      <c r="S95" s="308">
        <f t="shared" si="12"/>
        <v>19</v>
      </c>
    </row>
    <row r="96" spans="1:28" s="62" customFormat="1" x14ac:dyDescent="0.3">
      <c r="A96" s="94" t="s">
        <v>54</v>
      </c>
      <c r="B96" s="296">
        <f t="shared" ref="B96:M96" si="13">SUM(B93:B95)</f>
        <v>12</v>
      </c>
      <c r="C96" s="296">
        <f t="shared" si="13"/>
        <v>12</v>
      </c>
      <c r="D96" s="292">
        <f t="shared" si="13"/>
        <v>24</v>
      </c>
      <c r="E96" s="296">
        <f t="shared" si="13"/>
        <v>12</v>
      </c>
      <c r="F96" s="296">
        <f>SUM(F93:F95)</f>
        <v>13</v>
      </c>
      <c r="G96" s="292">
        <f t="shared" si="13"/>
        <v>25</v>
      </c>
      <c r="H96" s="296">
        <f>SUM(H93:H95)</f>
        <v>13</v>
      </c>
      <c r="I96" s="296">
        <f>SUM(I93:I95)</f>
        <v>12</v>
      </c>
      <c r="J96" s="292">
        <f t="shared" si="13"/>
        <v>25</v>
      </c>
      <c r="K96" s="292">
        <f t="shared" si="13"/>
        <v>14</v>
      </c>
      <c r="L96" s="292">
        <f t="shared" si="13"/>
        <v>13</v>
      </c>
      <c r="M96" s="292">
        <f t="shared" si="13"/>
        <v>27</v>
      </c>
      <c r="N96" s="292">
        <f>SUM(N93:N95)</f>
        <v>15</v>
      </c>
      <c r="O96" s="292">
        <f>SUM(O93:O95)</f>
        <v>14</v>
      </c>
      <c r="P96" s="292">
        <f t="shared" ref="P96:S96" si="14">SUM(P93:P95)</f>
        <v>29</v>
      </c>
      <c r="Q96" s="292">
        <f t="shared" si="14"/>
        <v>16</v>
      </c>
      <c r="R96" s="292">
        <f t="shared" si="14"/>
        <v>14</v>
      </c>
      <c r="S96" s="309">
        <f t="shared" si="14"/>
        <v>30</v>
      </c>
    </row>
    <row r="97" spans="1:19" s="62" customFormat="1" x14ac:dyDescent="0.3">
      <c r="A97" s="94" t="s">
        <v>72</v>
      </c>
      <c r="B97" s="295">
        <v>12</v>
      </c>
      <c r="C97" s="295">
        <v>12</v>
      </c>
      <c r="D97" s="307">
        <f>SUM(B97:C97)</f>
        <v>24</v>
      </c>
      <c r="E97" s="295">
        <v>12</v>
      </c>
      <c r="F97" s="295">
        <v>13</v>
      </c>
      <c r="G97" s="307">
        <f>SUM(E97:F97)</f>
        <v>25</v>
      </c>
      <c r="H97" s="301">
        <v>13</v>
      </c>
      <c r="I97" s="301">
        <v>12</v>
      </c>
      <c r="J97" s="307">
        <f>SUM(H97:I97)</f>
        <v>25</v>
      </c>
      <c r="K97" s="291">
        <v>14</v>
      </c>
      <c r="L97" s="291">
        <v>13</v>
      </c>
      <c r="M97" s="307">
        <f>SUM(K97:L97)</f>
        <v>27</v>
      </c>
      <c r="N97" s="291">
        <v>14</v>
      </c>
      <c r="O97" s="291">
        <v>14</v>
      </c>
      <c r="P97" s="307">
        <f>SUM(N97:O97)</f>
        <v>28</v>
      </c>
      <c r="Q97" s="291">
        <v>16</v>
      </c>
      <c r="R97" s="291">
        <v>14</v>
      </c>
      <c r="S97" s="308">
        <f>SUM(Q97:R97)</f>
        <v>30</v>
      </c>
    </row>
    <row r="98" spans="1:19" s="62" customFormat="1" x14ac:dyDescent="0.3">
      <c r="A98" s="94" t="s">
        <v>73</v>
      </c>
      <c r="B98" s="295">
        <v>7</v>
      </c>
      <c r="C98" s="295">
        <v>8</v>
      </c>
      <c r="D98" s="307">
        <f>SUM(B98:C98)</f>
        <v>15</v>
      </c>
      <c r="E98" s="295">
        <v>6</v>
      </c>
      <c r="F98" s="295">
        <v>8</v>
      </c>
      <c r="G98" s="307">
        <f>SUM(E98:F98)</f>
        <v>14</v>
      </c>
      <c r="H98" s="301">
        <v>7</v>
      </c>
      <c r="I98" s="301">
        <v>8</v>
      </c>
      <c r="J98" s="307">
        <f>SUM(H98:I98)</f>
        <v>15</v>
      </c>
      <c r="K98" s="291">
        <v>8</v>
      </c>
      <c r="L98" s="291">
        <v>8</v>
      </c>
      <c r="M98" s="307">
        <f>SUM(K98:L98)</f>
        <v>16</v>
      </c>
      <c r="N98" s="291">
        <v>9</v>
      </c>
      <c r="O98" s="291">
        <v>9</v>
      </c>
      <c r="P98" s="307">
        <f>SUM(N98:O98)</f>
        <v>18</v>
      </c>
      <c r="Q98" s="291">
        <v>10</v>
      </c>
      <c r="R98" s="291">
        <v>9</v>
      </c>
      <c r="S98" s="308">
        <f>SUM(Q98:R98)</f>
        <v>19</v>
      </c>
    </row>
    <row r="99" spans="1:19" s="62" customFormat="1" x14ac:dyDescent="0.3">
      <c r="A99" s="93" t="s">
        <v>74</v>
      </c>
      <c r="B99" s="295">
        <v>3</v>
      </c>
      <c r="C99" s="295">
        <v>2</v>
      </c>
      <c r="D99" s="307">
        <f t="shared" si="7"/>
        <v>5</v>
      </c>
      <c r="E99" s="295">
        <v>4</v>
      </c>
      <c r="F99" s="295">
        <v>4</v>
      </c>
      <c r="G99" s="307">
        <f t="shared" ref="G99:G102" si="15">+SUM(E99:F99)</f>
        <v>8</v>
      </c>
      <c r="H99" s="301">
        <v>4</v>
      </c>
      <c r="I99" s="301">
        <v>4</v>
      </c>
      <c r="J99" s="307">
        <f>+SUM(H99:I99)</f>
        <v>8</v>
      </c>
      <c r="K99" s="291">
        <v>4</v>
      </c>
      <c r="L99" s="291">
        <v>4</v>
      </c>
      <c r="M99" s="307">
        <f t="shared" si="9"/>
        <v>8</v>
      </c>
      <c r="N99" s="291">
        <v>4</v>
      </c>
      <c r="O99" s="291">
        <v>4</v>
      </c>
      <c r="P99" s="307">
        <f t="shared" ref="P99:P102" si="16">+SUM(N99:O99)</f>
        <v>8</v>
      </c>
      <c r="Q99" s="291">
        <v>4</v>
      </c>
      <c r="R99" s="291">
        <v>4</v>
      </c>
      <c r="S99" s="308">
        <f t="shared" ref="S99:S102" si="17">+SUM(Q99:R99)</f>
        <v>8</v>
      </c>
    </row>
    <row r="100" spans="1:19" s="62" customFormat="1" x14ac:dyDescent="0.3">
      <c r="A100" s="93" t="s">
        <v>75</v>
      </c>
      <c r="B100" s="295">
        <v>6</v>
      </c>
      <c r="C100" s="295">
        <v>7</v>
      </c>
      <c r="D100" s="307">
        <f t="shared" si="7"/>
        <v>13</v>
      </c>
      <c r="E100" s="295">
        <v>5</v>
      </c>
      <c r="F100" s="295">
        <v>8</v>
      </c>
      <c r="G100" s="307">
        <f t="shared" si="15"/>
        <v>13</v>
      </c>
      <c r="H100" s="301">
        <v>7</v>
      </c>
      <c r="I100" s="301">
        <v>9</v>
      </c>
      <c r="J100" s="307">
        <f>+SUM(H100:I100)</f>
        <v>16</v>
      </c>
      <c r="K100" s="291">
        <v>7</v>
      </c>
      <c r="L100" s="291">
        <v>9</v>
      </c>
      <c r="M100" s="307">
        <f t="shared" si="9"/>
        <v>16</v>
      </c>
      <c r="N100" s="291">
        <v>7</v>
      </c>
      <c r="O100" s="291">
        <v>9</v>
      </c>
      <c r="P100" s="307">
        <f t="shared" si="16"/>
        <v>16</v>
      </c>
      <c r="Q100" s="291">
        <v>7</v>
      </c>
      <c r="R100" s="291">
        <v>9</v>
      </c>
      <c r="S100" s="308">
        <f t="shared" si="17"/>
        <v>16</v>
      </c>
    </row>
    <row r="101" spans="1:19" s="62" customFormat="1" x14ac:dyDescent="0.3">
      <c r="A101" s="94" t="s">
        <v>76</v>
      </c>
      <c r="B101" s="295">
        <v>16</v>
      </c>
      <c r="C101" s="295">
        <v>12</v>
      </c>
      <c r="D101" s="307">
        <f t="shared" si="7"/>
        <v>28</v>
      </c>
      <c r="E101" s="295">
        <v>43</v>
      </c>
      <c r="F101" s="295">
        <v>24</v>
      </c>
      <c r="G101" s="307">
        <f t="shared" si="15"/>
        <v>67</v>
      </c>
      <c r="H101" s="301">
        <v>39</v>
      </c>
      <c r="I101" s="301">
        <v>26</v>
      </c>
      <c r="J101" s="307">
        <f>+SUM(H101:I101)</f>
        <v>65</v>
      </c>
      <c r="K101" s="291">
        <v>39</v>
      </c>
      <c r="L101" s="291">
        <v>26</v>
      </c>
      <c r="M101" s="307">
        <f t="shared" si="9"/>
        <v>65</v>
      </c>
      <c r="N101" s="291">
        <v>40</v>
      </c>
      <c r="O101" s="291">
        <v>27</v>
      </c>
      <c r="P101" s="307">
        <f t="shared" si="16"/>
        <v>67</v>
      </c>
      <c r="Q101" s="291">
        <v>40</v>
      </c>
      <c r="R101" s="291">
        <v>27</v>
      </c>
      <c r="S101" s="308">
        <f t="shared" si="17"/>
        <v>67</v>
      </c>
    </row>
    <row r="102" spans="1:19" s="62" customFormat="1" ht="33" x14ac:dyDescent="0.3">
      <c r="A102" s="97" t="s">
        <v>77</v>
      </c>
      <c r="B102" s="297">
        <v>38</v>
      </c>
      <c r="C102" s="297">
        <v>33</v>
      </c>
      <c r="D102" s="310">
        <f t="shared" si="7"/>
        <v>71</v>
      </c>
      <c r="E102" s="297">
        <v>37</v>
      </c>
      <c r="F102" s="297">
        <v>18</v>
      </c>
      <c r="G102" s="310">
        <f t="shared" si="15"/>
        <v>55</v>
      </c>
      <c r="H102" s="302">
        <v>43</v>
      </c>
      <c r="I102" s="302">
        <v>24</v>
      </c>
      <c r="J102" s="310">
        <f>+SUM(H102:I102)</f>
        <v>67</v>
      </c>
      <c r="K102" s="293">
        <v>40</v>
      </c>
      <c r="L102" s="293">
        <v>25</v>
      </c>
      <c r="M102" s="310">
        <f t="shared" si="9"/>
        <v>65</v>
      </c>
      <c r="N102" s="293">
        <v>41</v>
      </c>
      <c r="O102" s="293">
        <v>26</v>
      </c>
      <c r="P102" s="310">
        <f t="shared" si="16"/>
        <v>67</v>
      </c>
      <c r="Q102" s="293">
        <v>42</v>
      </c>
      <c r="R102" s="293">
        <v>27</v>
      </c>
      <c r="S102" s="311">
        <f t="shared" si="17"/>
        <v>69</v>
      </c>
    </row>
    <row r="103" spans="1:19" s="62" customFormat="1" ht="14.25" x14ac:dyDescent="0.2">
      <c r="A103" s="100"/>
    </row>
    <row r="104" spans="1:19" s="62" customFormat="1" x14ac:dyDescent="0.2">
      <c r="A104" s="648" t="s">
        <v>78</v>
      </c>
      <c r="B104" s="650">
        <v>2013</v>
      </c>
      <c r="C104" s="639"/>
      <c r="D104" s="639"/>
      <c r="E104" s="650">
        <v>2014</v>
      </c>
      <c r="F104" s="639"/>
      <c r="G104" s="639"/>
      <c r="H104" s="655">
        <v>2015</v>
      </c>
      <c r="I104" s="651"/>
      <c r="J104" s="638"/>
      <c r="K104" s="651">
        <v>2016</v>
      </c>
      <c r="L104" s="651"/>
      <c r="M104" s="638"/>
      <c r="N104" s="650">
        <v>2017</v>
      </c>
      <c r="O104" s="639"/>
      <c r="P104" s="639"/>
      <c r="Q104" s="650">
        <v>2018</v>
      </c>
      <c r="R104" s="639"/>
      <c r="S104" s="639"/>
    </row>
    <row r="105" spans="1:19" s="62" customFormat="1" x14ac:dyDescent="0.3">
      <c r="A105" s="649"/>
      <c r="B105" s="101" t="s">
        <v>79</v>
      </c>
      <c r="C105" s="101" t="s">
        <v>80</v>
      </c>
      <c r="D105" s="101" t="s">
        <v>81</v>
      </c>
      <c r="E105" s="101" t="s">
        <v>79</v>
      </c>
      <c r="F105" s="101" t="s">
        <v>80</v>
      </c>
      <c r="G105" s="101" t="s">
        <v>81</v>
      </c>
      <c r="H105" s="101" t="s">
        <v>79</v>
      </c>
      <c r="I105" s="101" t="s">
        <v>80</v>
      </c>
      <c r="J105" s="101" t="s">
        <v>81</v>
      </c>
      <c r="K105" s="101" t="s">
        <v>79</v>
      </c>
      <c r="L105" s="101" t="s">
        <v>80</v>
      </c>
      <c r="M105" s="102" t="s">
        <v>81</v>
      </c>
      <c r="N105" s="101" t="s">
        <v>79</v>
      </c>
      <c r="O105" s="101" t="s">
        <v>80</v>
      </c>
      <c r="P105" s="101" t="s">
        <v>81</v>
      </c>
      <c r="Q105" s="101" t="s">
        <v>79</v>
      </c>
      <c r="R105" s="101" t="s">
        <v>80</v>
      </c>
      <c r="S105" s="103" t="s">
        <v>81</v>
      </c>
    </row>
    <row r="106" spans="1:19" s="62" customFormat="1" x14ac:dyDescent="0.3">
      <c r="A106" s="104" t="s">
        <v>25</v>
      </c>
      <c r="B106" s="105">
        <f t="shared" ref="B106:S109" si="18">IFERROR(B93*100/B$85,"")</f>
        <v>0</v>
      </c>
      <c r="C106" s="105">
        <f t="shared" si="18"/>
        <v>0</v>
      </c>
      <c r="D106" s="105">
        <f t="shared" si="18"/>
        <v>0</v>
      </c>
      <c r="E106" s="105">
        <f t="shared" si="18"/>
        <v>0</v>
      </c>
      <c r="F106" s="105">
        <f t="shared" si="18"/>
        <v>0</v>
      </c>
      <c r="G106" s="105">
        <f t="shared" si="18"/>
        <v>0</v>
      </c>
      <c r="H106" s="105">
        <f t="shared" si="18"/>
        <v>0</v>
      </c>
      <c r="I106" s="105">
        <f t="shared" si="18"/>
        <v>0</v>
      </c>
      <c r="J106" s="105">
        <f t="shared" si="18"/>
        <v>0</v>
      </c>
      <c r="K106" s="105">
        <f t="shared" si="18"/>
        <v>0</v>
      </c>
      <c r="L106" s="105">
        <f t="shared" si="18"/>
        <v>0</v>
      </c>
      <c r="M106" s="105">
        <f t="shared" si="18"/>
        <v>0</v>
      </c>
      <c r="N106" s="105">
        <f t="shared" si="18"/>
        <v>0</v>
      </c>
      <c r="O106" s="105">
        <f t="shared" si="18"/>
        <v>0</v>
      </c>
      <c r="P106" s="105">
        <f t="shared" si="18"/>
        <v>0</v>
      </c>
      <c r="Q106" s="105">
        <f t="shared" si="18"/>
        <v>0</v>
      </c>
      <c r="R106" s="105">
        <f t="shared" si="18"/>
        <v>0</v>
      </c>
      <c r="S106" s="106">
        <f t="shared" si="18"/>
        <v>0</v>
      </c>
    </row>
    <row r="107" spans="1:19" s="62" customFormat="1" x14ac:dyDescent="0.3">
      <c r="A107" s="107" t="s">
        <v>26</v>
      </c>
      <c r="B107" s="108">
        <f t="shared" si="18"/>
        <v>41.666666666666664</v>
      </c>
      <c r="C107" s="108">
        <f t="shared" si="18"/>
        <v>33.333333333333336</v>
      </c>
      <c r="D107" s="108">
        <f t="shared" si="18"/>
        <v>37.5</v>
      </c>
      <c r="E107" s="108">
        <f t="shared" si="18"/>
        <v>50</v>
      </c>
      <c r="F107" s="108">
        <f t="shared" si="18"/>
        <v>38.46153846153846</v>
      </c>
      <c r="G107" s="108">
        <f t="shared" si="18"/>
        <v>44</v>
      </c>
      <c r="H107" s="108">
        <f t="shared" si="18"/>
        <v>46.153846153846153</v>
      </c>
      <c r="I107" s="108">
        <f t="shared" si="18"/>
        <v>33.333333333333336</v>
      </c>
      <c r="J107" s="108">
        <f t="shared" si="18"/>
        <v>40</v>
      </c>
      <c r="K107" s="108">
        <f t="shared" si="18"/>
        <v>42.857142857142854</v>
      </c>
      <c r="L107" s="108">
        <f t="shared" si="18"/>
        <v>38.46153846153846</v>
      </c>
      <c r="M107" s="108">
        <f t="shared" si="18"/>
        <v>40.74074074074074</v>
      </c>
      <c r="N107" s="108">
        <f t="shared" si="18"/>
        <v>40</v>
      </c>
      <c r="O107" s="108">
        <f t="shared" si="18"/>
        <v>35.714285714285715</v>
      </c>
      <c r="P107" s="108">
        <f t="shared" si="18"/>
        <v>37.931034482758619</v>
      </c>
      <c r="Q107" s="108">
        <f t="shared" si="18"/>
        <v>40</v>
      </c>
      <c r="R107" s="108">
        <f t="shared" si="18"/>
        <v>33.333333333333336</v>
      </c>
      <c r="S107" s="109">
        <f t="shared" si="18"/>
        <v>36.666666666666664</v>
      </c>
    </row>
    <row r="108" spans="1:19" s="62" customFormat="1" x14ac:dyDescent="0.3">
      <c r="A108" s="107" t="s">
        <v>27</v>
      </c>
      <c r="B108" s="108">
        <f t="shared" si="18"/>
        <v>58.333333333333336</v>
      </c>
      <c r="C108" s="108">
        <f t="shared" si="18"/>
        <v>66.666666666666671</v>
      </c>
      <c r="D108" s="108">
        <f t="shared" si="18"/>
        <v>62.5</v>
      </c>
      <c r="E108" s="108">
        <f t="shared" si="18"/>
        <v>50</v>
      </c>
      <c r="F108" s="108">
        <f t="shared" si="18"/>
        <v>61.53846153846154</v>
      </c>
      <c r="G108" s="108">
        <f t="shared" si="18"/>
        <v>56</v>
      </c>
      <c r="H108" s="108">
        <f t="shared" si="18"/>
        <v>53.846153846153847</v>
      </c>
      <c r="I108" s="108">
        <f t="shared" si="18"/>
        <v>66.666666666666671</v>
      </c>
      <c r="J108" s="108">
        <f t="shared" si="18"/>
        <v>60</v>
      </c>
      <c r="K108" s="108">
        <f t="shared" si="18"/>
        <v>57.142857142857146</v>
      </c>
      <c r="L108" s="108">
        <f t="shared" si="18"/>
        <v>61.53846153846154</v>
      </c>
      <c r="M108" s="108">
        <f t="shared" si="18"/>
        <v>59.25925925925926</v>
      </c>
      <c r="N108" s="108">
        <f t="shared" si="18"/>
        <v>60</v>
      </c>
      <c r="O108" s="108">
        <f t="shared" si="18"/>
        <v>64.285714285714292</v>
      </c>
      <c r="P108" s="108">
        <f t="shared" si="18"/>
        <v>62.068965517241381</v>
      </c>
      <c r="Q108" s="108">
        <f t="shared" si="18"/>
        <v>66.666666666666671</v>
      </c>
      <c r="R108" s="108">
        <f t="shared" si="18"/>
        <v>60</v>
      </c>
      <c r="S108" s="109">
        <f t="shared" si="18"/>
        <v>63.333333333333336</v>
      </c>
    </row>
    <row r="109" spans="1:19" s="62" customFormat="1" x14ac:dyDescent="0.3">
      <c r="A109" s="94" t="s">
        <v>54</v>
      </c>
      <c r="B109" s="108">
        <f t="shared" ref="B109:M109" si="19">IFERROR(B96*100/B85,"")</f>
        <v>100</v>
      </c>
      <c r="C109" s="108">
        <f t="shared" si="19"/>
        <v>100</v>
      </c>
      <c r="D109" s="108">
        <f t="shared" si="19"/>
        <v>100</v>
      </c>
      <c r="E109" s="108">
        <f t="shared" si="19"/>
        <v>100</v>
      </c>
      <c r="F109" s="108">
        <f t="shared" si="19"/>
        <v>100</v>
      </c>
      <c r="G109" s="108">
        <f t="shared" si="19"/>
        <v>100</v>
      </c>
      <c r="H109" s="108">
        <f t="shared" si="19"/>
        <v>100</v>
      </c>
      <c r="I109" s="108">
        <f t="shared" si="19"/>
        <v>100</v>
      </c>
      <c r="J109" s="108">
        <f t="shared" si="19"/>
        <v>100</v>
      </c>
      <c r="K109" s="108">
        <f t="shared" si="19"/>
        <v>100</v>
      </c>
      <c r="L109" s="108">
        <f t="shared" si="19"/>
        <v>100</v>
      </c>
      <c r="M109" s="108">
        <f t="shared" si="19"/>
        <v>100</v>
      </c>
      <c r="N109" s="108">
        <f t="shared" si="18"/>
        <v>100</v>
      </c>
      <c r="O109" s="108">
        <f t="shared" si="18"/>
        <v>100</v>
      </c>
      <c r="P109" s="108">
        <f t="shared" si="18"/>
        <v>100</v>
      </c>
      <c r="Q109" s="108">
        <f t="shared" si="18"/>
        <v>106.66666666666667</v>
      </c>
      <c r="R109" s="108">
        <f t="shared" si="18"/>
        <v>93.333333333333329</v>
      </c>
      <c r="S109" s="109">
        <f t="shared" si="18"/>
        <v>100</v>
      </c>
    </row>
    <row r="110" spans="1:19" s="62" customFormat="1" x14ac:dyDescent="0.3">
      <c r="A110" s="94" t="s">
        <v>72</v>
      </c>
      <c r="B110" s="108">
        <f t="shared" ref="B110:S110" si="20">IFERROR(B97*100/B96,"")</f>
        <v>100</v>
      </c>
      <c r="C110" s="108">
        <f t="shared" si="20"/>
        <v>100</v>
      </c>
      <c r="D110" s="108">
        <f t="shared" si="20"/>
        <v>100</v>
      </c>
      <c r="E110" s="108">
        <f t="shared" si="20"/>
        <v>100</v>
      </c>
      <c r="F110" s="108">
        <f t="shared" si="20"/>
        <v>100</v>
      </c>
      <c r="G110" s="108">
        <f t="shared" si="20"/>
        <v>100</v>
      </c>
      <c r="H110" s="108">
        <f t="shared" si="20"/>
        <v>100</v>
      </c>
      <c r="I110" s="108">
        <f t="shared" si="20"/>
        <v>100</v>
      </c>
      <c r="J110" s="108">
        <f t="shared" si="20"/>
        <v>100</v>
      </c>
      <c r="K110" s="108">
        <f t="shared" si="20"/>
        <v>100</v>
      </c>
      <c r="L110" s="108">
        <f t="shared" si="20"/>
        <v>100</v>
      </c>
      <c r="M110" s="108">
        <f t="shared" si="20"/>
        <v>100</v>
      </c>
      <c r="N110" s="108">
        <f t="shared" si="20"/>
        <v>93.333333333333329</v>
      </c>
      <c r="O110" s="108">
        <f t="shared" si="20"/>
        <v>100</v>
      </c>
      <c r="P110" s="108">
        <f t="shared" si="20"/>
        <v>96.551724137931032</v>
      </c>
      <c r="Q110" s="108">
        <f t="shared" si="20"/>
        <v>100</v>
      </c>
      <c r="R110" s="108">
        <f t="shared" si="20"/>
        <v>100</v>
      </c>
      <c r="S110" s="109">
        <f t="shared" si="20"/>
        <v>100</v>
      </c>
    </row>
    <row r="111" spans="1:19" s="62" customFormat="1" x14ac:dyDescent="0.3">
      <c r="A111" s="94" t="s">
        <v>73</v>
      </c>
      <c r="B111" s="108">
        <f t="shared" ref="B111:S111" si="21">IFERROR(B98*100/B95,"")</f>
        <v>100</v>
      </c>
      <c r="C111" s="108">
        <f t="shared" si="21"/>
        <v>100</v>
      </c>
      <c r="D111" s="108">
        <f t="shared" si="21"/>
        <v>100</v>
      </c>
      <c r="E111" s="108">
        <f t="shared" si="21"/>
        <v>100</v>
      </c>
      <c r="F111" s="108">
        <f t="shared" si="21"/>
        <v>100</v>
      </c>
      <c r="G111" s="108">
        <f t="shared" si="21"/>
        <v>100</v>
      </c>
      <c r="H111" s="108">
        <f t="shared" si="21"/>
        <v>100</v>
      </c>
      <c r="I111" s="108">
        <f t="shared" si="21"/>
        <v>100</v>
      </c>
      <c r="J111" s="108">
        <f t="shared" si="21"/>
        <v>100</v>
      </c>
      <c r="K111" s="108">
        <f t="shared" si="21"/>
        <v>100</v>
      </c>
      <c r="L111" s="108">
        <f t="shared" si="21"/>
        <v>100</v>
      </c>
      <c r="M111" s="108">
        <f t="shared" si="21"/>
        <v>100</v>
      </c>
      <c r="N111" s="108">
        <f t="shared" si="21"/>
        <v>100</v>
      </c>
      <c r="O111" s="108">
        <f t="shared" si="21"/>
        <v>100</v>
      </c>
      <c r="P111" s="108">
        <f t="shared" si="21"/>
        <v>100</v>
      </c>
      <c r="Q111" s="108">
        <f t="shared" si="21"/>
        <v>100</v>
      </c>
      <c r="R111" s="108">
        <f t="shared" si="21"/>
        <v>100</v>
      </c>
      <c r="S111" s="109">
        <f t="shared" si="21"/>
        <v>100</v>
      </c>
    </row>
    <row r="112" spans="1:19" s="62" customFormat="1" x14ac:dyDescent="0.3">
      <c r="A112" s="107" t="s">
        <v>74</v>
      </c>
      <c r="B112" s="108">
        <f t="shared" ref="B112:M112" si="22">IFERROR(B99*100/B85,"")</f>
        <v>25</v>
      </c>
      <c r="C112" s="108">
        <f t="shared" si="22"/>
        <v>16.666666666666668</v>
      </c>
      <c r="D112" s="108">
        <f t="shared" si="22"/>
        <v>20.833333333333332</v>
      </c>
      <c r="E112" s="108">
        <f t="shared" si="22"/>
        <v>33.333333333333336</v>
      </c>
      <c r="F112" s="108">
        <f t="shared" si="22"/>
        <v>30.76923076923077</v>
      </c>
      <c r="G112" s="108">
        <f t="shared" si="22"/>
        <v>32</v>
      </c>
      <c r="H112" s="108">
        <f t="shared" si="22"/>
        <v>30.76923076923077</v>
      </c>
      <c r="I112" s="108">
        <f t="shared" si="22"/>
        <v>33.333333333333336</v>
      </c>
      <c r="J112" s="108">
        <f t="shared" si="22"/>
        <v>32</v>
      </c>
      <c r="K112" s="108">
        <f t="shared" si="22"/>
        <v>28.571428571428573</v>
      </c>
      <c r="L112" s="108">
        <f t="shared" si="22"/>
        <v>30.76923076923077</v>
      </c>
      <c r="M112" s="108">
        <f t="shared" si="22"/>
        <v>29.62962962962963</v>
      </c>
      <c r="N112" s="108">
        <f t="shared" ref="N112:S114" si="23">IFERROR(N99*100/N$85,"")</f>
        <v>26.666666666666668</v>
      </c>
      <c r="O112" s="108">
        <f t="shared" si="23"/>
        <v>28.571428571428573</v>
      </c>
      <c r="P112" s="108">
        <f t="shared" si="23"/>
        <v>27.586206896551722</v>
      </c>
      <c r="Q112" s="108">
        <f t="shared" si="23"/>
        <v>26.666666666666668</v>
      </c>
      <c r="R112" s="108">
        <f t="shared" si="23"/>
        <v>26.666666666666668</v>
      </c>
      <c r="S112" s="109">
        <f t="shared" si="23"/>
        <v>26.666666666666668</v>
      </c>
    </row>
    <row r="113" spans="1:19" s="62" customFormat="1" x14ac:dyDescent="0.3">
      <c r="A113" s="107" t="s">
        <v>75</v>
      </c>
      <c r="B113" s="108">
        <f t="shared" ref="B113:M114" si="24">IFERROR(B100*100/B$85,"")</f>
        <v>50</v>
      </c>
      <c r="C113" s="108">
        <f t="shared" si="24"/>
        <v>58.333333333333336</v>
      </c>
      <c r="D113" s="108">
        <f t="shared" si="24"/>
        <v>54.166666666666664</v>
      </c>
      <c r="E113" s="108">
        <f t="shared" si="24"/>
        <v>41.666666666666664</v>
      </c>
      <c r="F113" s="108">
        <f t="shared" si="24"/>
        <v>61.53846153846154</v>
      </c>
      <c r="G113" s="108">
        <f t="shared" si="24"/>
        <v>52</v>
      </c>
      <c r="H113" s="108">
        <f t="shared" si="24"/>
        <v>53.846153846153847</v>
      </c>
      <c r="I113" s="108">
        <f t="shared" si="24"/>
        <v>75</v>
      </c>
      <c r="J113" s="108">
        <f t="shared" si="24"/>
        <v>64</v>
      </c>
      <c r="K113" s="108">
        <f t="shared" si="24"/>
        <v>50</v>
      </c>
      <c r="L113" s="108">
        <f t="shared" si="24"/>
        <v>69.230769230769226</v>
      </c>
      <c r="M113" s="108">
        <f t="shared" si="24"/>
        <v>59.25925925925926</v>
      </c>
      <c r="N113" s="108">
        <f t="shared" si="23"/>
        <v>46.666666666666664</v>
      </c>
      <c r="O113" s="108">
        <f t="shared" si="23"/>
        <v>64.285714285714292</v>
      </c>
      <c r="P113" s="108">
        <f t="shared" si="23"/>
        <v>55.172413793103445</v>
      </c>
      <c r="Q113" s="108">
        <f t="shared" si="23"/>
        <v>46.666666666666664</v>
      </c>
      <c r="R113" s="108">
        <f t="shared" si="23"/>
        <v>60</v>
      </c>
      <c r="S113" s="109">
        <f t="shared" si="23"/>
        <v>53.333333333333336</v>
      </c>
    </row>
    <row r="114" spans="1:19" s="62" customFormat="1" x14ac:dyDescent="0.3">
      <c r="A114" s="94" t="s">
        <v>76</v>
      </c>
      <c r="B114" s="108">
        <f t="shared" si="24"/>
        <v>133.33333333333334</v>
      </c>
      <c r="C114" s="108">
        <f t="shared" si="24"/>
        <v>100</v>
      </c>
      <c r="D114" s="108">
        <f t="shared" si="24"/>
        <v>116.66666666666667</v>
      </c>
      <c r="E114" s="108">
        <f t="shared" si="24"/>
        <v>358.33333333333331</v>
      </c>
      <c r="F114" s="108">
        <f t="shared" si="24"/>
        <v>184.61538461538461</v>
      </c>
      <c r="G114" s="108">
        <f t="shared" si="24"/>
        <v>268</v>
      </c>
      <c r="H114" s="108">
        <f t="shared" si="24"/>
        <v>300</v>
      </c>
      <c r="I114" s="108">
        <f t="shared" si="24"/>
        <v>216.66666666666666</v>
      </c>
      <c r="J114" s="108">
        <f t="shared" si="24"/>
        <v>260</v>
      </c>
      <c r="K114" s="108">
        <f t="shared" si="24"/>
        <v>278.57142857142856</v>
      </c>
      <c r="L114" s="108">
        <f t="shared" si="24"/>
        <v>200</v>
      </c>
      <c r="M114" s="108">
        <f t="shared" si="24"/>
        <v>240.74074074074073</v>
      </c>
      <c r="N114" s="108">
        <f t="shared" si="23"/>
        <v>266.66666666666669</v>
      </c>
      <c r="O114" s="108">
        <f t="shared" si="23"/>
        <v>192.85714285714286</v>
      </c>
      <c r="P114" s="108">
        <f t="shared" si="23"/>
        <v>231.0344827586207</v>
      </c>
      <c r="Q114" s="108">
        <f t="shared" si="23"/>
        <v>266.66666666666669</v>
      </c>
      <c r="R114" s="108">
        <f t="shared" si="23"/>
        <v>180</v>
      </c>
      <c r="S114" s="109">
        <f t="shared" si="23"/>
        <v>223.33333333333334</v>
      </c>
    </row>
    <row r="115" spans="1:19" s="62" customFormat="1" ht="33" x14ac:dyDescent="0.3">
      <c r="A115" s="97" t="s">
        <v>77</v>
      </c>
      <c r="B115" s="110">
        <f t="shared" ref="B115:M115" si="25">IFERROR(B102*100/B$87,"")</f>
        <v>51.351351351351354</v>
      </c>
      <c r="C115" s="110">
        <f t="shared" si="25"/>
        <v>89.189189189189193</v>
      </c>
      <c r="D115" s="110">
        <f t="shared" si="25"/>
        <v>63.963963963963963</v>
      </c>
      <c r="E115" s="110">
        <f t="shared" si="25"/>
        <v>44.578313253012048</v>
      </c>
      <c r="F115" s="110">
        <f t="shared" si="25"/>
        <v>38.297872340425535</v>
      </c>
      <c r="G115" s="110">
        <f t="shared" si="25"/>
        <v>42.307692307692307</v>
      </c>
      <c r="H115" s="110">
        <f t="shared" si="25"/>
        <v>65.151515151515156</v>
      </c>
      <c r="I115" s="110">
        <f t="shared" si="25"/>
        <v>55.813953488372093</v>
      </c>
      <c r="J115" s="110">
        <f t="shared" si="25"/>
        <v>61.467889908256879</v>
      </c>
      <c r="K115" s="110">
        <f t="shared" si="25"/>
        <v>59.701492537313435</v>
      </c>
      <c r="L115" s="110">
        <f t="shared" si="25"/>
        <v>56.81818181818182</v>
      </c>
      <c r="M115" s="110">
        <f t="shared" si="25"/>
        <v>58.558558558558559</v>
      </c>
      <c r="N115" s="110">
        <f t="shared" ref="N115:S115" si="26">IFERROR(N102*100/N87,"")</f>
        <v>59.420289855072461</v>
      </c>
      <c r="O115" s="110">
        <f t="shared" si="26"/>
        <v>56.521739130434781</v>
      </c>
      <c r="P115" s="110">
        <f t="shared" si="26"/>
        <v>58.260869565217391</v>
      </c>
      <c r="Q115" s="110">
        <f t="shared" si="26"/>
        <v>60.869565217391305</v>
      </c>
      <c r="R115" s="110">
        <f t="shared" si="26"/>
        <v>56.25</v>
      </c>
      <c r="S115" s="111">
        <f t="shared" si="26"/>
        <v>58.974358974358971</v>
      </c>
    </row>
    <row r="116" spans="1:19" s="62" customFormat="1" x14ac:dyDescent="0.3">
      <c r="A116" s="112" t="s">
        <v>50</v>
      </c>
    </row>
    <row r="117" spans="1:19" x14ac:dyDescent="0.3">
      <c r="A117" s="112"/>
    </row>
    <row r="118" spans="1:19" x14ac:dyDescent="0.3">
      <c r="A118" s="640" t="s">
        <v>82</v>
      </c>
      <c r="B118" s="641"/>
      <c r="C118" s="641"/>
      <c r="D118" s="641"/>
      <c r="E118" s="641"/>
      <c r="F118" s="641"/>
      <c r="G118" s="641"/>
      <c r="H118" s="641"/>
      <c r="I118" s="641"/>
      <c r="J118" s="641"/>
      <c r="K118" s="641"/>
      <c r="L118" s="641"/>
      <c r="M118" s="642"/>
    </row>
    <row r="119" spans="1:19" x14ac:dyDescent="0.3">
      <c r="A119" s="643" t="s">
        <v>83</v>
      </c>
      <c r="B119" s="644">
        <v>2013</v>
      </c>
      <c r="C119" s="645"/>
      <c r="D119" s="644">
        <v>2014</v>
      </c>
      <c r="E119" s="645"/>
      <c r="F119" s="646">
        <v>2015</v>
      </c>
      <c r="G119" s="647"/>
      <c r="H119" s="646">
        <v>2016</v>
      </c>
      <c r="I119" s="647"/>
      <c r="J119" s="644">
        <v>2017</v>
      </c>
      <c r="K119" s="645"/>
      <c r="L119" s="644">
        <v>2018</v>
      </c>
      <c r="M119" s="645"/>
    </row>
    <row r="120" spans="1:19" x14ac:dyDescent="0.3">
      <c r="A120" s="643"/>
      <c r="B120" s="113" t="s">
        <v>84</v>
      </c>
      <c r="C120" s="113" t="s">
        <v>85</v>
      </c>
      <c r="D120" s="113" t="s">
        <v>84</v>
      </c>
      <c r="E120" s="113" t="s">
        <v>85</v>
      </c>
      <c r="F120" s="113" t="s">
        <v>84</v>
      </c>
      <c r="G120" s="113" t="s">
        <v>85</v>
      </c>
      <c r="H120" s="113" t="s">
        <v>84</v>
      </c>
      <c r="I120" s="113" t="s">
        <v>85</v>
      </c>
      <c r="J120" s="113" t="s">
        <v>84</v>
      </c>
      <c r="K120" s="113" t="s">
        <v>85</v>
      </c>
      <c r="L120" s="113" t="s">
        <v>84</v>
      </c>
      <c r="M120" s="113" t="s">
        <v>85</v>
      </c>
    </row>
    <row r="121" spans="1:19" ht="33" x14ac:dyDescent="0.3">
      <c r="A121" s="104" t="s">
        <v>86</v>
      </c>
      <c r="B121" s="312">
        <v>0</v>
      </c>
      <c r="C121" s="313" t="str">
        <f>IF(B121=0,"",B121*100/N62)</f>
        <v/>
      </c>
      <c r="D121" s="312">
        <v>0</v>
      </c>
      <c r="E121" s="313" t="str">
        <f>IF(D121=0,"",D121*100/O62)</f>
        <v/>
      </c>
      <c r="F121" s="312">
        <v>0</v>
      </c>
      <c r="G121" s="313" t="str">
        <f>IF(F121=0,"",F121*100/P62)</f>
        <v/>
      </c>
      <c r="H121" s="312">
        <v>0</v>
      </c>
      <c r="I121" s="313" t="str">
        <f>IF(H121=0,"",H121*100/Q62)</f>
        <v/>
      </c>
      <c r="J121" s="312">
        <v>0</v>
      </c>
      <c r="K121" s="313" t="str">
        <f>IF(J121=0,"",J121*100/R62)</f>
        <v/>
      </c>
      <c r="L121" s="312">
        <v>0</v>
      </c>
      <c r="M121" s="314" t="str">
        <f>IF(L121=0,"",L121*100/S62)</f>
        <v/>
      </c>
    </row>
    <row r="122" spans="1:19" x14ac:dyDescent="0.3">
      <c r="A122" s="117" t="s">
        <v>87</v>
      </c>
      <c r="B122" s="315">
        <v>0</v>
      </c>
      <c r="C122" s="318" t="str">
        <f>IF(B122=0,"",B122*100/N62)</f>
        <v/>
      </c>
      <c r="D122" s="315">
        <v>0</v>
      </c>
      <c r="E122" s="318" t="str">
        <f>IF(D122=0,"",D122*100/O62)</f>
        <v/>
      </c>
      <c r="F122" s="315">
        <v>0</v>
      </c>
      <c r="G122" s="316" t="str">
        <f>IF(F122=0,"",F122*100/$P$62)</f>
        <v/>
      </c>
      <c r="H122" s="315">
        <v>0</v>
      </c>
      <c r="I122" s="316" t="str">
        <f>IF(H122=0,"",H122*100/$Q$62)</f>
        <v/>
      </c>
      <c r="J122" s="315">
        <v>0</v>
      </c>
      <c r="K122" s="316" t="str">
        <f>IF(J122=0,"",J122*100/$R$62)</f>
        <v/>
      </c>
      <c r="L122" s="315">
        <v>0</v>
      </c>
      <c r="M122" s="317" t="str">
        <f>IF(L122=0,"",L122*100/$S$62)</f>
        <v/>
      </c>
    </row>
    <row r="123" spans="1:19" x14ac:dyDescent="0.3">
      <c r="A123" s="123" t="s">
        <v>88</v>
      </c>
      <c r="B123" s="315">
        <v>0</v>
      </c>
      <c r="C123" s="318" t="str">
        <f>IF(B123=0,"",B123*100/N62)</f>
        <v/>
      </c>
      <c r="D123" s="315">
        <v>0</v>
      </c>
      <c r="E123" s="318" t="str">
        <f>IF(D123=0,"",D123*100/O62)</f>
        <v/>
      </c>
      <c r="F123" s="319">
        <v>0</v>
      </c>
      <c r="G123" s="320" t="str">
        <f>IF(F123=0,"",F123*100/$P$62)</f>
        <v/>
      </c>
      <c r="H123" s="321">
        <v>0</v>
      </c>
      <c r="I123" s="320" t="str">
        <f>IF(H123=0,"",H123*100/$Q$62)</f>
        <v/>
      </c>
      <c r="J123" s="321">
        <v>0</v>
      </c>
      <c r="K123" s="320" t="str">
        <f>IF(J123=0,"",J123*100/$R$62)</f>
        <v/>
      </c>
      <c r="L123" s="321">
        <v>0</v>
      </c>
      <c r="M123" s="322" t="str">
        <f>IF(L123=0,"",L123*100/$S$62)</f>
        <v/>
      </c>
    </row>
    <row r="124" spans="1:19" x14ac:dyDescent="0.3">
      <c r="A124" s="107" t="s">
        <v>89</v>
      </c>
      <c r="B124" s="321">
        <v>0</v>
      </c>
      <c r="C124" s="320" t="str">
        <f>IF(B124=0,"",B124*100/(B32+H32))</f>
        <v/>
      </c>
      <c r="D124" s="321">
        <v>3</v>
      </c>
      <c r="E124" s="320">
        <f>IF(D124=0,"",D124*100/(C32+I32))</f>
        <v>100</v>
      </c>
      <c r="F124" s="319">
        <v>1</v>
      </c>
      <c r="G124" s="320">
        <f>IF(F124=0,"",F124*100/(D32+J32))</f>
        <v>25</v>
      </c>
      <c r="H124" s="321">
        <v>0</v>
      </c>
      <c r="I124" s="320" t="str">
        <f>IF(H124=0,"",H124*100/(E32+K32))</f>
        <v/>
      </c>
      <c r="J124" s="321">
        <v>0</v>
      </c>
      <c r="K124" s="320" t="str">
        <f>IF(J124=0,"",J124*100/(F32+L32))</f>
        <v/>
      </c>
      <c r="L124" s="321">
        <v>0</v>
      </c>
      <c r="M124" s="322" t="str">
        <f>IF(L124=0,"",L124*100/(G32+M32))</f>
        <v/>
      </c>
    </row>
    <row r="125" spans="1:19" x14ac:dyDescent="0.3">
      <c r="A125" s="128" t="s">
        <v>90</v>
      </c>
      <c r="B125" s="321">
        <v>1</v>
      </c>
      <c r="C125" s="320">
        <f>IF(B125=0,"",B125*100/(B32+H32))</f>
        <v>100</v>
      </c>
      <c r="D125" s="321">
        <v>3</v>
      </c>
      <c r="E125" s="320">
        <f>IF(D125=0,"",D125*100/(C32+I32))</f>
        <v>100</v>
      </c>
      <c r="F125" s="319">
        <v>4</v>
      </c>
      <c r="G125" s="320">
        <f>IF(F125=0,"",F125*100/(D32+J32))</f>
        <v>100</v>
      </c>
      <c r="H125" s="321">
        <v>4</v>
      </c>
      <c r="I125" s="320">
        <f>IF(H125=0,"",H125*100/(E32+K32))</f>
        <v>100</v>
      </c>
      <c r="J125" s="321">
        <v>4</v>
      </c>
      <c r="K125" s="320">
        <f>IF(J125=0,"",J125*100/(F32+L32))</f>
        <v>100</v>
      </c>
      <c r="L125" s="321">
        <v>4</v>
      </c>
      <c r="M125" s="322">
        <f>IF(L125=0,"",L125*100/(G32+M32))</f>
        <v>100</v>
      </c>
    </row>
    <row r="126" spans="1:19" x14ac:dyDescent="0.3">
      <c r="A126" s="128" t="s">
        <v>91</v>
      </c>
      <c r="B126" s="321">
        <v>0</v>
      </c>
      <c r="C126" s="320" t="str">
        <f>IF(B126=0,"",B126*100/(B32+H32))</f>
        <v/>
      </c>
      <c r="D126" s="321">
        <v>0</v>
      </c>
      <c r="E126" s="320" t="str">
        <f>IF(D126=0,"",D126*100/(C32+I32))</f>
        <v/>
      </c>
      <c r="F126" s="319">
        <v>0</v>
      </c>
      <c r="G126" s="320" t="str">
        <f>IF(F126=0,"",F126*100/(D32+J32))</f>
        <v/>
      </c>
      <c r="H126" s="321">
        <v>0</v>
      </c>
      <c r="I126" s="320" t="str">
        <f>IF(H126=0,"",H126*100/(E32+K32))</f>
        <v/>
      </c>
      <c r="J126" s="321">
        <v>0</v>
      </c>
      <c r="K126" s="320" t="str">
        <f>IF(J126=0,"",J126*100/(F32+L32))</f>
        <v/>
      </c>
      <c r="L126" s="321">
        <v>0</v>
      </c>
      <c r="M126" s="322" t="str">
        <f>IF(L126=0,"",L126*100/(G32+M32))</f>
        <v/>
      </c>
    </row>
    <row r="127" spans="1:19" x14ac:dyDescent="0.3">
      <c r="A127" s="128" t="s">
        <v>92</v>
      </c>
      <c r="B127" s="321">
        <v>0</v>
      </c>
      <c r="C127" s="320" t="str">
        <f>IF(B127=0,"",B127*100/(B32+H32))</f>
        <v/>
      </c>
      <c r="D127" s="321">
        <v>0</v>
      </c>
      <c r="E127" s="320" t="str">
        <f>IF(D127=0,"",D127*100/(C32+I32))</f>
        <v/>
      </c>
      <c r="F127" s="319">
        <v>0</v>
      </c>
      <c r="G127" s="320" t="str">
        <f>IF(F127=0,"",F127*100/(D32+J32))</f>
        <v/>
      </c>
      <c r="H127" s="321">
        <v>0</v>
      </c>
      <c r="I127" s="320" t="str">
        <f>IF(H127=0,"",H127*100/(E32+K32))</f>
        <v/>
      </c>
      <c r="J127" s="321">
        <v>0</v>
      </c>
      <c r="K127" s="320" t="str">
        <f>IF(J127=0,"",J127*100/(F32+L32))</f>
        <v/>
      </c>
      <c r="L127" s="321">
        <v>0</v>
      </c>
      <c r="M127" s="322" t="str">
        <f>IF(L127=0,"",L127*100/(G32+M32))</f>
        <v/>
      </c>
    </row>
    <row r="128" spans="1:19" x14ac:dyDescent="0.3">
      <c r="A128" s="129" t="s">
        <v>93</v>
      </c>
      <c r="B128" s="321">
        <v>0</v>
      </c>
      <c r="C128" s="320" t="str">
        <f>IF(B128=0,"",B128*100/(B32+H32))</f>
        <v/>
      </c>
      <c r="D128" s="321">
        <v>0</v>
      </c>
      <c r="E128" s="320" t="str">
        <f>IF(D128=0,"",D128*100/(C32+I32))</f>
        <v/>
      </c>
      <c r="F128" s="319">
        <v>0</v>
      </c>
      <c r="G128" s="320" t="str">
        <f>IF(F128=0,"",F128*100/(D32+J32))</f>
        <v/>
      </c>
      <c r="H128" s="321">
        <v>0</v>
      </c>
      <c r="I128" s="320" t="str">
        <f>IF(H128=0,"",H128*100/(E32+K32))</f>
        <v/>
      </c>
      <c r="J128" s="321">
        <v>0</v>
      </c>
      <c r="K128" s="320" t="str">
        <f>IF(J128=0,"",J128*100/(F32+L32))</f>
        <v/>
      </c>
      <c r="L128" s="321">
        <v>0</v>
      </c>
      <c r="M128" s="322" t="str">
        <f>IF(L128=0,"",L128*100/(G32+M32))</f>
        <v/>
      </c>
    </row>
    <row r="129" spans="1:31" x14ac:dyDescent="0.3">
      <c r="A129" s="130" t="s">
        <v>94</v>
      </c>
      <c r="B129" s="321">
        <v>1</v>
      </c>
      <c r="C129" s="320">
        <f>IF(B129=0,"",B129*100/(B32+H32))</f>
        <v>100</v>
      </c>
      <c r="D129" s="321">
        <v>3</v>
      </c>
      <c r="E129" s="320">
        <f>IF(D129=0,"",D129*100/(C32+I32))</f>
        <v>100</v>
      </c>
      <c r="F129" s="319">
        <v>4</v>
      </c>
      <c r="G129" s="320">
        <f>IF(F129=0,"",F129*100/(D32+J32))</f>
        <v>100</v>
      </c>
      <c r="H129" s="321">
        <v>4</v>
      </c>
      <c r="I129" s="320">
        <f>IF(H129=0,"",H129*100/(E32+K32))</f>
        <v>100</v>
      </c>
      <c r="J129" s="321">
        <v>4</v>
      </c>
      <c r="K129" s="320">
        <f>IF(J129=0,"",J129*100/(F32+L32))</f>
        <v>100</v>
      </c>
      <c r="L129" s="321">
        <v>4</v>
      </c>
      <c r="M129" s="322">
        <f>IF(L129=0,"",L129*100/(G32+M32))</f>
        <v>100</v>
      </c>
    </row>
    <row r="130" spans="1:31" ht="33" x14ac:dyDescent="0.3">
      <c r="A130" s="107" t="s">
        <v>95</v>
      </c>
      <c r="B130" s="321">
        <v>0</v>
      </c>
      <c r="C130" s="320" t="str">
        <f>IFERROR(B130*100/B132,"")</f>
        <v/>
      </c>
      <c r="D130" s="321">
        <v>0</v>
      </c>
      <c r="E130" s="320" t="str">
        <f>IFERROR(D130*100/D132,"")</f>
        <v/>
      </c>
      <c r="F130" s="319">
        <v>0</v>
      </c>
      <c r="G130" s="320" t="str">
        <f>IFERROR(F130*100/F132,"")</f>
        <v/>
      </c>
      <c r="H130" s="321">
        <v>0</v>
      </c>
      <c r="I130" s="320" t="str">
        <f>IFERROR(H130*100/H132,"")</f>
        <v/>
      </c>
      <c r="J130" s="321">
        <v>0</v>
      </c>
      <c r="K130" s="320" t="str">
        <f>IFERROR(J130*100/J132,"")</f>
        <v/>
      </c>
      <c r="L130" s="321">
        <v>0</v>
      </c>
      <c r="M130" s="322" t="str">
        <f>IFERROR(L130*100/L132,"")</f>
        <v/>
      </c>
    </row>
    <row r="131" spans="1:31" ht="33" x14ac:dyDescent="0.3">
      <c r="A131" s="107" t="s">
        <v>96</v>
      </c>
      <c r="B131" s="321">
        <v>0</v>
      </c>
      <c r="C131" s="320" t="str">
        <f>IFERROR(B131*100/B132,"")</f>
        <v/>
      </c>
      <c r="D131" s="321">
        <v>0</v>
      </c>
      <c r="E131" s="320" t="str">
        <f>IFERROR(D131*100/D132,"")</f>
        <v/>
      </c>
      <c r="F131" s="319">
        <v>0</v>
      </c>
      <c r="G131" s="320" t="str">
        <f>IFERROR(F131*100/F132,"")</f>
        <v/>
      </c>
      <c r="H131" s="321">
        <v>0</v>
      </c>
      <c r="I131" s="320" t="str">
        <f>IFERROR(H131*100/H132,"")</f>
        <v/>
      </c>
      <c r="J131" s="321">
        <v>0</v>
      </c>
      <c r="K131" s="320" t="str">
        <f>IFERROR(J131*100/J132,"")</f>
        <v/>
      </c>
      <c r="L131" s="321">
        <v>0</v>
      </c>
      <c r="M131" s="322" t="str">
        <f>IFERROR(L131*100/L132,"")</f>
        <v/>
      </c>
    </row>
    <row r="132" spans="1:31" ht="33" x14ac:dyDescent="0.3">
      <c r="A132" s="131" t="s">
        <v>97</v>
      </c>
      <c r="B132" s="323">
        <f>SUM(B130:B131)</f>
        <v>0</v>
      </c>
      <c r="C132" s="324" t="str">
        <f>IFERROR(B132*100/($N$56+$B$62+$H$62),"")</f>
        <v/>
      </c>
      <c r="D132" s="323">
        <f>SUM(D130:D131)</f>
        <v>0</v>
      </c>
      <c r="E132" s="324" t="str">
        <f>IFERROR(D132*100/($O$56+$C$62+$I$62),"")</f>
        <v/>
      </c>
      <c r="F132" s="323">
        <f>SUM(F130:F131)</f>
        <v>0</v>
      </c>
      <c r="G132" s="324" t="str">
        <f>IFERROR(F132*100/($P$56+$D$62+$J$62),"")</f>
        <v/>
      </c>
      <c r="H132" s="323">
        <f>SUM(H130:H131)</f>
        <v>0</v>
      </c>
      <c r="I132" s="324" t="str">
        <f>IFERROR(H132*100/($Q$56+$E$62+$K$62),"")</f>
        <v/>
      </c>
      <c r="J132" s="323">
        <f>SUM(J130:J131)</f>
        <v>0</v>
      </c>
      <c r="K132" s="325" t="str">
        <f>IFERROR(J132*100/($R$56+$F$62+$L$62),"")</f>
        <v/>
      </c>
      <c r="L132" s="323">
        <f>SUM(L130:L131)</f>
        <v>0</v>
      </c>
      <c r="M132" s="326" t="str">
        <f>IFERROR(L132*100/($S$56+$G$62+$M$62),"")</f>
        <v/>
      </c>
    </row>
    <row r="134" spans="1:31" x14ac:dyDescent="0.3">
      <c r="A134" s="573"/>
      <c r="B134" s="573"/>
      <c r="C134" s="573"/>
      <c r="D134" s="573"/>
      <c r="E134" s="573"/>
      <c r="F134" s="573"/>
      <c r="G134" s="573"/>
      <c r="H134" s="573"/>
      <c r="I134" s="573"/>
      <c r="J134" s="573"/>
      <c r="K134" s="573"/>
      <c r="L134" s="573"/>
      <c r="M134" s="573"/>
      <c r="N134" s="573"/>
      <c r="O134" s="573"/>
    </row>
    <row r="135" spans="1:31" s="62" customFormat="1" x14ac:dyDescent="0.2">
      <c r="A135" s="637" t="s">
        <v>98</v>
      </c>
      <c r="B135" s="637">
        <v>2013</v>
      </c>
      <c r="C135" s="637"/>
      <c r="D135" s="637">
        <v>2014</v>
      </c>
      <c r="E135" s="637"/>
      <c r="F135" s="637">
        <v>2015</v>
      </c>
      <c r="G135" s="637"/>
      <c r="H135" s="637">
        <v>2016</v>
      </c>
      <c r="I135" s="637"/>
      <c r="J135" s="637">
        <v>2017</v>
      </c>
      <c r="K135" s="637"/>
      <c r="L135" s="637">
        <v>2018</v>
      </c>
      <c r="M135" s="637"/>
    </row>
    <row r="136" spans="1:31" s="62" customFormat="1" x14ac:dyDescent="0.3">
      <c r="A136" s="637"/>
      <c r="B136" s="262" t="s">
        <v>99</v>
      </c>
      <c r="C136" s="262" t="s">
        <v>85</v>
      </c>
      <c r="D136" s="262" t="s">
        <v>99</v>
      </c>
      <c r="E136" s="262" t="s">
        <v>85</v>
      </c>
      <c r="F136" s="262" t="s">
        <v>99</v>
      </c>
      <c r="G136" s="262" t="s">
        <v>85</v>
      </c>
      <c r="H136" s="262" t="s">
        <v>99</v>
      </c>
      <c r="I136" s="262" t="s">
        <v>85</v>
      </c>
      <c r="J136" s="262" t="s">
        <v>99</v>
      </c>
      <c r="K136" s="262" t="s">
        <v>85</v>
      </c>
      <c r="L136" s="262" t="s">
        <v>99</v>
      </c>
      <c r="M136" s="262" t="s">
        <v>85</v>
      </c>
    </row>
    <row r="137" spans="1:31" s="62" customFormat="1" x14ac:dyDescent="0.2">
      <c r="A137" s="136" t="s">
        <v>100</v>
      </c>
      <c r="B137" s="327">
        <v>452</v>
      </c>
      <c r="C137" s="328">
        <f>IF(B137=0,"",B137*100/(B33+H33))</f>
        <v>100</v>
      </c>
      <c r="D137" s="327">
        <v>961</v>
      </c>
      <c r="E137" s="328">
        <f>IF(D137=0,"",D137*100/(C33+I33))</f>
        <v>100</v>
      </c>
      <c r="F137" s="327">
        <v>1265</v>
      </c>
      <c r="G137" s="328">
        <f>IF(F137=0,"",F137*100/(D33+J33))</f>
        <v>100</v>
      </c>
      <c r="H137" s="327">
        <v>1280</v>
      </c>
      <c r="I137" s="328">
        <f>IF(H137=0,"",H137*100/(E33+K33))</f>
        <v>100</v>
      </c>
      <c r="J137" s="327">
        <v>1290</v>
      </c>
      <c r="K137" s="328">
        <f>IF(J137=0,"",J137*100/(F33+L33))</f>
        <v>100</v>
      </c>
      <c r="L137" s="327">
        <v>1300</v>
      </c>
      <c r="M137" s="329">
        <f>IF(L137=0,"",L137*100/(G33+M33))</f>
        <v>100</v>
      </c>
    </row>
    <row r="138" spans="1:31" s="62" customFormat="1" ht="33" x14ac:dyDescent="0.2">
      <c r="A138" s="140" t="s">
        <v>101</v>
      </c>
      <c r="B138" s="330">
        <v>0</v>
      </c>
      <c r="C138" s="331" t="str">
        <f>IFERROR(B138*100/B140,"")</f>
        <v/>
      </c>
      <c r="D138" s="330">
        <v>0</v>
      </c>
      <c r="E138" s="331" t="str">
        <f>IFERROR(D138*100/D140,"")</f>
        <v/>
      </c>
      <c r="F138" s="330">
        <v>0</v>
      </c>
      <c r="G138" s="331" t="str">
        <f>IFERROR(F138*100/F140,"")</f>
        <v/>
      </c>
      <c r="H138" s="330">
        <v>0</v>
      </c>
      <c r="I138" s="331" t="str">
        <f>IFERROR(H138*100/H140,"")</f>
        <v/>
      </c>
      <c r="J138" s="330">
        <v>0</v>
      </c>
      <c r="K138" s="331" t="str">
        <f>IFERROR(J138*100/J140,"")</f>
        <v/>
      </c>
      <c r="L138" s="330">
        <v>0</v>
      </c>
      <c r="M138" s="332" t="str">
        <f>IFERROR(L138*100/L140,"")</f>
        <v/>
      </c>
    </row>
    <row r="139" spans="1:31" s="62" customFormat="1" ht="33" x14ac:dyDescent="0.2">
      <c r="A139" s="140" t="s">
        <v>102</v>
      </c>
      <c r="B139" s="330">
        <v>0</v>
      </c>
      <c r="C139" s="331" t="str">
        <f>IFERROR(B139*100/B140,"")</f>
        <v/>
      </c>
      <c r="D139" s="330">
        <v>0</v>
      </c>
      <c r="E139" s="331" t="str">
        <f>IFERROR(D139*100/D140,"")</f>
        <v/>
      </c>
      <c r="F139" s="330">
        <v>0</v>
      </c>
      <c r="G139" s="331" t="str">
        <f>IFERROR(F139*100/F140,"")</f>
        <v/>
      </c>
      <c r="H139" s="330">
        <v>0</v>
      </c>
      <c r="I139" s="331" t="str">
        <f>IFERROR(H139*100/H140,"")</f>
        <v/>
      </c>
      <c r="J139" s="330">
        <v>0</v>
      </c>
      <c r="K139" s="331" t="str">
        <f>IFERROR(J139*100/J140,"")</f>
        <v/>
      </c>
      <c r="L139" s="330">
        <v>0</v>
      </c>
      <c r="M139" s="332" t="str">
        <f>IFERROR(L139*100/L140,"")</f>
        <v/>
      </c>
    </row>
    <row r="140" spans="1:31" s="62" customFormat="1" ht="33" x14ac:dyDescent="0.2">
      <c r="A140" s="131" t="s">
        <v>103</v>
      </c>
      <c r="B140" s="144">
        <f>SUM(B138:B139)</f>
        <v>0</v>
      </c>
      <c r="C140" s="333" t="str">
        <f>IFERROR(B140*100/($N$57+$B$63+$H$63),"")</f>
        <v/>
      </c>
      <c r="D140" s="144">
        <f>SUM(D138:D139)</f>
        <v>0</v>
      </c>
      <c r="E140" s="333" t="str">
        <f>IFERROR(D140*100/($O$57+$C$63+$I$63),"")</f>
        <v/>
      </c>
      <c r="F140" s="144">
        <f>SUM(F138:F139)</f>
        <v>0</v>
      </c>
      <c r="G140" s="333" t="str">
        <f>IFERROR(F140*100/($P$57+$D$63+$J$63),"")</f>
        <v/>
      </c>
      <c r="H140" s="144">
        <f>SUM(H138:H139)</f>
        <v>0</v>
      </c>
      <c r="I140" s="333" t="str">
        <f>IFERROR(H140*100/($Q$57+$E$63+$K$63),"")</f>
        <v/>
      </c>
      <c r="J140" s="144">
        <f>SUM(J138:J139)</f>
        <v>0</v>
      </c>
      <c r="K140" s="333" t="str">
        <f>IFERROR(J140*100/($R$57+$F$63+$L$63),"")</f>
        <v/>
      </c>
      <c r="L140" s="144">
        <f>SUM(L138:L139)</f>
        <v>0</v>
      </c>
      <c r="M140" s="334" t="str">
        <f>IFERROR(L140*100/($S$57+$G$63+$M$63),"")</f>
        <v/>
      </c>
    </row>
    <row r="141" spans="1:31" s="62" customFormat="1" x14ac:dyDescent="0.2">
      <c r="A141" s="630" t="s">
        <v>104</v>
      </c>
      <c r="B141" s="631"/>
      <c r="C141" s="631"/>
      <c r="D141" s="631"/>
      <c r="E141" s="631"/>
      <c r="F141" s="631"/>
      <c r="G141" s="631"/>
      <c r="H141" s="631"/>
      <c r="I141" s="631"/>
      <c r="J141" s="631"/>
      <c r="K141" s="631"/>
      <c r="L141" s="631"/>
      <c r="M141" s="631"/>
      <c r="N141" s="631"/>
      <c r="O141" s="631"/>
      <c r="P141" s="631"/>
      <c r="Q141" s="631"/>
      <c r="R141" s="631"/>
      <c r="S141" s="631"/>
      <c r="T141" s="631"/>
      <c r="U141" s="631"/>
      <c r="V141" s="631"/>
      <c r="W141" s="631"/>
      <c r="X141" s="631"/>
      <c r="Y141" s="631"/>
      <c r="Z141" s="631"/>
      <c r="AA141" s="631"/>
      <c r="AB141" s="631"/>
      <c r="AC141" s="631"/>
      <c r="AD141" s="631"/>
      <c r="AE141" s="631"/>
    </row>
    <row r="142" spans="1:31" s="62" customFormat="1" x14ac:dyDescent="0.2">
      <c r="A142" s="631" t="s">
        <v>105</v>
      </c>
      <c r="B142" s="631"/>
      <c r="C142" s="631"/>
      <c r="D142" s="631"/>
      <c r="E142" s="631"/>
      <c r="F142" s="631"/>
      <c r="G142" s="631"/>
      <c r="H142" s="631"/>
      <c r="I142" s="631"/>
      <c r="J142" s="631"/>
      <c r="K142" s="631"/>
      <c r="L142" s="631"/>
      <c r="M142" s="631"/>
      <c r="N142" s="631"/>
      <c r="O142" s="631"/>
      <c r="P142" s="631"/>
      <c r="Q142" s="631"/>
      <c r="R142" s="631"/>
      <c r="S142" s="631"/>
      <c r="T142" s="631"/>
      <c r="U142" s="631"/>
      <c r="V142" s="631"/>
      <c r="W142" s="631"/>
      <c r="X142" s="631"/>
      <c r="Y142" s="631"/>
      <c r="Z142" s="631"/>
      <c r="AA142" s="631"/>
      <c r="AB142" s="631"/>
      <c r="AC142" s="631"/>
      <c r="AD142" s="631"/>
      <c r="AE142" s="631"/>
    </row>
    <row r="143" spans="1:31" x14ac:dyDescent="0.3">
      <c r="A143" s="61" t="s">
        <v>50</v>
      </c>
    </row>
    <row r="144" spans="1:31" x14ac:dyDescent="0.3">
      <c r="A144" s="61"/>
    </row>
    <row r="145" spans="1:14" x14ac:dyDescent="0.3">
      <c r="A145" s="147" t="s">
        <v>106</v>
      </c>
      <c r="B145" s="148"/>
      <c r="C145" s="148"/>
      <c r="D145" s="148"/>
      <c r="E145" s="148"/>
      <c r="F145" s="148"/>
      <c r="G145" s="148"/>
      <c r="H145" s="148"/>
      <c r="I145" s="148"/>
      <c r="J145" s="148"/>
      <c r="K145" s="148"/>
      <c r="L145" s="148"/>
      <c r="M145" s="148"/>
    </row>
    <row r="146" spans="1:14" x14ac:dyDescent="0.3">
      <c r="A146" s="632" t="s">
        <v>83</v>
      </c>
      <c r="B146" s="633">
        <v>2013</v>
      </c>
      <c r="C146" s="634"/>
      <c r="D146" s="633">
        <v>2014</v>
      </c>
      <c r="E146" s="634"/>
      <c r="F146" s="635">
        <v>2015</v>
      </c>
      <c r="G146" s="636"/>
      <c r="H146" s="635">
        <v>2016</v>
      </c>
      <c r="I146" s="636"/>
      <c r="J146" s="633">
        <v>2017</v>
      </c>
      <c r="K146" s="634"/>
      <c r="L146" s="633">
        <v>2018</v>
      </c>
      <c r="M146" s="634"/>
    </row>
    <row r="147" spans="1:14" x14ac:dyDescent="0.3">
      <c r="A147" s="632"/>
      <c r="B147" s="149"/>
      <c r="C147" s="149"/>
      <c r="D147" s="260" t="s">
        <v>99</v>
      </c>
      <c r="E147" s="149" t="s">
        <v>85</v>
      </c>
      <c r="F147" s="260" t="s">
        <v>99</v>
      </c>
      <c r="G147" s="149" t="s">
        <v>85</v>
      </c>
      <c r="H147" s="260" t="s">
        <v>99</v>
      </c>
      <c r="I147" s="149" t="s">
        <v>85</v>
      </c>
      <c r="J147" s="260" t="s">
        <v>99</v>
      </c>
      <c r="K147" s="149" t="s">
        <v>85</v>
      </c>
      <c r="L147" s="260" t="s">
        <v>99</v>
      </c>
      <c r="M147" s="149" t="s">
        <v>85</v>
      </c>
    </row>
    <row r="148" spans="1:14" x14ac:dyDescent="0.3">
      <c r="A148" s="150" t="s">
        <v>107</v>
      </c>
      <c r="B148" s="350">
        <v>545</v>
      </c>
      <c r="C148" s="351">
        <f>IF(B148=0,"",B148*100/N63)</f>
        <v>45.454545454545453</v>
      </c>
      <c r="D148" s="350">
        <v>360</v>
      </c>
      <c r="E148" s="351">
        <f>IF(D148=0,"",D148*100/O63)</f>
        <v>28.368794326241133</v>
      </c>
      <c r="F148" s="350">
        <v>350</v>
      </c>
      <c r="G148" s="351">
        <f>IF(F148=0,"",F148*100/P63)</f>
        <v>27.66798418972332</v>
      </c>
      <c r="H148" s="350">
        <v>450</v>
      </c>
      <c r="I148" s="351">
        <f>IF(H148=0,"",H148*100/Q63)</f>
        <v>35.15625</v>
      </c>
      <c r="J148" s="350">
        <v>460</v>
      </c>
      <c r="K148" s="351">
        <f>IF(J148=0,"",J148*100/R63)</f>
        <v>35.65891472868217</v>
      </c>
      <c r="L148" s="350">
        <v>470</v>
      </c>
      <c r="M148" s="40">
        <f>IF(L148=0,"",L148*100/S63)</f>
        <v>36.153846153846153</v>
      </c>
    </row>
    <row r="149" spans="1:14" x14ac:dyDescent="0.3">
      <c r="A149" s="129" t="s">
        <v>108</v>
      </c>
      <c r="B149" s="352">
        <v>300</v>
      </c>
      <c r="C149" s="353">
        <f>IF(B149=0,"",B149*100/(B57+H57))</f>
        <v>25.020850708924105</v>
      </c>
      <c r="D149" s="352">
        <v>308</v>
      </c>
      <c r="E149" s="353">
        <f>IF(D149=0,"",D149*100/(C57+I57))</f>
        <v>24.271079590228528</v>
      </c>
      <c r="F149" s="352">
        <v>158</v>
      </c>
      <c r="G149" s="353">
        <f>IF(F149=0,"",F149*100/(D57+J57))</f>
        <v>12.4901185770751</v>
      </c>
      <c r="H149" s="352">
        <v>350</v>
      </c>
      <c r="I149" s="353">
        <f>IF(H149=0,"",H149*100/(E57+K57))</f>
        <v>27.34375</v>
      </c>
      <c r="J149" s="352">
        <v>360</v>
      </c>
      <c r="K149" s="353">
        <f>IF(J149=0,"",J149*100/(F57+L57))</f>
        <v>27.906976744186046</v>
      </c>
      <c r="L149" s="352">
        <v>370</v>
      </c>
      <c r="M149" s="345">
        <f>IF(L149=0,"",L149*100/(G57+M57))</f>
        <v>28.46153846153846</v>
      </c>
    </row>
    <row r="150" spans="1:14" x14ac:dyDescent="0.3">
      <c r="A150" s="129" t="s">
        <v>109</v>
      </c>
      <c r="B150" s="352">
        <v>0</v>
      </c>
      <c r="C150" s="353" t="str">
        <f>IF(B150=0,"",B150*100/(N57+B63+H63))</f>
        <v/>
      </c>
      <c r="D150" s="352">
        <v>0</v>
      </c>
      <c r="E150" s="353" t="str">
        <f>IF(D150=0,"",D150*100/(O57+C63+I63))</f>
        <v/>
      </c>
      <c r="F150" s="352">
        <v>1</v>
      </c>
      <c r="G150" s="353" t="e">
        <f>IF(F150=0,"",F150*100/(P57+D63+J63))</f>
        <v>#DIV/0!</v>
      </c>
      <c r="H150" s="352">
        <v>0</v>
      </c>
      <c r="I150" s="353" t="str">
        <f>IF(H150=0,"",H150*100/(Q57+E63+K63))</f>
        <v/>
      </c>
      <c r="J150" s="352">
        <v>0</v>
      </c>
      <c r="K150" s="353" t="str">
        <f>IF(J150=0,"",J150*100/(R57+F63+L63))</f>
        <v/>
      </c>
      <c r="L150" s="352">
        <v>0</v>
      </c>
      <c r="M150" s="345" t="str">
        <f>IF(L150=0,"",L150*100/(S57+G63+M63))</f>
        <v/>
      </c>
    </row>
    <row r="151" spans="1:14" ht="33" x14ac:dyDescent="0.3">
      <c r="A151" s="155" t="s">
        <v>110</v>
      </c>
      <c r="B151" s="352">
        <v>96</v>
      </c>
      <c r="C151" s="353">
        <f>IF(B151=0,"",B151*100/N63)</f>
        <v>8.0066722268557129</v>
      </c>
      <c r="D151" s="352">
        <v>184</v>
      </c>
      <c r="E151" s="353">
        <f>IF(D151=0,"",D151*100/O63)</f>
        <v>14.499605988967691</v>
      </c>
      <c r="F151" s="352">
        <v>142</v>
      </c>
      <c r="G151" s="353">
        <f>IF(F151=0,"",F151*100/P63)</f>
        <v>11.225296442687746</v>
      </c>
      <c r="H151" s="352">
        <v>185</v>
      </c>
      <c r="I151" s="353">
        <f>IF(H151=0,"",H151*100/Q63)</f>
        <v>14.453125</v>
      </c>
      <c r="J151" s="352">
        <v>190</v>
      </c>
      <c r="K151" s="353">
        <f>IF(J151=0,"",J151*100/R63)</f>
        <v>14.728682170542635</v>
      </c>
      <c r="L151" s="352">
        <v>195</v>
      </c>
      <c r="M151" s="345">
        <f>IF(L151=0,"",L151*100/S63)</f>
        <v>15</v>
      </c>
    </row>
    <row r="152" spans="1:14" x14ac:dyDescent="0.3">
      <c r="A152" s="129" t="s">
        <v>111</v>
      </c>
      <c r="B152" s="316">
        <f>SUM(B148:B151)</f>
        <v>941</v>
      </c>
      <c r="C152" s="353">
        <f>IF(B152=0,"",B152*100/N63)</f>
        <v>78.482068390325267</v>
      </c>
      <c r="D152" s="316">
        <f>SUM(D148:D151)</f>
        <v>852</v>
      </c>
      <c r="E152" s="353">
        <f>IF(D152=0,"",D152*100/O63)</f>
        <v>67.139479905437355</v>
      </c>
      <c r="F152" s="316">
        <f>SUM(F148:F151)</f>
        <v>651</v>
      </c>
      <c r="G152" s="353">
        <f>IF(F152=0,"",F152*100/P63)</f>
        <v>51.462450592885375</v>
      </c>
      <c r="H152" s="316">
        <f>SUM(H148:H151)</f>
        <v>985</v>
      </c>
      <c r="I152" s="353">
        <f>IF(H152=0,"",H152*100/Q63)</f>
        <v>76.953125</v>
      </c>
      <c r="J152" s="316">
        <f>SUM(J148:J151)</f>
        <v>1010</v>
      </c>
      <c r="K152" s="353">
        <f>IF(J152=0,"",J152*100/R63)</f>
        <v>78.294573643410857</v>
      </c>
      <c r="L152" s="316">
        <f>SUM(L148:L151)</f>
        <v>1035</v>
      </c>
      <c r="M152" s="345">
        <f>IF(L152=0,"",L152*100/S63)</f>
        <v>79.615384615384613</v>
      </c>
    </row>
    <row r="153" spans="1:14" x14ac:dyDescent="0.3">
      <c r="A153" s="129" t="s">
        <v>112</v>
      </c>
      <c r="B153" s="352">
        <v>1199</v>
      </c>
      <c r="C153" s="353">
        <f>IF(B153=0,"",B153*100/(B57+H57))</f>
        <v>100</v>
      </c>
      <c r="D153" s="352">
        <v>1269</v>
      </c>
      <c r="E153" s="353">
        <f>IF(D153=0,"",D153*100/(C57+I57))</f>
        <v>100</v>
      </c>
      <c r="F153" s="352">
        <v>1265</v>
      </c>
      <c r="G153" s="353">
        <f>IF(F153=0,"",F153*100/(D57+J57))</f>
        <v>100</v>
      </c>
      <c r="H153" s="352">
        <v>1280</v>
      </c>
      <c r="I153" s="353">
        <f>IF(H153=0,"",H153*100/(E57+K57))</f>
        <v>100</v>
      </c>
      <c r="J153" s="352">
        <v>1290</v>
      </c>
      <c r="K153" s="353">
        <f>IF(J153=0,"",J153*100/(F57+L57))</f>
        <v>100</v>
      </c>
      <c r="L153" s="352">
        <v>1300</v>
      </c>
      <c r="M153" s="345">
        <f>IF(L153=0,"",L153*100/(G57+M57))</f>
        <v>100</v>
      </c>
    </row>
    <row r="154" spans="1:14" x14ac:dyDescent="0.3">
      <c r="A154" s="140" t="s">
        <v>113</v>
      </c>
      <c r="B154" s="352">
        <v>0</v>
      </c>
      <c r="C154" s="353">
        <f>IFERROR(B154*100/N63,"")</f>
        <v>0</v>
      </c>
      <c r="D154" s="352">
        <v>0</v>
      </c>
      <c r="E154" s="353">
        <f>IFERROR(D154*100/O63,"")</f>
        <v>0</v>
      </c>
      <c r="F154" s="352">
        <v>0</v>
      </c>
      <c r="G154" s="353">
        <f>IFERROR(F154*100/P63,"")</f>
        <v>0</v>
      </c>
      <c r="H154" s="352">
        <v>0</v>
      </c>
      <c r="I154" s="353">
        <f>IFERROR(H154*100/Q63,"")</f>
        <v>0</v>
      </c>
      <c r="J154" s="352">
        <v>0</v>
      </c>
      <c r="K154" s="353">
        <f>IFERROR(J154*100/R63,"")</f>
        <v>0</v>
      </c>
      <c r="L154" s="352">
        <v>0</v>
      </c>
      <c r="M154" s="345">
        <f>IFERROR(L154*100/S63,"")</f>
        <v>0</v>
      </c>
    </row>
    <row r="155" spans="1:14" ht="33" x14ac:dyDescent="0.3">
      <c r="A155" s="140" t="s">
        <v>114</v>
      </c>
      <c r="B155" s="352">
        <v>0</v>
      </c>
      <c r="C155" s="353" t="str">
        <f>IFERROR(B155*100/B154,"")</f>
        <v/>
      </c>
      <c r="D155" s="352">
        <v>0</v>
      </c>
      <c r="E155" s="353" t="str">
        <f>IFERROR(D155*100/D154,"")</f>
        <v/>
      </c>
      <c r="F155" s="352">
        <v>0</v>
      </c>
      <c r="G155" s="353" t="str">
        <f>IFERROR(F155*100/F154,"")</f>
        <v/>
      </c>
      <c r="H155" s="352">
        <v>0</v>
      </c>
      <c r="I155" s="353" t="str">
        <f>IFERROR(H155*100/H154,"")</f>
        <v/>
      </c>
      <c r="J155" s="352">
        <v>0</v>
      </c>
      <c r="K155" s="353" t="str">
        <f>IFERROR(J155*100/J154,"")</f>
        <v/>
      </c>
      <c r="L155" s="352">
        <v>0</v>
      </c>
      <c r="M155" s="345" t="str">
        <f>IFERROR(L155*100/L154,"")</f>
        <v/>
      </c>
    </row>
    <row r="156" spans="1:14" x14ac:dyDescent="0.3">
      <c r="A156" s="140" t="s">
        <v>115</v>
      </c>
      <c r="B156" s="352">
        <v>1</v>
      </c>
      <c r="C156" s="353">
        <f>IFERROR(B156*100/N63,"")</f>
        <v>8.3402835696413671E-2</v>
      </c>
      <c r="D156" s="352">
        <v>4</v>
      </c>
      <c r="E156" s="353">
        <f>IFERROR(D156*100/O63,"")</f>
        <v>0.31520882584712373</v>
      </c>
      <c r="F156" s="352">
        <v>3</v>
      </c>
      <c r="G156" s="353">
        <f>IFERROR(F156*100/P63,"")</f>
        <v>0.23715415019762845</v>
      </c>
      <c r="H156" s="352">
        <v>2</v>
      </c>
      <c r="I156" s="353">
        <f>IFERROR(H156*100/Q63,"")</f>
        <v>0.15625</v>
      </c>
      <c r="J156" s="352">
        <v>3</v>
      </c>
      <c r="K156" s="353">
        <f>IFERROR(J156*100/R63,"")</f>
        <v>0.23255813953488372</v>
      </c>
      <c r="L156" s="352">
        <v>4</v>
      </c>
      <c r="M156" s="345">
        <f>IFERROR(L156*100/S63,"")</f>
        <v>0.30769230769230771</v>
      </c>
    </row>
    <row r="157" spans="1:14" ht="33" x14ac:dyDescent="0.3">
      <c r="A157" s="140" t="s">
        <v>116</v>
      </c>
      <c r="B157" s="352">
        <v>1</v>
      </c>
      <c r="C157" s="353">
        <f>IFERROR(B157*100/B156,"")</f>
        <v>100</v>
      </c>
      <c r="D157" s="352">
        <v>4</v>
      </c>
      <c r="E157" s="353">
        <f>IFERROR(D157*100/D156,"")</f>
        <v>100</v>
      </c>
      <c r="F157" s="352">
        <v>3</v>
      </c>
      <c r="G157" s="353">
        <f>IFERROR(F157*100/F156,"")</f>
        <v>100</v>
      </c>
      <c r="H157" s="352">
        <v>2</v>
      </c>
      <c r="I157" s="353">
        <f>IFERROR(H157*100/H156,"")</f>
        <v>100</v>
      </c>
      <c r="J157" s="352">
        <v>3</v>
      </c>
      <c r="K157" s="353">
        <f>IFERROR(J157*100/J156,"")</f>
        <v>100</v>
      </c>
      <c r="L157" s="352">
        <v>4</v>
      </c>
      <c r="M157" s="345">
        <f>IFERROR(L157*100/L156,"")</f>
        <v>100</v>
      </c>
    </row>
    <row r="158" spans="1:14" x14ac:dyDescent="0.3">
      <c r="A158" s="94" t="s">
        <v>117</v>
      </c>
      <c r="B158" s="352">
        <v>318</v>
      </c>
      <c r="C158" s="353">
        <f>IFERROR(B158*100/(N63),"")</f>
        <v>26.522101751459548</v>
      </c>
      <c r="D158" s="352">
        <v>335</v>
      </c>
      <c r="E158" s="353">
        <f>IFERROR(D158*100/(O63),"")</f>
        <v>26.398739164696611</v>
      </c>
      <c r="F158" s="352">
        <v>370</v>
      </c>
      <c r="G158" s="353">
        <f>IFERROR(F158*100/(P63),"")</f>
        <v>29.249011857707512</v>
      </c>
      <c r="H158" s="352">
        <v>380</v>
      </c>
      <c r="I158" s="353">
        <f>IFERROR(H158*100/(Q63),"")</f>
        <v>29.6875</v>
      </c>
      <c r="J158" s="352">
        <v>390</v>
      </c>
      <c r="K158" s="353">
        <f>IFERROR(J158*100/(R63),"")</f>
        <v>30.232558139534884</v>
      </c>
      <c r="L158" s="352">
        <v>400</v>
      </c>
      <c r="M158" s="345">
        <f>IFERROR(L158*100/(S63),"")</f>
        <v>30.76923076923077</v>
      </c>
    </row>
    <row r="159" spans="1:14" ht="33" x14ac:dyDescent="0.3">
      <c r="A159" s="140" t="s">
        <v>118</v>
      </c>
      <c r="B159" s="352">
        <v>318</v>
      </c>
      <c r="C159" s="353">
        <f>IFERROR(B159*100/B158,"")</f>
        <v>100</v>
      </c>
      <c r="D159" s="352">
        <v>335</v>
      </c>
      <c r="E159" s="353">
        <f>IFERROR(D159*100/D158,"")</f>
        <v>100</v>
      </c>
      <c r="F159" s="352">
        <v>370</v>
      </c>
      <c r="G159" s="353">
        <f>IFERROR(F159*100/F158,"")</f>
        <v>100</v>
      </c>
      <c r="H159" s="352">
        <v>380</v>
      </c>
      <c r="I159" s="353">
        <f>IFERROR(H159*100/H158,"")</f>
        <v>100</v>
      </c>
      <c r="J159" s="352">
        <v>390</v>
      </c>
      <c r="K159" s="353">
        <f>IFERROR(J159*100/J158,"")</f>
        <v>100</v>
      </c>
      <c r="L159" s="352">
        <v>400</v>
      </c>
      <c r="M159" s="345">
        <f>IFERROR(L159*100/L158,"")</f>
        <v>100</v>
      </c>
      <c r="N159" s="265"/>
    </row>
    <row r="160" spans="1:14" ht="33" x14ac:dyDescent="0.3">
      <c r="A160" s="140" t="s">
        <v>119</v>
      </c>
      <c r="B160" s="352">
        <v>4</v>
      </c>
      <c r="C160" s="353">
        <f>IFERROR(B160*100/(B56+H56),"")</f>
        <v>100</v>
      </c>
      <c r="D160" s="352">
        <v>4</v>
      </c>
      <c r="E160" s="353">
        <f>IFERROR(D160*100/(B56+I56),"")</f>
        <v>100</v>
      </c>
      <c r="F160" s="352">
        <v>4</v>
      </c>
      <c r="G160" s="353">
        <f>IFERROR(F160*100/(D56+J56),"")</f>
        <v>100</v>
      </c>
      <c r="H160" s="352">
        <v>4</v>
      </c>
      <c r="I160" s="353">
        <f>IFERROR(H160*100/(E56+K56),"")</f>
        <v>100</v>
      </c>
      <c r="J160" s="352">
        <v>4</v>
      </c>
      <c r="K160" s="353">
        <f>IFERROR(J160*100/(F56+L56),"")</f>
        <v>100</v>
      </c>
      <c r="L160" s="352">
        <v>4</v>
      </c>
      <c r="M160" s="345">
        <f>IFERROR(L160*100/(G56+M56),"")</f>
        <v>100</v>
      </c>
    </row>
    <row r="161" spans="1:28" ht="33" x14ac:dyDescent="0.3">
      <c r="A161" s="140" t="s">
        <v>120</v>
      </c>
      <c r="B161" s="352">
        <v>4</v>
      </c>
      <c r="C161" s="353">
        <f>IFERROR(B161*100/(B56+H56),"")</f>
        <v>100</v>
      </c>
      <c r="D161" s="352">
        <v>4</v>
      </c>
      <c r="E161" s="353">
        <f>IFERROR(D161*100/(C56+I56),"")</f>
        <v>100</v>
      </c>
      <c r="F161" s="352">
        <v>4</v>
      </c>
      <c r="G161" s="353">
        <f>IFERROR(F161*100/(D56+J56),"")</f>
        <v>100</v>
      </c>
      <c r="H161" s="352">
        <v>4</v>
      </c>
      <c r="I161" s="353">
        <f>IFERROR(H161*100/(E56+K56),"")</f>
        <v>100</v>
      </c>
      <c r="J161" s="352">
        <v>4</v>
      </c>
      <c r="K161" s="353">
        <f>IFERROR(J161*100/(F56+L56),"")</f>
        <v>100</v>
      </c>
      <c r="L161" s="352">
        <v>4</v>
      </c>
      <c r="M161" s="345">
        <f>IFERROR(L161*100/(G56+M56),"")</f>
        <v>100</v>
      </c>
    </row>
    <row r="162" spans="1:28" x14ac:dyDescent="0.3">
      <c r="A162" s="140" t="s">
        <v>121</v>
      </c>
      <c r="B162" s="352">
        <v>4</v>
      </c>
      <c r="C162" s="353">
        <f>IFERROR(B162*100/N62,"")</f>
        <v>100</v>
      </c>
      <c r="D162" s="352">
        <v>4</v>
      </c>
      <c r="E162" s="353">
        <f>IFERROR(D162*100/O62,"")</f>
        <v>100</v>
      </c>
      <c r="F162" s="352">
        <v>4</v>
      </c>
      <c r="G162" s="353">
        <f>IFERROR(F162*100/P62,"")</f>
        <v>100</v>
      </c>
      <c r="H162" s="352">
        <v>4</v>
      </c>
      <c r="I162" s="353">
        <f>IFERROR(H162*100/Q62,"")</f>
        <v>100</v>
      </c>
      <c r="J162" s="352">
        <v>4</v>
      </c>
      <c r="K162" s="353">
        <f>IFERROR(J162*100/R62,"")</f>
        <v>100</v>
      </c>
      <c r="L162" s="352">
        <v>4</v>
      </c>
      <c r="M162" s="345">
        <f>IFERROR(L162*100/S62,"")</f>
        <v>100</v>
      </c>
    </row>
    <row r="163" spans="1:28" x14ac:dyDescent="0.3">
      <c r="A163" s="129" t="s">
        <v>122</v>
      </c>
      <c r="B163" s="352">
        <v>0</v>
      </c>
      <c r="C163" s="346">
        <f>IFERROR(B163*100/(B32+H32),"")</f>
        <v>0</v>
      </c>
      <c r="D163" s="352">
        <v>0</v>
      </c>
      <c r="E163" s="346">
        <f>IFERROR(D163*100/(C32+I32),"")</f>
        <v>0</v>
      </c>
      <c r="F163" s="352">
        <v>0</v>
      </c>
      <c r="G163" s="346">
        <f>IFERROR(F163*100/(D32+J32),"")</f>
        <v>0</v>
      </c>
      <c r="H163" s="352">
        <v>0</v>
      </c>
      <c r="I163" s="346">
        <f>IFERROR(H163*100/(E32+K32),"")</f>
        <v>0</v>
      </c>
      <c r="J163" s="352">
        <v>0</v>
      </c>
      <c r="K163" s="346">
        <f>IFERROR(J163*100/(F32+L32),"")</f>
        <v>0</v>
      </c>
      <c r="L163" s="352">
        <v>0</v>
      </c>
      <c r="M163" s="347">
        <f>IFERROR(L163*100/(G32+M32),"")</f>
        <v>0</v>
      </c>
      <c r="N163" s="159"/>
      <c r="O163" s="159"/>
      <c r="P163" s="159"/>
      <c r="Q163" s="159"/>
      <c r="R163" s="159"/>
      <c r="S163" s="159"/>
    </row>
    <row r="164" spans="1:28" ht="33" x14ac:dyDescent="0.3">
      <c r="A164" s="93" t="s">
        <v>123</v>
      </c>
      <c r="B164" s="352">
        <v>0</v>
      </c>
      <c r="C164" s="346">
        <f>IFERROR(B164*100/(B56+H56),"")</f>
        <v>0</v>
      </c>
      <c r="D164" s="352">
        <v>0</v>
      </c>
      <c r="E164" s="346">
        <f>IFERROR(D164*100/(C56+I56),"")</f>
        <v>0</v>
      </c>
      <c r="F164" s="352">
        <v>0</v>
      </c>
      <c r="G164" s="346">
        <f>IFERROR(F164*100/(D56+J56),"")</f>
        <v>0</v>
      </c>
      <c r="H164" s="352">
        <v>0</v>
      </c>
      <c r="I164" s="346">
        <f>IFERROR(H164*100/(E56+K56),"")</f>
        <v>0</v>
      </c>
      <c r="J164" s="352">
        <v>0</v>
      </c>
      <c r="K164" s="346">
        <f>IFERROR(J164*100/(F56+L56),"")</f>
        <v>0</v>
      </c>
      <c r="L164" s="352">
        <v>0</v>
      </c>
      <c r="M164" s="347">
        <f>IFERROR(L164*100/(G56+M56),"")</f>
        <v>0</v>
      </c>
      <c r="N164" s="159"/>
      <c r="O164" s="159"/>
      <c r="P164" s="159"/>
      <c r="Q164" s="159"/>
      <c r="R164" s="159"/>
      <c r="S164" s="159"/>
    </row>
    <row r="165" spans="1:28" x14ac:dyDescent="0.3">
      <c r="A165" s="160" t="s">
        <v>124</v>
      </c>
      <c r="B165" s="348">
        <v>1199</v>
      </c>
      <c r="C165" s="303">
        <v>100</v>
      </c>
      <c r="D165" s="348">
        <v>1269</v>
      </c>
      <c r="E165" s="303">
        <v>100</v>
      </c>
      <c r="F165" s="348">
        <v>1265</v>
      </c>
      <c r="G165" s="303">
        <v>100</v>
      </c>
      <c r="H165" s="348">
        <v>1280</v>
      </c>
      <c r="I165" s="303">
        <v>100</v>
      </c>
      <c r="J165" s="348">
        <v>1290</v>
      </c>
      <c r="K165" s="303">
        <v>100</v>
      </c>
      <c r="L165" s="348">
        <v>1300</v>
      </c>
      <c r="M165" s="349">
        <v>100</v>
      </c>
    </row>
    <row r="166" spans="1:28" s="165" customFormat="1" x14ac:dyDescent="0.3">
      <c r="A166" s="162" t="s">
        <v>125</v>
      </c>
      <c r="B166" s="162"/>
      <c r="C166" s="162"/>
      <c r="D166" s="162"/>
      <c r="E166" s="162"/>
      <c r="F166" s="162"/>
      <c r="G166" s="162"/>
      <c r="H166" s="162"/>
      <c r="I166" s="162"/>
      <c r="J166" s="162"/>
      <c r="K166" s="162"/>
      <c r="L166" s="162"/>
      <c r="M166" s="162"/>
      <c r="N166" s="254"/>
      <c r="O166" s="254"/>
      <c r="P166" s="254"/>
      <c r="Q166" s="254"/>
      <c r="R166" s="254"/>
      <c r="S166" s="254"/>
      <c r="T166" s="254"/>
      <c r="U166" s="254"/>
      <c r="V166" s="163"/>
      <c r="W166" s="163"/>
      <c r="X166" s="163"/>
      <c r="Y166" s="163"/>
      <c r="Z166" s="163"/>
      <c r="AA166" s="164"/>
    </row>
    <row r="167" spans="1:28" s="166" customFormat="1" ht="16.5" customHeight="1" x14ac:dyDescent="0.3">
      <c r="A167" s="159" t="s">
        <v>126</v>
      </c>
      <c r="B167" s="159"/>
      <c r="C167" s="159"/>
      <c r="D167" s="159"/>
      <c r="E167" s="159"/>
      <c r="F167" s="159"/>
      <c r="G167" s="159"/>
      <c r="H167" s="159"/>
      <c r="I167" s="159"/>
      <c r="J167" s="159"/>
      <c r="K167" s="159"/>
      <c r="L167" s="159"/>
      <c r="M167" s="159"/>
      <c r="N167" s="159"/>
      <c r="O167" s="159"/>
      <c r="P167" s="254"/>
      <c r="Q167" s="254"/>
      <c r="R167" s="254"/>
      <c r="S167" s="254"/>
      <c r="T167" s="254"/>
      <c r="U167" s="254"/>
      <c r="V167" s="254"/>
      <c r="W167" s="254"/>
      <c r="X167" s="163"/>
      <c r="Y167" s="163"/>
      <c r="Z167" s="163"/>
      <c r="AA167" s="163"/>
      <c r="AB167" s="163"/>
    </row>
    <row r="168" spans="1:28" s="166" customFormat="1" x14ac:dyDescent="0.2">
      <c r="A168" s="167" t="s">
        <v>50</v>
      </c>
      <c r="B168" s="168"/>
      <c r="C168" s="169"/>
      <c r="D168" s="169"/>
      <c r="E168" s="169"/>
      <c r="F168" s="169"/>
      <c r="G168" s="169"/>
      <c r="H168" s="169"/>
      <c r="I168" s="169"/>
      <c r="J168" s="169"/>
      <c r="K168" s="169"/>
      <c r="L168" s="169"/>
      <c r="M168" s="169"/>
      <c r="N168" s="169"/>
      <c r="O168" s="169"/>
      <c r="P168" s="169"/>
      <c r="Q168" s="169"/>
      <c r="R168" s="169"/>
    </row>
    <row r="169" spans="1:28" x14ac:dyDescent="0.3">
      <c r="A169" s="112"/>
      <c r="B169" s="170"/>
      <c r="C169" s="37"/>
      <c r="D169" s="37"/>
      <c r="E169" s="37"/>
      <c r="F169" s="37"/>
      <c r="G169" s="37"/>
      <c r="H169" s="37"/>
      <c r="I169" s="37"/>
      <c r="J169" s="37"/>
      <c r="K169" s="37"/>
      <c r="L169" s="37"/>
      <c r="M169" s="37"/>
      <c r="N169" s="37"/>
      <c r="O169" s="37"/>
      <c r="P169" s="37"/>
      <c r="Q169" s="37"/>
      <c r="R169" s="37"/>
    </row>
    <row r="170" spans="1:28" s="62" customFormat="1" x14ac:dyDescent="0.3">
      <c r="A170" s="171" t="s">
        <v>127</v>
      </c>
      <c r="B170" s="171"/>
      <c r="C170" s="171"/>
      <c r="D170" s="171"/>
      <c r="E170" s="171"/>
      <c r="F170" s="171"/>
      <c r="G170" s="171"/>
      <c r="H170" s="171"/>
      <c r="I170" s="171"/>
      <c r="J170" s="171"/>
      <c r="K170" s="171"/>
      <c r="L170" s="171"/>
      <c r="M170" s="171"/>
      <c r="U170" s="254"/>
    </row>
    <row r="171" spans="1:28" s="62" customFormat="1" x14ac:dyDescent="0.3">
      <c r="A171" s="629" t="s">
        <v>98</v>
      </c>
      <c r="B171" s="621">
        <v>2013</v>
      </c>
      <c r="C171" s="623"/>
      <c r="D171" s="621">
        <v>2014</v>
      </c>
      <c r="E171" s="623"/>
      <c r="F171" s="629">
        <v>2015</v>
      </c>
      <c r="G171" s="629"/>
      <c r="H171" s="621">
        <v>2016</v>
      </c>
      <c r="I171" s="623"/>
      <c r="J171" s="621">
        <v>2017</v>
      </c>
      <c r="K171" s="623"/>
      <c r="L171" s="621">
        <v>2018</v>
      </c>
      <c r="M171" s="623"/>
      <c r="U171" s="254"/>
    </row>
    <row r="172" spans="1:28" s="62" customFormat="1" x14ac:dyDescent="0.3">
      <c r="A172" s="626"/>
      <c r="B172" s="259" t="s">
        <v>128</v>
      </c>
      <c r="C172" s="259" t="s">
        <v>85</v>
      </c>
      <c r="D172" s="259" t="s">
        <v>128</v>
      </c>
      <c r="E172" s="259" t="s">
        <v>85</v>
      </c>
      <c r="F172" s="259" t="s">
        <v>128</v>
      </c>
      <c r="G172" s="259" t="s">
        <v>85</v>
      </c>
      <c r="H172" s="259" t="s">
        <v>128</v>
      </c>
      <c r="I172" s="259" t="s">
        <v>85</v>
      </c>
      <c r="J172" s="259" t="s">
        <v>128</v>
      </c>
      <c r="K172" s="259" t="s">
        <v>85</v>
      </c>
      <c r="L172" s="259" t="s">
        <v>128</v>
      </c>
      <c r="M172" s="259" t="s">
        <v>85</v>
      </c>
      <c r="U172" s="254"/>
    </row>
    <row r="173" spans="1:28" s="62" customFormat="1" x14ac:dyDescent="0.3">
      <c r="A173" s="172" t="s">
        <v>129</v>
      </c>
      <c r="B173" s="335">
        <v>1</v>
      </c>
      <c r="C173" s="336">
        <f>IF(B173=0,"",B173*100/H32)</f>
        <v>100</v>
      </c>
      <c r="D173" s="335">
        <v>1</v>
      </c>
      <c r="E173" s="336">
        <f>IF(D173=0,"",D173*100/I32)</f>
        <v>33.333333333333336</v>
      </c>
      <c r="F173" s="337">
        <v>1</v>
      </c>
      <c r="G173" s="336">
        <f>IF(F173=0,"",F173*100/J32)</f>
        <v>25</v>
      </c>
      <c r="H173" s="335">
        <v>1</v>
      </c>
      <c r="I173" s="336">
        <f>IF(H173=0,"",H173*100/K32)</f>
        <v>25</v>
      </c>
      <c r="J173" s="335">
        <v>1</v>
      </c>
      <c r="K173" s="336">
        <f>IF(J173=0,"",J173*100/L32)</f>
        <v>25</v>
      </c>
      <c r="L173" s="335">
        <v>1</v>
      </c>
      <c r="M173" s="338">
        <f>IF(L173=0,"",L173*100/M32)</f>
        <v>25</v>
      </c>
      <c r="N173" s="177"/>
      <c r="O173" s="177"/>
      <c r="P173" s="177"/>
      <c r="Q173" s="177"/>
      <c r="R173" s="177"/>
      <c r="S173" s="177"/>
      <c r="U173" s="254"/>
    </row>
    <row r="174" spans="1:28" s="62" customFormat="1" x14ac:dyDescent="0.3">
      <c r="A174" s="93" t="s">
        <v>130</v>
      </c>
      <c r="B174" s="319">
        <v>8</v>
      </c>
      <c r="C174" s="319"/>
      <c r="D174" s="319">
        <v>16</v>
      </c>
      <c r="E174" s="319"/>
      <c r="F174" s="319">
        <v>18</v>
      </c>
      <c r="G174" s="319"/>
      <c r="H174" s="319">
        <v>25</v>
      </c>
      <c r="I174" s="319"/>
      <c r="J174" s="319">
        <v>26</v>
      </c>
      <c r="K174" s="319"/>
      <c r="L174" s="319">
        <v>27</v>
      </c>
      <c r="M174" s="339"/>
      <c r="N174" s="177"/>
      <c r="O174" s="177"/>
      <c r="P174" s="177"/>
      <c r="Q174" s="177"/>
      <c r="R174" s="177"/>
      <c r="S174" s="177"/>
      <c r="U174" s="254"/>
    </row>
    <row r="175" spans="1:28" s="62" customFormat="1" x14ac:dyDescent="0.3">
      <c r="A175" s="93" t="s">
        <v>131</v>
      </c>
      <c r="B175" s="340">
        <v>7</v>
      </c>
      <c r="C175" s="320">
        <f>IF(B175=0,"",B175*100/B174)</f>
        <v>87.5</v>
      </c>
      <c r="D175" s="340">
        <v>7</v>
      </c>
      <c r="E175" s="320">
        <f>IF(D175=0,"",D175*100/D174)</f>
        <v>43.75</v>
      </c>
      <c r="F175" s="341">
        <v>13</v>
      </c>
      <c r="G175" s="320">
        <f>IF(F175=0,"",F175*100/F174)</f>
        <v>72.222222222222229</v>
      </c>
      <c r="H175" s="340">
        <v>18</v>
      </c>
      <c r="I175" s="320">
        <f>IF(H175=0,"",H175*100/H174)</f>
        <v>72</v>
      </c>
      <c r="J175" s="340">
        <v>19</v>
      </c>
      <c r="K175" s="320">
        <f>IF(J175=0,"",J175*100/J174)</f>
        <v>73.07692307692308</v>
      </c>
      <c r="L175" s="340">
        <v>20</v>
      </c>
      <c r="M175" s="322">
        <f>IF(L175=0,"",L175*100/L174)</f>
        <v>74.074074074074076</v>
      </c>
      <c r="N175" s="177"/>
      <c r="O175" s="177"/>
      <c r="P175" s="177"/>
      <c r="Q175" s="177"/>
      <c r="R175" s="177"/>
      <c r="S175" s="177"/>
      <c r="U175" s="254"/>
    </row>
    <row r="176" spans="1:28" s="62" customFormat="1" ht="33" x14ac:dyDescent="0.3">
      <c r="A176" s="131" t="s">
        <v>132</v>
      </c>
      <c r="B176" s="340">
        <v>5</v>
      </c>
      <c r="C176" s="320">
        <f>+IFERROR(B176*100/B175,"")</f>
        <v>71.428571428571431</v>
      </c>
      <c r="D176" s="340">
        <v>6</v>
      </c>
      <c r="E176" s="320">
        <f>+IFERROR(D176*100/D175,"")</f>
        <v>85.714285714285708</v>
      </c>
      <c r="F176" s="341">
        <v>12</v>
      </c>
      <c r="G176" s="320">
        <f>+IFERROR(F176*100/F175,"")</f>
        <v>92.307692307692307</v>
      </c>
      <c r="H176" s="340">
        <v>13</v>
      </c>
      <c r="I176" s="320">
        <f>+IFERROR(H176*100/H175,"")</f>
        <v>72.222222222222229</v>
      </c>
      <c r="J176" s="340">
        <v>14</v>
      </c>
      <c r="K176" s="320">
        <f>+IFERROR(J176*100/J175,"")</f>
        <v>73.684210526315795</v>
      </c>
      <c r="L176" s="340">
        <v>15</v>
      </c>
      <c r="M176" s="322">
        <f>+IFERROR(L176*100/L175,"")</f>
        <v>75</v>
      </c>
      <c r="N176" s="177"/>
      <c r="O176" s="177"/>
      <c r="P176" s="177"/>
      <c r="Q176" s="177"/>
      <c r="R176" s="177"/>
      <c r="S176" s="177"/>
      <c r="U176" s="254"/>
    </row>
    <row r="177" spans="1:21" s="62" customFormat="1" ht="33" x14ac:dyDescent="0.3">
      <c r="A177" s="131" t="s">
        <v>133</v>
      </c>
      <c r="B177" s="340">
        <v>2</v>
      </c>
      <c r="C177" s="320">
        <f>+IFERROR(B177*100/B175,"")</f>
        <v>28.571428571428573</v>
      </c>
      <c r="D177" s="340">
        <v>1</v>
      </c>
      <c r="E177" s="320">
        <f>+IFERROR(D177*100/D175,"")</f>
        <v>14.285714285714286</v>
      </c>
      <c r="F177" s="341">
        <v>1</v>
      </c>
      <c r="G177" s="320">
        <f>+IFERROR(F177*100/F175,"")</f>
        <v>7.6923076923076925</v>
      </c>
      <c r="H177" s="340">
        <v>1</v>
      </c>
      <c r="I177" s="320">
        <f>+IFERROR(H177*100/H175,"")</f>
        <v>5.5555555555555554</v>
      </c>
      <c r="J177" s="340">
        <v>1</v>
      </c>
      <c r="K177" s="320">
        <f>+IFERROR(J177*100/J175,"")</f>
        <v>5.2631578947368425</v>
      </c>
      <c r="L177" s="340">
        <v>2</v>
      </c>
      <c r="M177" s="322">
        <f>+IFERROR(L177*100/L175,"")</f>
        <v>10</v>
      </c>
      <c r="N177" s="177"/>
      <c r="O177" s="177"/>
      <c r="P177" s="177"/>
      <c r="Q177" s="177"/>
      <c r="R177" s="177"/>
      <c r="S177" s="177"/>
      <c r="U177" s="254"/>
    </row>
    <row r="178" spans="1:21" s="62" customFormat="1" x14ac:dyDescent="0.3">
      <c r="A178" s="93" t="s">
        <v>134</v>
      </c>
      <c r="B178" s="340">
        <v>0</v>
      </c>
      <c r="C178" s="320" t="str">
        <f>IF(B178=0,"",B178*100/B32)</f>
        <v/>
      </c>
      <c r="D178" s="340">
        <v>0</v>
      </c>
      <c r="E178" s="320" t="str">
        <f>IF(D178=0,"",D178*100/C32)</f>
        <v/>
      </c>
      <c r="F178" s="341">
        <v>0</v>
      </c>
      <c r="G178" s="320" t="str">
        <f>IF(F178=0,"",F178*100/D32)</f>
        <v/>
      </c>
      <c r="H178" s="340">
        <v>0</v>
      </c>
      <c r="I178" s="320" t="str">
        <f>IF(H178=0,"",H178*100/E32)</f>
        <v/>
      </c>
      <c r="J178" s="340">
        <v>0</v>
      </c>
      <c r="K178" s="320" t="str">
        <f>IF(J178=0,"",J178*100/F32)</f>
        <v/>
      </c>
      <c r="L178" s="340">
        <v>0</v>
      </c>
      <c r="M178" s="322" t="str">
        <f>IF(L178=0,"",L178*100/G32)</f>
        <v/>
      </c>
      <c r="N178" s="177"/>
      <c r="O178" s="177"/>
      <c r="P178" s="177"/>
      <c r="Q178" s="177"/>
      <c r="R178" s="177"/>
      <c r="S178" s="177"/>
      <c r="U178" s="254"/>
    </row>
    <row r="179" spans="1:21" s="62" customFormat="1" x14ac:dyDescent="0.3">
      <c r="A179" s="93" t="s">
        <v>135</v>
      </c>
      <c r="B179" s="319">
        <v>0</v>
      </c>
      <c r="C179" s="319"/>
      <c r="D179" s="319">
        <v>0</v>
      </c>
      <c r="E179" s="319"/>
      <c r="F179" s="319">
        <v>0</v>
      </c>
      <c r="G179" s="319"/>
      <c r="H179" s="319">
        <v>0</v>
      </c>
      <c r="I179" s="319"/>
      <c r="J179" s="319">
        <v>0</v>
      </c>
      <c r="K179" s="22"/>
      <c r="L179" s="319">
        <v>0</v>
      </c>
      <c r="M179" s="339"/>
      <c r="N179" s="177"/>
      <c r="O179" s="177"/>
      <c r="P179" s="177"/>
      <c r="Q179" s="177"/>
      <c r="R179" s="177"/>
      <c r="S179" s="177"/>
      <c r="U179" s="254"/>
    </row>
    <row r="180" spans="1:21" s="62" customFormat="1" x14ac:dyDescent="0.3">
      <c r="A180" s="93" t="s">
        <v>136</v>
      </c>
      <c r="B180" s="340">
        <v>0</v>
      </c>
      <c r="C180" s="320" t="str">
        <f>IF(B180=0,"",B180*100/B179)</f>
        <v/>
      </c>
      <c r="D180" s="340">
        <v>0</v>
      </c>
      <c r="E180" s="320" t="str">
        <f>IF(D180=0,"",D180*100/D179)</f>
        <v/>
      </c>
      <c r="F180" s="341">
        <v>0</v>
      </c>
      <c r="G180" s="320" t="str">
        <f>IF(F180=0,"",F180*100/F179)</f>
        <v/>
      </c>
      <c r="H180" s="340">
        <v>0</v>
      </c>
      <c r="I180" s="320" t="str">
        <f>IF(H180=0,"",H180*100/H179)</f>
        <v/>
      </c>
      <c r="J180" s="340">
        <v>0</v>
      </c>
      <c r="K180" s="320" t="str">
        <f>IF(J180=0,"",J180*100/J179)</f>
        <v/>
      </c>
      <c r="L180" s="340">
        <v>0</v>
      </c>
      <c r="M180" s="322" t="str">
        <f>IF(L180=0,"",L180*100/L179)</f>
        <v/>
      </c>
      <c r="N180" s="177"/>
      <c r="O180" s="177"/>
      <c r="P180" s="177"/>
      <c r="Q180" s="177"/>
      <c r="R180" s="177"/>
      <c r="S180" s="177"/>
      <c r="U180" s="254"/>
    </row>
    <row r="181" spans="1:21" s="62" customFormat="1" ht="33" x14ac:dyDescent="0.3">
      <c r="A181" s="131" t="s">
        <v>137</v>
      </c>
      <c r="B181" s="340">
        <v>0</v>
      </c>
      <c r="C181" s="320" t="str">
        <f>+IFERROR(B181*100/B180,"")</f>
        <v/>
      </c>
      <c r="D181" s="340">
        <v>0</v>
      </c>
      <c r="E181" s="320" t="str">
        <f>+IFERROR(D181*100/D180,"")</f>
        <v/>
      </c>
      <c r="F181" s="341">
        <v>0</v>
      </c>
      <c r="G181" s="320" t="str">
        <f>+IFERROR(F181*100/F180,"")</f>
        <v/>
      </c>
      <c r="H181" s="340">
        <v>0</v>
      </c>
      <c r="I181" s="320" t="str">
        <f>+IFERROR(H181*100/H180,"")</f>
        <v/>
      </c>
      <c r="J181" s="340">
        <v>0</v>
      </c>
      <c r="K181" s="320" t="str">
        <f>+IFERROR(J181*100/J180,"")</f>
        <v/>
      </c>
      <c r="L181" s="340">
        <v>0</v>
      </c>
      <c r="M181" s="322" t="str">
        <f>+IFERROR(L181*100/L180,"")</f>
        <v/>
      </c>
      <c r="N181" s="177"/>
      <c r="O181" s="177"/>
      <c r="P181" s="177"/>
      <c r="Q181" s="177"/>
      <c r="R181" s="177"/>
      <c r="S181" s="177"/>
      <c r="U181" s="254"/>
    </row>
    <row r="182" spans="1:21" s="62" customFormat="1" ht="33" x14ac:dyDescent="0.3">
      <c r="A182" s="131" t="s">
        <v>138</v>
      </c>
      <c r="B182" s="340">
        <v>0</v>
      </c>
      <c r="C182" s="320" t="str">
        <f>+IFERROR(B182*100/B180,"")</f>
        <v/>
      </c>
      <c r="D182" s="340">
        <v>0</v>
      </c>
      <c r="E182" s="320" t="str">
        <f>+IFERROR(D182*100/D180,"")</f>
        <v/>
      </c>
      <c r="F182" s="341">
        <v>0</v>
      </c>
      <c r="G182" s="320" t="str">
        <f>+IFERROR(F182*100/F180,"")</f>
        <v/>
      </c>
      <c r="H182" s="340">
        <v>0</v>
      </c>
      <c r="I182" s="320" t="str">
        <f>+IFERROR(H182*100/H180,"")</f>
        <v/>
      </c>
      <c r="J182" s="340">
        <v>0</v>
      </c>
      <c r="K182" s="320" t="str">
        <f>+IFERROR(J182*100/J180,"")</f>
        <v/>
      </c>
      <c r="L182" s="340">
        <v>0</v>
      </c>
      <c r="M182" s="322" t="str">
        <f>+IFERROR(L182*100/L180,"")</f>
        <v/>
      </c>
      <c r="N182" s="177"/>
      <c r="O182" s="177"/>
      <c r="P182" s="177"/>
      <c r="Q182" s="177"/>
      <c r="R182" s="177"/>
      <c r="S182" s="177"/>
      <c r="U182" s="254"/>
    </row>
    <row r="183" spans="1:21" s="62" customFormat="1" ht="33" x14ac:dyDescent="0.3">
      <c r="A183" s="131" t="s">
        <v>139</v>
      </c>
      <c r="B183" s="342">
        <v>0</v>
      </c>
      <c r="C183" s="320">
        <f>+IFERROR(B183*100/H32,"")</f>
        <v>0</v>
      </c>
      <c r="D183" s="340">
        <v>0</v>
      </c>
      <c r="E183" s="320">
        <f>+IFERROR(D183*100/I32,"")</f>
        <v>0</v>
      </c>
      <c r="F183" s="341">
        <v>0</v>
      </c>
      <c r="G183" s="320">
        <f>+IFERROR(F183*100/J32,"")</f>
        <v>0</v>
      </c>
      <c r="H183" s="340">
        <v>0</v>
      </c>
      <c r="I183" s="320">
        <f>+IFERROR(H183*100/K32,"")</f>
        <v>0</v>
      </c>
      <c r="J183" s="340">
        <v>0</v>
      </c>
      <c r="K183" s="320">
        <f>+IFERROR(J183*100/L32,"")</f>
        <v>0</v>
      </c>
      <c r="L183" s="340">
        <v>0</v>
      </c>
      <c r="M183" s="322">
        <f>+IFERROR(L183*100/M32,"")</f>
        <v>0</v>
      </c>
      <c r="N183" s="177"/>
      <c r="O183" s="177"/>
      <c r="P183" s="177"/>
      <c r="Q183" s="177"/>
      <c r="R183" s="177"/>
      <c r="S183" s="177"/>
      <c r="U183" s="254"/>
    </row>
    <row r="184" spans="1:21" s="62" customFormat="1" ht="33" x14ac:dyDescent="0.3">
      <c r="A184" s="131" t="s">
        <v>140</v>
      </c>
      <c r="B184" s="342">
        <v>0</v>
      </c>
      <c r="C184" s="320">
        <f>+IFERROR(B184*100/H32,"")</f>
        <v>0</v>
      </c>
      <c r="D184" s="340">
        <v>0</v>
      </c>
      <c r="E184" s="320">
        <f>+IFERROR(D184*100/I32,"")</f>
        <v>0</v>
      </c>
      <c r="F184" s="341">
        <v>0</v>
      </c>
      <c r="G184" s="320">
        <f>+IFERROR(F184*100/J32,"")</f>
        <v>0</v>
      </c>
      <c r="H184" s="340">
        <v>0</v>
      </c>
      <c r="I184" s="320">
        <f>+IFERROR(H184*100/K32,"")</f>
        <v>0</v>
      </c>
      <c r="J184" s="340">
        <v>0</v>
      </c>
      <c r="K184" s="320">
        <f>+IFERROR(J184*100/L32,"")</f>
        <v>0</v>
      </c>
      <c r="L184" s="340">
        <v>0</v>
      </c>
      <c r="M184" s="322">
        <f>+IFERROR(L184*100/M32,"")</f>
        <v>0</v>
      </c>
      <c r="N184" s="177"/>
      <c r="O184" s="177"/>
      <c r="P184" s="177"/>
      <c r="Q184" s="177"/>
      <c r="R184" s="177"/>
      <c r="S184" s="177"/>
      <c r="U184" s="254"/>
    </row>
    <row r="185" spans="1:21" s="62" customFormat="1" ht="33" x14ac:dyDescent="0.3">
      <c r="A185" s="131" t="s">
        <v>141</v>
      </c>
      <c r="B185" s="340">
        <v>0</v>
      </c>
      <c r="C185" s="320">
        <f>IFERROR(B185*100/(B32+H32),"")</f>
        <v>0</v>
      </c>
      <c r="D185" s="340">
        <v>0</v>
      </c>
      <c r="E185" s="320">
        <f>IFERROR(D185*100/(C32+I32),"")</f>
        <v>0</v>
      </c>
      <c r="F185" s="341">
        <v>0</v>
      </c>
      <c r="G185" s="320">
        <f>IFERROR(F185*100/(D32+J32),"")</f>
        <v>0</v>
      </c>
      <c r="H185" s="340">
        <v>0</v>
      </c>
      <c r="I185" s="320">
        <f>IFERROR(H185*100/(K32+E32),"")</f>
        <v>0</v>
      </c>
      <c r="J185" s="340">
        <v>0</v>
      </c>
      <c r="K185" s="320">
        <f>IFERROR(J185*100/(F32+L32),"")</f>
        <v>0</v>
      </c>
      <c r="L185" s="340">
        <v>0</v>
      </c>
      <c r="M185" s="322">
        <f>IFERROR(L185*100/(G32+M32),"")</f>
        <v>0</v>
      </c>
      <c r="N185" s="177"/>
      <c r="O185" s="177"/>
      <c r="P185" s="177"/>
      <c r="Q185" s="177"/>
      <c r="R185" s="177"/>
      <c r="S185" s="177"/>
      <c r="U185" s="254"/>
    </row>
    <row r="186" spans="1:21" s="62" customFormat="1" ht="33" x14ac:dyDescent="0.3">
      <c r="A186" s="131" t="s">
        <v>142</v>
      </c>
      <c r="B186" s="340">
        <v>0</v>
      </c>
      <c r="C186" s="320" t="str">
        <f>IFERROR(B186*100/(N32+B38+H38),"")</f>
        <v/>
      </c>
      <c r="D186" s="340">
        <v>0</v>
      </c>
      <c r="E186" s="320" t="str">
        <f>IFERROR(D186*100/(O32+C38+I38),"")</f>
        <v/>
      </c>
      <c r="F186" s="341">
        <v>0</v>
      </c>
      <c r="G186" s="320" t="str">
        <f>IFERROR(F186*100/(P32+D38+J38),"")</f>
        <v/>
      </c>
      <c r="H186" s="340">
        <v>0</v>
      </c>
      <c r="I186" s="320" t="str">
        <f>IFERROR(H186*100/(Q32+E38+K38),"")</f>
        <v/>
      </c>
      <c r="J186" s="340">
        <v>0</v>
      </c>
      <c r="K186" s="320" t="str">
        <f>IFERROR(J186*100/(R32+F38+L38),"")</f>
        <v/>
      </c>
      <c r="L186" s="340">
        <v>0</v>
      </c>
      <c r="M186" s="322" t="str">
        <f>IFERROR(L186*100/(S32+G38+M38),"")</f>
        <v/>
      </c>
      <c r="N186" s="177"/>
      <c r="O186" s="177"/>
      <c r="P186" s="177"/>
      <c r="Q186" s="177"/>
      <c r="R186" s="177"/>
      <c r="S186" s="177"/>
      <c r="U186" s="254"/>
    </row>
    <row r="187" spans="1:21" s="62" customFormat="1" x14ac:dyDescent="0.2">
      <c r="A187" s="131" t="s">
        <v>143</v>
      </c>
      <c r="B187" s="340">
        <v>0</v>
      </c>
      <c r="C187" s="320">
        <f>+IFERROR(B187*100/N38,"")</f>
        <v>0</v>
      </c>
      <c r="D187" s="340">
        <v>0</v>
      </c>
      <c r="E187" s="320">
        <f>+IFERROR(D187*100/O38,"")</f>
        <v>0</v>
      </c>
      <c r="F187" s="341">
        <v>0</v>
      </c>
      <c r="G187" s="320">
        <f>+IFERROR(F187*100/P38,"")</f>
        <v>0</v>
      </c>
      <c r="H187" s="340">
        <v>0</v>
      </c>
      <c r="I187" s="320">
        <f>+IFERROR(H187*100/Q38,"")</f>
        <v>0</v>
      </c>
      <c r="J187" s="340">
        <v>0</v>
      </c>
      <c r="K187" s="320">
        <f>+IFERROR(J187*100/R38,"")</f>
        <v>0</v>
      </c>
      <c r="L187" s="340">
        <v>0</v>
      </c>
      <c r="M187" s="322">
        <f>+IFERROR(L187*100/S38,"")</f>
        <v>0</v>
      </c>
      <c r="N187" s="177"/>
      <c r="O187" s="177"/>
      <c r="P187" s="177"/>
      <c r="Q187" s="177"/>
      <c r="R187" s="177"/>
      <c r="S187" s="177"/>
    </row>
    <row r="188" spans="1:21" s="62" customFormat="1" ht="33" x14ac:dyDescent="0.2">
      <c r="A188" s="131" t="s">
        <v>144</v>
      </c>
      <c r="B188" s="340">
        <v>0</v>
      </c>
      <c r="C188" s="320">
        <f>+IFERROR(B188*100/($B$32+$H$32),"")</f>
        <v>0</v>
      </c>
      <c r="D188" s="340">
        <v>0</v>
      </c>
      <c r="E188" s="320">
        <f>+IFERROR(D188*100/($C$32+$I$32),"")</f>
        <v>0</v>
      </c>
      <c r="F188" s="341">
        <v>4</v>
      </c>
      <c r="G188" s="320">
        <f>+IFERROR(F188*100/($D$32+$J$32),"")</f>
        <v>100</v>
      </c>
      <c r="H188" s="340">
        <v>0</v>
      </c>
      <c r="I188" s="320">
        <f>+IFERROR(H188*100/($E$32+$K$32),"")</f>
        <v>0</v>
      </c>
      <c r="J188" s="340">
        <v>0</v>
      </c>
      <c r="K188" s="320">
        <f>+IFERROR(J188*100/($F$32+$L$32),"")</f>
        <v>0</v>
      </c>
      <c r="L188" s="340">
        <v>0</v>
      </c>
      <c r="M188" s="322">
        <f>+IFERROR(L188*100/($G$32+$M$32),"")</f>
        <v>0</v>
      </c>
      <c r="N188" s="177"/>
      <c r="O188" s="177"/>
      <c r="P188" s="177"/>
      <c r="Q188" s="177"/>
      <c r="R188" s="177"/>
      <c r="S188" s="177"/>
    </row>
    <row r="189" spans="1:21" s="62" customFormat="1" ht="33" x14ac:dyDescent="0.2">
      <c r="A189" s="131" t="s">
        <v>145</v>
      </c>
      <c r="B189" s="340">
        <v>0</v>
      </c>
      <c r="C189" s="320">
        <f>+IFERROR(B189*100/($B$32+$H$32),"")</f>
        <v>0</v>
      </c>
      <c r="D189" s="340">
        <v>0</v>
      </c>
      <c r="E189" s="320">
        <f>+IFERROR(D189*100/($C$32+$I$32),"")</f>
        <v>0</v>
      </c>
      <c r="F189" s="341">
        <v>4</v>
      </c>
      <c r="G189" s="320">
        <f>+IFERROR(F189*100/($D$32+$J$32),"")</f>
        <v>100</v>
      </c>
      <c r="H189" s="340">
        <v>0</v>
      </c>
      <c r="I189" s="320">
        <f>+IFERROR(H189*100/($E$32+$K$32),"")</f>
        <v>0</v>
      </c>
      <c r="J189" s="340">
        <v>0</v>
      </c>
      <c r="K189" s="320">
        <f>+IFERROR(J189*100/($F$32+$L$32),"")</f>
        <v>0</v>
      </c>
      <c r="L189" s="340">
        <v>0</v>
      </c>
      <c r="M189" s="322">
        <f>+IFERROR(L189*100/($G$32+$M$32),"")</f>
        <v>0</v>
      </c>
      <c r="N189" s="177"/>
      <c r="O189" s="177"/>
      <c r="P189" s="177"/>
      <c r="Q189" s="177"/>
      <c r="R189" s="177"/>
      <c r="S189" s="177"/>
    </row>
    <row r="190" spans="1:21" s="62" customFormat="1" x14ac:dyDescent="0.2">
      <c r="A190" s="131" t="s">
        <v>146</v>
      </c>
      <c r="B190" s="340">
        <v>4</v>
      </c>
      <c r="C190" s="320">
        <f>+IFERROR(B190*100/$N$62,"")</f>
        <v>100</v>
      </c>
      <c r="D190" s="340">
        <v>4</v>
      </c>
      <c r="E190" s="320">
        <f>+IFERROR(D190*100/$O$62,"")</f>
        <v>100</v>
      </c>
      <c r="F190" s="341">
        <v>4</v>
      </c>
      <c r="G190" s="320">
        <f>+IFERROR(F190*100/$P$62,"")</f>
        <v>100</v>
      </c>
      <c r="H190" s="340">
        <v>4</v>
      </c>
      <c r="I190" s="320">
        <f>+IFERROR(H190*100/$Q$62,"")</f>
        <v>100</v>
      </c>
      <c r="J190" s="340">
        <v>4</v>
      </c>
      <c r="K190" s="320">
        <f>+IFERROR(J190*100/$R$62,"")</f>
        <v>100</v>
      </c>
      <c r="L190" s="340">
        <v>4</v>
      </c>
      <c r="M190" s="322">
        <f>+IFERROR(L190*100/$S$62,"")</f>
        <v>100</v>
      </c>
      <c r="N190" s="177"/>
      <c r="O190" s="177"/>
      <c r="P190" s="177"/>
      <c r="Q190" s="177"/>
      <c r="R190" s="177"/>
      <c r="S190" s="177"/>
    </row>
    <row r="191" spans="1:21" s="62" customFormat="1" ht="33" x14ac:dyDescent="0.2">
      <c r="A191" s="131" t="s">
        <v>147</v>
      </c>
      <c r="B191" s="340">
        <v>4</v>
      </c>
      <c r="C191" s="320">
        <f>+IFERROR(B191*100/$N$62,"")</f>
        <v>100</v>
      </c>
      <c r="D191" s="340">
        <v>4</v>
      </c>
      <c r="E191" s="320">
        <f>+IFERROR(D191*100/$O$62,"")</f>
        <v>100</v>
      </c>
      <c r="F191" s="341">
        <v>4</v>
      </c>
      <c r="G191" s="320">
        <f>+IFERROR(F191*100/$P$62,"")</f>
        <v>100</v>
      </c>
      <c r="H191" s="340">
        <v>4</v>
      </c>
      <c r="I191" s="320">
        <f>+IFERROR(H191*100/$Q$62,"")</f>
        <v>100</v>
      </c>
      <c r="J191" s="340">
        <v>4</v>
      </c>
      <c r="K191" s="320">
        <f>+IFERROR(J191*100/$R$62,"")</f>
        <v>100</v>
      </c>
      <c r="L191" s="340">
        <v>4</v>
      </c>
      <c r="M191" s="322">
        <f>+IFERROR(L191*100/$S$62,"")</f>
        <v>100</v>
      </c>
      <c r="N191" s="177"/>
      <c r="O191" s="177"/>
      <c r="P191" s="177"/>
      <c r="Q191" s="177"/>
      <c r="R191" s="177"/>
      <c r="S191" s="177"/>
    </row>
    <row r="192" spans="1:21" s="62" customFormat="1" ht="33" x14ac:dyDescent="0.2">
      <c r="A192" s="131" t="s">
        <v>148</v>
      </c>
      <c r="B192" s="340">
        <v>4</v>
      </c>
      <c r="C192" s="320">
        <f>+IFERROR(B192*100/$N$62,"")</f>
        <v>100</v>
      </c>
      <c r="D192" s="340">
        <v>4</v>
      </c>
      <c r="E192" s="320">
        <f>+IFERROR(D192*100/$O$62,"")</f>
        <v>100</v>
      </c>
      <c r="F192" s="341">
        <v>4</v>
      </c>
      <c r="G192" s="320">
        <f>+IFERROR(F192*100/$P$62,"")</f>
        <v>100</v>
      </c>
      <c r="H192" s="340">
        <v>4</v>
      </c>
      <c r="I192" s="320">
        <f>+IFERROR(H192*100/$Q$62,"")</f>
        <v>100</v>
      </c>
      <c r="J192" s="340">
        <v>4</v>
      </c>
      <c r="K192" s="320">
        <f>+IFERROR(J192*100/$R$62,"")</f>
        <v>100</v>
      </c>
      <c r="L192" s="340">
        <v>4</v>
      </c>
      <c r="M192" s="322">
        <f>+IFERROR(L192*100/$S$62,"")</f>
        <v>100</v>
      </c>
      <c r="N192" s="177"/>
      <c r="O192" s="177"/>
      <c r="P192" s="177"/>
      <c r="Q192" s="177"/>
      <c r="R192" s="177"/>
      <c r="S192" s="177"/>
    </row>
    <row r="193" spans="1:31" s="62" customFormat="1" ht="33" x14ac:dyDescent="0.2">
      <c r="A193" s="182" t="s">
        <v>149</v>
      </c>
      <c r="B193" s="340">
        <v>0</v>
      </c>
      <c r="C193" s="320" t="str">
        <f>IF(B193=0,"",B193*100/(B32+H32))</f>
        <v/>
      </c>
      <c r="D193" s="340">
        <v>0</v>
      </c>
      <c r="E193" s="320" t="str">
        <f>IF(D193=0,"",D193*100/(C32+I32))</f>
        <v/>
      </c>
      <c r="F193" s="341">
        <v>0</v>
      </c>
      <c r="G193" s="320" t="str">
        <f>IF(F193=0,"",F193*100/(D32+J32))</f>
        <v/>
      </c>
      <c r="H193" s="340">
        <v>0</v>
      </c>
      <c r="I193" s="320" t="str">
        <f>IF(H193=0,"",H193*100/(E32+K32))</f>
        <v/>
      </c>
      <c r="J193" s="340">
        <v>0</v>
      </c>
      <c r="K193" s="320" t="str">
        <f>IF(J193=0,"",J193*100/(F32+L32))</f>
        <v/>
      </c>
      <c r="L193" s="340">
        <v>0</v>
      </c>
      <c r="M193" s="322" t="str">
        <f>IF(L193=0,"",L193*100/(G32+M32))</f>
        <v/>
      </c>
      <c r="N193" s="159"/>
      <c r="O193" s="159"/>
      <c r="P193" s="159"/>
      <c r="Q193" s="159"/>
      <c r="R193" s="159"/>
      <c r="S193" s="159"/>
    </row>
    <row r="194" spans="1:31" s="62" customFormat="1" ht="49.5" x14ac:dyDescent="0.2">
      <c r="A194" s="160" t="s">
        <v>150</v>
      </c>
      <c r="B194" s="343">
        <v>0</v>
      </c>
      <c r="C194" s="325" t="str">
        <f>IF(B194=0,"",B194*100/(B32+H32))</f>
        <v/>
      </c>
      <c r="D194" s="343">
        <v>0</v>
      </c>
      <c r="E194" s="325" t="str">
        <f>IF(D194=0,"",D194*100/(C32+I32))</f>
        <v/>
      </c>
      <c r="F194" s="344">
        <v>0</v>
      </c>
      <c r="G194" s="325" t="str">
        <f>IF(F194=0,"",F194*100/(D32+J32))</f>
        <v/>
      </c>
      <c r="H194" s="343">
        <v>0</v>
      </c>
      <c r="I194" s="325" t="str">
        <f>IF(H194=0,"",H194*100/(E32+K32))</f>
        <v/>
      </c>
      <c r="J194" s="343">
        <v>0</v>
      </c>
      <c r="K194" s="325" t="str">
        <f>IF(J194=0,"",J194*100/(F32+L32))</f>
        <v/>
      </c>
      <c r="L194" s="343">
        <v>0</v>
      </c>
      <c r="M194" s="326" t="str">
        <f>IF(L194=0,"",L194*100/(G32+M32))</f>
        <v/>
      </c>
      <c r="N194" s="159"/>
      <c r="O194" s="159"/>
      <c r="P194" s="159"/>
      <c r="Q194" s="159"/>
      <c r="R194" s="159"/>
      <c r="S194" s="159"/>
    </row>
    <row r="195" spans="1:31" s="62" customFormat="1" x14ac:dyDescent="0.2">
      <c r="A195" s="185"/>
      <c r="B195" s="185"/>
      <c r="C195" s="186"/>
      <c r="D195" s="186"/>
      <c r="E195" s="186"/>
      <c r="F195" s="186"/>
      <c r="G195" s="186"/>
      <c r="H195" s="186"/>
      <c r="I195" s="186"/>
      <c r="J195" s="186"/>
      <c r="K195" s="186"/>
      <c r="L195" s="186"/>
      <c r="M195" s="186"/>
      <c r="N195" s="186"/>
      <c r="O195" s="186"/>
      <c r="P195" s="186"/>
      <c r="Q195" s="186"/>
      <c r="R195" s="186"/>
      <c r="S195" s="187"/>
      <c r="T195" s="187"/>
      <c r="U195" s="187"/>
      <c r="V195" s="187"/>
      <c r="W195" s="187"/>
      <c r="X195" s="187"/>
      <c r="Y195" s="187"/>
      <c r="Z195" s="187"/>
      <c r="AA195" s="187"/>
      <c r="AB195" s="187"/>
      <c r="AC195" s="187"/>
      <c r="AD195" s="187"/>
      <c r="AE195" s="187"/>
    </row>
    <row r="196" spans="1:31" s="62" customFormat="1" x14ac:dyDescent="0.2">
      <c r="A196" s="171" t="s">
        <v>127</v>
      </c>
      <c r="B196" s="171"/>
      <c r="C196" s="171"/>
      <c r="D196" s="171"/>
      <c r="E196" s="171"/>
      <c r="F196" s="171"/>
      <c r="G196" s="171"/>
      <c r="H196" s="171"/>
      <c r="I196" s="171"/>
      <c r="J196" s="171"/>
      <c r="K196" s="171"/>
      <c r="L196" s="171"/>
      <c r="M196" s="171"/>
      <c r="N196" s="171"/>
      <c r="O196" s="171"/>
      <c r="P196" s="171"/>
      <c r="Q196" s="171"/>
      <c r="R196" s="171"/>
      <c r="S196" s="171"/>
    </row>
    <row r="197" spans="1:31" s="62" customFormat="1" x14ac:dyDescent="0.2">
      <c r="A197" s="626" t="s">
        <v>151</v>
      </c>
      <c r="B197" s="621">
        <v>2013</v>
      </c>
      <c r="C197" s="622"/>
      <c r="D197" s="623"/>
      <c r="E197" s="621">
        <v>2014</v>
      </c>
      <c r="F197" s="622"/>
      <c r="G197" s="623"/>
      <c r="H197" s="624">
        <v>2015</v>
      </c>
      <c r="I197" s="710"/>
      <c r="J197" s="710"/>
      <c r="K197" s="624">
        <v>2016</v>
      </c>
      <c r="L197" s="710"/>
      <c r="M197" s="710"/>
      <c r="N197" s="621">
        <v>2017</v>
      </c>
      <c r="O197" s="622"/>
      <c r="P197" s="623"/>
      <c r="Q197" s="621">
        <v>2018</v>
      </c>
      <c r="R197" s="622"/>
      <c r="S197" s="623"/>
    </row>
    <row r="198" spans="1:31" s="62" customFormat="1" x14ac:dyDescent="0.2">
      <c r="A198" s="627"/>
      <c r="B198" s="259" t="s">
        <v>152</v>
      </c>
      <c r="C198" s="624" t="s">
        <v>153</v>
      </c>
      <c r="D198" s="625"/>
      <c r="E198" s="259" t="s">
        <v>152</v>
      </c>
      <c r="F198" s="624" t="s">
        <v>153</v>
      </c>
      <c r="G198" s="625"/>
      <c r="H198" s="259" t="s">
        <v>152</v>
      </c>
      <c r="I198" s="624" t="s">
        <v>153</v>
      </c>
      <c r="J198" s="625"/>
      <c r="K198" s="259" t="s">
        <v>152</v>
      </c>
      <c r="L198" s="624" t="s">
        <v>153</v>
      </c>
      <c r="M198" s="625"/>
      <c r="N198" s="259" t="s">
        <v>152</v>
      </c>
      <c r="O198" s="624" t="s">
        <v>153</v>
      </c>
      <c r="P198" s="625"/>
      <c r="Q198" s="259" t="s">
        <v>152</v>
      </c>
      <c r="R198" s="624" t="s">
        <v>153</v>
      </c>
      <c r="S198" s="625"/>
    </row>
    <row r="199" spans="1:31" s="62" customFormat="1" x14ac:dyDescent="0.2">
      <c r="A199" s="628"/>
      <c r="B199" s="259" t="s">
        <v>84</v>
      </c>
      <c r="C199" s="259" t="s">
        <v>84</v>
      </c>
      <c r="D199" s="259" t="s">
        <v>85</v>
      </c>
      <c r="E199" s="259" t="s">
        <v>84</v>
      </c>
      <c r="F199" s="259" t="s">
        <v>84</v>
      </c>
      <c r="G199" s="259" t="s">
        <v>85</v>
      </c>
      <c r="H199" s="259" t="s">
        <v>84</v>
      </c>
      <c r="I199" s="259" t="s">
        <v>84</v>
      </c>
      <c r="J199" s="259" t="s">
        <v>85</v>
      </c>
      <c r="K199" s="259" t="s">
        <v>84</v>
      </c>
      <c r="L199" s="259" t="s">
        <v>84</v>
      </c>
      <c r="M199" s="259" t="s">
        <v>85</v>
      </c>
      <c r="N199" s="259" t="s">
        <v>84</v>
      </c>
      <c r="O199" s="259" t="s">
        <v>84</v>
      </c>
      <c r="P199" s="259" t="s">
        <v>85</v>
      </c>
      <c r="Q199" s="259" t="s">
        <v>84</v>
      </c>
      <c r="R199" s="259" t="s">
        <v>84</v>
      </c>
      <c r="S199" s="259" t="s">
        <v>85</v>
      </c>
    </row>
    <row r="200" spans="1:31" s="190" customFormat="1" ht="33" x14ac:dyDescent="0.2">
      <c r="A200" s="117" t="s">
        <v>154</v>
      </c>
      <c r="B200" s="188">
        <v>0</v>
      </c>
      <c r="C200" s="189">
        <v>0</v>
      </c>
      <c r="D200" s="174" t="str">
        <f t="shared" ref="D200:D218" si="27">IF(C200=0,"",C200*100/B200)</f>
        <v/>
      </c>
      <c r="E200" s="188">
        <v>0</v>
      </c>
      <c r="F200" s="189">
        <v>0</v>
      </c>
      <c r="G200" s="174" t="str">
        <f t="shared" ref="G200:G218" si="28">IF(F200=0,"",F200*100/E200)</f>
        <v/>
      </c>
      <c r="H200" s="188">
        <v>0</v>
      </c>
      <c r="I200" s="189">
        <v>0</v>
      </c>
      <c r="J200" s="174" t="str">
        <f t="shared" ref="J200:J218" si="29">IF(I200=0,"",I200*100/H200)</f>
        <v/>
      </c>
      <c r="K200" s="188">
        <v>0</v>
      </c>
      <c r="L200" s="189">
        <v>0</v>
      </c>
      <c r="M200" s="174" t="str">
        <f t="shared" ref="M200:M218" si="30">IF(L200=0,"",L200*100/K200)</f>
        <v/>
      </c>
      <c r="N200" s="188">
        <v>0</v>
      </c>
      <c r="O200" s="189">
        <v>0</v>
      </c>
      <c r="P200" s="174" t="str">
        <f t="shared" ref="P200:P218" si="31">IF(O200=0,"",O200*100/N200)</f>
        <v/>
      </c>
      <c r="Q200" s="188">
        <v>0</v>
      </c>
      <c r="R200" s="189">
        <v>0</v>
      </c>
      <c r="S200" s="176" t="str">
        <f t="shared" ref="S200:S218" si="32">IF(R200=0,"",R200*100/Q200)</f>
        <v/>
      </c>
    </row>
    <row r="201" spans="1:31" s="190" customFormat="1" ht="33" x14ac:dyDescent="0.2">
      <c r="A201" s="117" t="s">
        <v>155</v>
      </c>
      <c r="B201" s="191">
        <v>0</v>
      </c>
      <c r="C201" s="192">
        <v>0</v>
      </c>
      <c r="D201" s="125" t="str">
        <f t="shared" si="27"/>
        <v/>
      </c>
      <c r="E201" s="191">
        <v>0</v>
      </c>
      <c r="F201" s="192">
        <v>0</v>
      </c>
      <c r="G201" s="125" t="str">
        <f t="shared" si="28"/>
        <v/>
      </c>
      <c r="H201" s="191">
        <v>0</v>
      </c>
      <c r="I201" s="192">
        <v>0</v>
      </c>
      <c r="J201" s="125" t="str">
        <f t="shared" si="29"/>
        <v/>
      </c>
      <c r="K201" s="191">
        <v>0</v>
      </c>
      <c r="L201" s="192">
        <v>0</v>
      </c>
      <c r="M201" s="125" t="str">
        <f t="shared" si="30"/>
        <v/>
      </c>
      <c r="N201" s="191">
        <v>0</v>
      </c>
      <c r="O201" s="192">
        <v>0</v>
      </c>
      <c r="P201" s="125" t="str">
        <f t="shared" si="31"/>
        <v/>
      </c>
      <c r="Q201" s="191">
        <v>0</v>
      </c>
      <c r="R201" s="192">
        <v>0</v>
      </c>
      <c r="S201" s="127" t="str">
        <f t="shared" si="32"/>
        <v/>
      </c>
    </row>
    <row r="202" spans="1:31" s="62" customFormat="1" ht="33" x14ac:dyDescent="0.2">
      <c r="A202" s="140" t="s">
        <v>156</v>
      </c>
      <c r="B202" s="191">
        <v>0</v>
      </c>
      <c r="C202" s="179">
        <v>0</v>
      </c>
      <c r="D202" s="125" t="str">
        <f t="shared" si="27"/>
        <v/>
      </c>
      <c r="E202" s="191">
        <v>0</v>
      </c>
      <c r="F202" s="179">
        <v>0</v>
      </c>
      <c r="G202" s="125" t="str">
        <f t="shared" si="28"/>
        <v/>
      </c>
      <c r="H202" s="191">
        <v>0</v>
      </c>
      <c r="I202" s="179">
        <v>0</v>
      </c>
      <c r="J202" s="125" t="str">
        <f t="shared" si="29"/>
        <v/>
      </c>
      <c r="K202" s="191">
        <v>0</v>
      </c>
      <c r="L202" s="179">
        <v>0</v>
      </c>
      <c r="M202" s="125" t="str">
        <f t="shared" si="30"/>
        <v/>
      </c>
      <c r="N202" s="191">
        <v>0</v>
      </c>
      <c r="O202" s="179">
        <v>0</v>
      </c>
      <c r="P202" s="125" t="str">
        <f t="shared" si="31"/>
        <v/>
      </c>
      <c r="Q202" s="191">
        <v>0</v>
      </c>
      <c r="R202" s="179">
        <v>0</v>
      </c>
      <c r="S202" s="127" t="str">
        <f t="shared" si="32"/>
        <v/>
      </c>
    </row>
    <row r="203" spans="1:31" s="62" customFormat="1" ht="33" x14ac:dyDescent="0.2">
      <c r="A203" s="140" t="s">
        <v>157</v>
      </c>
      <c r="B203" s="191">
        <v>0</v>
      </c>
      <c r="C203" s="179">
        <v>0</v>
      </c>
      <c r="D203" s="125" t="str">
        <f t="shared" si="27"/>
        <v/>
      </c>
      <c r="E203" s="191">
        <v>0</v>
      </c>
      <c r="F203" s="179">
        <v>0</v>
      </c>
      <c r="G203" s="125" t="str">
        <f t="shared" si="28"/>
        <v/>
      </c>
      <c r="H203" s="191">
        <v>0</v>
      </c>
      <c r="I203" s="179">
        <v>0</v>
      </c>
      <c r="J203" s="125" t="str">
        <f t="shared" si="29"/>
        <v/>
      </c>
      <c r="K203" s="191">
        <v>0</v>
      </c>
      <c r="L203" s="179">
        <v>0</v>
      </c>
      <c r="M203" s="125" t="str">
        <f t="shared" si="30"/>
        <v/>
      </c>
      <c r="N203" s="191">
        <v>0</v>
      </c>
      <c r="O203" s="179">
        <v>0</v>
      </c>
      <c r="P203" s="125" t="str">
        <f t="shared" si="31"/>
        <v/>
      </c>
      <c r="Q203" s="191">
        <v>0</v>
      </c>
      <c r="R203" s="179">
        <v>0</v>
      </c>
      <c r="S203" s="127" t="str">
        <f t="shared" si="32"/>
        <v/>
      </c>
    </row>
    <row r="204" spans="1:31" s="62" customFormat="1" ht="33" x14ac:dyDescent="0.2">
      <c r="A204" s="140" t="s">
        <v>158</v>
      </c>
      <c r="B204" s="193" t="str">
        <f>IF(C202=0,"",(C202+C203))</f>
        <v/>
      </c>
      <c r="C204" s="179">
        <v>0</v>
      </c>
      <c r="D204" s="125" t="str">
        <f t="shared" si="27"/>
        <v/>
      </c>
      <c r="E204" s="193" t="str">
        <f>IF(F202=0,"",(F202+F203))</f>
        <v/>
      </c>
      <c r="F204" s="179">
        <v>0</v>
      </c>
      <c r="G204" s="125" t="str">
        <f t="shared" si="28"/>
        <v/>
      </c>
      <c r="H204" s="193" t="str">
        <f>IF(I202=0,"",(I202+I203))</f>
        <v/>
      </c>
      <c r="I204" s="124">
        <v>0</v>
      </c>
      <c r="J204" s="125" t="str">
        <f t="shared" si="29"/>
        <v/>
      </c>
      <c r="K204" s="193" t="str">
        <f>IF(L202=0,"",(L202+L203))</f>
        <v/>
      </c>
      <c r="L204" s="179">
        <v>0</v>
      </c>
      <c r="M204" s="125" t="str">
        <f t="shared" si="30"/>
        <v/>
      </c>
      <c r="N204" s="193" t="str">
        <f>IF(O202=0,"",(O202+O203))</f>
        <v/>
      </c>
      <c r="O204" s="179">
        <v>0</v>
      </c>
      <c r="P204" s="125" t="str">
        <f t="shared" si="31"/>
        <v/>
      </c>
      <c r="Q204" s="193" t="str">
        <f>IF(R202=0,"",(R202+R203))</f>
        <v/>
      </c>
      <c r="R204" s="179">
        <v>0</v>
      </c>
      <c r="S204" s="127" t="str">
        <f t="shared" si="32"/>
        <v/>
      </c>
    </row>
    <row r="205" spans="1:31" s="62" customFormat="1" ht="33" x14ac:dyDescent="0.2">
      <c r="A205" s="140" t="s">
        <v>159</v>
      </c>
      <c r="B205" s="193" t="str">
        <f>IF(C202=0,"",C202)</f>
        <v/>
      </c>
      <c r="C205" s="179">
        <v>0</v>
      </c>
      <c r="D205" s="125" t="str">
        <f t="shared" si="27"/>
        <v/>
      </c>
      <c r="E205" s="193" t="str">
        <f>IF(F202=0,"",F202)</f>
        <v/>
      </c>
      <c r="F205" s="179">
        <v>0</v>
      </c>
      <c r="G205" s="125" t="str">
        <f t="shared" si="28"/>
        <v/>
      </c>
      <c r="H205" s="193" t="str">
        <f>IF(I202=0,"",I202)</f>
        <v/>
      </c>
      <c r="I205" s="124">
        <v>0</v>
      </c>
      <c r="J205" s="125" t="str">
        <f t="shared" si="29"/>
        <v/>
      </c>
      <c r="K205" s="193" t="str">
        <f>IF(L202=0,"",L202)</f>
        <v/>
      </c>
      <c r="L205" s="179">
        <v>0</v>
      </c>
      <c r="M205" s="125" t="str">
        <f t="shared" si="30"/>
        <v/>
      </c>
      <c r="N205" s="193" t="str">
        <f>IF(O202=0,"",O202)</f>
        <v/>
      </c>
      <c r="O205" s="179">
        <v>0</v>
      </c>
      <c r="P205" s="125" t="str">
        <f t="shared" si="31"/>
        <v/>
      </c>
      <c r="Q205" s="193" t="str">
        <f>IF(R202=0,"",R202)</f>
        <v/>
      </c>
      <c r="R205" s="179">
        <v>0</v>
      </c>
      <c r="S205" s="127" t="str">
        <f t="shared" si="32"/>
        <v/>
      </c>
    </row>
    <row r="206" spans="1:31" s="62" customFormat="1" ht="33" x14ac:dyDescent="0.2">
      <c r="A206" s="140" t="s">
        <v>160</v>
      </c>
      <c r="B206" s="193" t="str">
        <f>IF(C203=0,"",C203)</f>
        <v/>
      </c>
      <c r="C206" s="179">
        <v>0</v>
      </c>
      <c r="D206" s="125" t="str">
        <f t="shared" si="27"/>
        <v/>
      </c>
      <c r="E206" s="193" t="str">
        <f>IF(F203=0,"",F203)</f>
        <v/>
      </c>
      <c r="F206" s="179">
        <v>0</v>
      </c>
      <c r="G206" s="125" t="str">
        <f t="shared" si="28"/>
        <v/>
      </c>
      <c r="H206" s="193" t="str">
        <f>IF(I203=0,"",I203)</f>
        <v/>
      </c>
      <c r="I206" s="124">
        <v>0</v>
      </c>
      <c r="J206" s="125" t="str">
        <f t="shared" si="29"/>
        <v/>
      </c>
      <c r="K206" s="193" t="str">
        <f>IF(L203=0,"",L203)</f>
        <v/>
      </c>
      <c r="L206" s="179">
        <v>0</v>
      </c>
      <c r="M206" s="125" t="str">
        <f t="shared" si="30"/>
        <v/>
      </c>
      <c r="N206" s="193" t="str">
        <f>IF(O203=0,"",O203)</f>
        <v/>
      </c>
      <c r="O206" s="179">
        <v>0</v>
      </c>
      <c r="P206" s="125" t="str">
        <f t="shared" si="31"/>
        <v/>
      </c>
      <c r="Q206" s="193" t="str">
        <f>IF(R203=0,"",R203)</f>
        <v/>
      </c>
      <c r="R206" s="179">
        <v>0</v>
      </c>
      <c r="S206" s="127" t="str">
        <f t="shared" si="32"/>
        <v/>
      </c>
    </row>
    <row r="207" spans="1:31" s="62" customFormat="1" ht="33" x14ac:dyDescent="0.2">
      <c r="A207" s="140" t="s">
        <v>161</v>
      </c>
      <c r="B207" s="193" t="str">
        <f>IF(C205=0,"",(C205+C206))</f>
        <v/>
      </c>
      <c r="C207" s="179">
        <v>0</v>
      </c>
      <c r="D207" s="125" t="str">
        <f t="shared" si="27"/>
        <v/>
      </c>
      <c r="E207" s="193" t="str">
        <f>IF(F205=0,"",(F205+F206))</f>
        <v/>
      </c>
      <c r="F207" s="179">
        <v>0</v>
      </c>
      <c r="G207" s="125" t="str">
        <f t="shared" si="28"/>
        <v/>
      </c>
      <c r="H207" s="193" t="str">
        <f>IF(I205=0,"",(I205+I206))</f>
        <v/>
      </c>
      <c r="I207" s="124">
        <v>0</v>
      </c>
      <c r="J207" s="125" t="str">
        <f t="shared" si="29"/>
        <v/>
      </c>
      <c r="K207" s="193" t="str">
        <f>IF(L205=0,"",(L205+L206))</f>
        <v/>
      </c>
      <c r="L207" s="179">
        <v>0</v>
      </c>
      <c r="M207" s="125" t="str">
        <f t="shared" si="30"/>
        <v/>
      </c>
      <c r="N207" s="193" t="str">
        <f>IF(O205=0,"",(O205+O206))</f>
        <v/>
      </c>
      <c r="O207" s="179">
        <v>0</v>
      </c>
      <c r="P207" s="125" t="str">
        <f t="shared" si="31"/>
        <v/>
      </c>
      <c r="Q207" s="193" t="str">
        <f>IF(R205=0,"",(R205+R206))</f>
        <v/>
      </c>
      <c r="R207" s="179">
        <v>0</v>
      </c>
      <c r="S207" s="127" t="str">
        <f t="shared" si="32"/>
        <v/>
      </c>
    </row>
    <row r="208" spans="1:31" s="62" customFormat="1" ht="33" x14ac:dyDescent="0.2">
      <c r="A208" s="107" t="s">
        <v>162</v>
      </c>
      <c r="B208" s="191"/>
      <c r="C208" s="192"/>
      <c r="D208" s="125" t="str">
        <f t="shared" si="27"/>
        <v/>
      </c>
      <c r="E208" s="191"/>
      <c r="F208" s="192"/>
      <c r="G208" s="125" t="str">
        <f t="shared" si="28"/>
        <v/>
      </c>
      <c r="H208" s="191"/>
      <c r="I208" s="192"/>
      <c r="J208" s="125" t="str">
        <f t="shared" si="29"/>
        <v/>
      </c>
      <c r="K208" s="191"/>
      <c r="L208" s="192"/>
      <c r="M208" s="125" t="str">
        <f t="shared" si="30"/>
        <v/>
      </c>
      <c r="N208" s="181"/>
      <c r="O208" s="192"/>
      <c r="P208" s="125" t="str">
        <f t="shared" si="31"/>
        <v/>
      </c>
      <c r="Q208" s="181"/>
      <c r="R208" s="192"/>
      <c r="S208" s="127" t="str">
        <f t="shared" si="32"/>
        <v/>
      </c>
    </row>
    <row r="209" spans="1:31" s="62" customFormat="1" ht="33" x14ac:dyDescent="0.2">
      <c r="A209" s="107" t="s">
        <v>163</v>
      </c>
      <c r="B209" s="191">
        <v>313</v>
      </c>
      <c r="C209" s="192">
        <v>259</v>
      </c>
      <c r="D209" s="125">
        <f t="shared" si="27"/>
        <v>82.74760383386581</v>
      </c>
      <c r="E209" s="191">
        <v>331</v>
      </c>
      <c r="F209" s="192">
        <v>272</v>
      </c>
      <c r="G209" s="125">
        <f t="shared" si="28"/>
        <v>82.175226586102724</v>
      </c>
      <c r="H209" s="191">
        <v>308</v>
      </c>
      <c r="I209" s="192">
        <v>265</v>
      </c>
      <c r="J209" s="125">
        <f t="shared" si="29"/>
        <v>86.038961038961034</v>
      </c>
      <c r="K209" s="191">
        <v>308</v>
      </c>
      <c r="L209" s="192">
        <v>265</v>
      </c>
      <c r="M209" s="125">
        <f t="shared" si="30"/>
        <v>86.038961038961034</v>
      </c>
      <c r="N209" s="181">
        <v>310</v>
      </c>
      <c r="O209" s="192">
        <v>270</v>
      </c>
      <c r="P209" s="125">
        <f t="shared" si="31"/>
        <v>87.096774193548384</v>
      </c>
      <c r="Q209" s="181">
        <v>315</v>
      </c>
      <c r="R209" s="192">
        <v>275</v>
      </c>
      <c r="S209" s="127">
        <f t="shared" si="32"/>
        <v>87.301587301587304</v>
      </c>
    </row>
    <row r="210" spans="1:31" s="62" customFormat="1" ht="33" x14ac:dyDescent="0.2">
      <c r="A210" s="140" t="s">
        <v>164</v>
      </c>
      <c r="B210" s="191">
        <v>124</v>
      </c>
      <c r="C210" s="192">
        <v>12</v>
      </c>
      <c r="D210" s="125">
        <f t="shared" si="27"/>
        <v>9.67741935483871</v>
      </c>
      <c r="E210" s="191">
        <v>185</v>
      </c>
      <c r="F210" s="192">
        <v>37</v>
      </c>
      <c r="G210" s="125">
        <f t="shared" si="28"/>
        <v>20</v>
      </c>
      <c r="H210" s="191">
        <v>303</v>
      </c>
      <c r="I210" s="192">
        <v>65</v>
      </c>
      <c r="J210" s="125">
        <f t="shared" si="29"/>
        <v>21.452145214521451</v>
      </c>
      <c r="K210" s="191">
        <v>303</v>
      </c>
      <c r="L210" s="192">
        <v>65</v>
      </c>
      <c r="M210" s="125">
        <f t="shared" si="30"/>
        <v>21.452145214521451</v>
      </c>
      <c r="N210" s="181">
        <v>305</v>
      </c>
      <c r="O210" s="192">
        <v>70</v>
      </c>
      <c r="P210" s="125">
        <f t="shared" si="31"/>
        <v>22.950819672131146</v>
      </c>
      <c r="Q210" s="181">
        <v>310</v>
      </c>
      <c r="R210" s="192">
        <v>72</v>
      </c>
      <c r="S210" s="127">
        <f t="shared" si="32"/>
        <v>23.225806451612904</v>
      </c>
    </row>
    <row r="211" spans="1:31" s="62" customFormat="1" ht="33" x14ac:dyDescent="0.2">
      <c r="A211" s="140" t="s">
        <v>165</v>
      </c>
      <c r="B211" s="191">
        <v>124</v>
      </c>
      <c r="C211" s="192">
        <v>18</v>
      </c>
      <c r="D211" s="125">
        <f t="shared" si="27"/>
        <v>14.516129032258064</v>
      </c>
      <c r="E211" s="191">
        <v>185</v>
      </c>
      <c r="F211" s="192">
        <v>15</v>
      </c>
      <c r="G211" s="125">
        <f t="shared" si="28"/>
        <v>8.1081081081081088</v>
      </c>
      <c r="H211" s="191">
        <v>308</v>
      </c>
      <c r="I211" s="192">
        <v>21</v>
      </c>
      <c r="J211" s="125">
        <f t="shared" si="29"/>
        <v>6.8181818181818183</v>
      </c>
      <c r="K211" s="191">
        <v>308</v>
      </c>
      <c r="L211" s="192">
        <v>21</v>
      </c>
      <c r="M211" s="125">
        <f t="shared" si="30"/>
        <v>6.8181818181818183</v>
      </c>
      <c r="N211" s="181">
        <v>310</v>
      </c>
      <c r="O211" s="179">
        <v>25</v>
      </c>
      <c r="P211" s="125">
        <f t="shared" si="31"/>
        <v>8.064516129032258</v>
      </c>
      <c r="Q211" s="181">
        <v>315</v>
      </c>
      <c r="R211" s="192">
        <v>28</v>
      </c>
      <c r="S211" s="127">
        <f t="shared" si="32"/>
        <v>8.8888888888888893</v>
      </c>
    </row>
    <row r="212" spans="1:31" s="62" customFormat="1" ht="33" x14ac:dyDescent="0.2">
      <c r="A212" s="93" t="s">
        <v>166</v>
      </c>
      <c r="B212" s="193">
        <f>IF(C210=0,"",(C210+C211))</f>
        <v>30</v>
      </c>
      <c r="C212" s="179">
        <v>8</v>
      </c>
      <c r="D212" s="125">
        <f t="shared" si="27"/>
        <v>26.666666666666668</v>
      </c>
      <c r="E212" s="193">
        <f>IF(F210=0,"",(F210+F211))</f>
        <v>52</v>
      </c>
      <c r="F212" s="179">
        <v>10</v>
      </c>
      <c r="G212" s="125">
        <f t="shared" si="28"/>
        <v>19.23076923076923</v>
      </c>
      <c r="H212" s="193">
        <f>IF(I210=0,"",(I210+I211))</f>
        <v>86</v>
      </c>
      <c r="I212" s="124">
        <v>12</v>
      </c>
      <c r="J212" s="125">
        <f t="shared" si="29"/>
        <v>13.953488372093023</v>
      </c>
      <c r="K212" s="193">
        <f>IF(L210=0,"",(L210+L211))</f>
        <v>86</v>
      </c>
      <c r="L212" s="179">
        <v>14</v>
      </c>
      <c r="M212" s="125">
        <f t="shared" si="30"/>
        <v>16.279069767441861</v>
      </c>
      <c r="N212" s="193">
        <f>IF(O210=0,"",(O210+O211))</f>
        <v>95</v>
      </c>
      <c r="O212" s="179">
        <v>16</v>
      </c>
      <c r="P212" s="125">
        <f t="shared" si="31"/>
        <v>16.842105263157894</v>
      </c>
      <c r="Q212" s="193">
        <f>IF(R210=0,"",(R210+R211))</f>
        <v>100</v>
      </c>
      <c r="R212" s="179">
        <v>18</v>
      </c>
      <c r="S212" s="127">
        <f t="shared" si="32"/>
        <v>18</v>
      </c>
    </row>
    <row r="213" spans="1:31" s="62" customFormat="1" ht="33" x14ac:dyDescent="0.2">
      <c r="A213" s="93" t="s">
        <v>167</v>
      </c>
      <c r="B213" s="193">
        <f>IF(C210=0,"",C210)</f>
        <v>12</v>
      </c>
      <c r="C213" s="179">
        <v>16</v>
      </c>
      <c r="D213" s="125">
        <f t="shared" si="27"/>
        <v>133.33333333333334</v>
      </c>
      <c r="E213" s="193">
        <f>IF(F210=0,"",F210)</f>
        <v>37</v>
      </c>
      <c r="F213" s="179">
        <v>37</v>
      </c>
      <c r="G213" s="125">
        <f t="shared" si="28"/>
        <v>100</v>
      </c>
      <c r="H213" s="193">
        <f>IF(I210=0,"",I210)</f>
        <v>65</v>
      </c>
      <c r="I213" s="124">
        <v>6</v>
      </c>
      <c r="J213" s="125">
        <f t="shared" si="29"/>
        <v>9.2307692307692299</v>
      </c>
      <c r="K213" s="193">
        <f>IF(L210=0,"",L210)</f>
        <v>65</v>
      </c>
      <c r="L213" s="179">
        <v>20</v>
      </c>
      <c r="M213" s="125">
        <f t="shared" si="30"/>
        <v>30.76923076923077</v>
      </c>
      <c r="N213" s="193">
        <f>IF(O210=0,"",O210)</f>
        <v>70</v>
      </c>
      <c r="O213" s="179">
        <v>28</v>
      </c>
      <c r="P213" s="125">
        <f t="shared" si="31"/>
        <v>40</v>
      </c>
      <c r="Q213" s="193">
        <f>IF(R210=0,"",R210)</f>
        <v>72</v>
      </c>
      <c r="R213" s="179">
        <v>36</v>
      </c>
      <c r="S213" s="127">
        <f t="shared" si="32"/>
        <v>50</v>
      </c>
    </row>
    <row r="214" spans="1:31" s="62" customFormat="1" ht="33" x14ac:dyDescent="0.2">
      <c r="A214" s="93" t="s">
        <v>167</v>
      </c>
      <c r="B214" s="193">
        <f>IF(C211=0,"",C211)</f>
        <v>18</v>
      </c>
      <c r="C214" s="179">
        <v>12</v>
      </c>
      <c r="D214" s="125">
        <f t="shared" si="27"/>
        <v>66.666666666666671</v>
      </c>
      <c r="E214" s="193">
        <f>IF(F211=0,"",F211)</f>
        <v>15</v>
      </c>
      <c r="F214" s="179">
        <v>3</v>
      </c>
      <c r="G214" s="125">
        <f t="shared" si="28"/>
        <v>20</v>
      </c>
      <c r="H214" s="193">
        <f>IF(I211=0,"",I211)</f>
        <v>21</v>
      </c>
      <c r="I214" s="124">
        <v>0</v>
      </c>
      <c r="J214" s="125" t="str">
        <f t="shared" si="29"/>
        <v/>
      </c>
      <c r="K214" s="193">
        <f>IF(L211=0,"",L211)</f>
        <v>21</v>
      </c>
      <c r="L214" s="179">
        <v>8</v>
      </c>
      <c r="M214" s="125">
        <f t="shared" si="30"/>
        <v>38.095238095238095</v>
      </c>
      <c r="N214" s="193">
        <f>IF(O211=0,"",O211)</f>
        <v>25</v>
      </c>
      <c r="O214" s="179">
        <v>12</v>
      </c>
      <c r="P214" s="125">
        <f t="shared" si="31"/>
        <v>48</v>
      </c>
      <c r="Q214" s="193">
        <f>IF(R211=0,"",R211)</f>
        <v>28</v>
      </c>
      <c r="R214" s="179">
        <v>18</v>
      </c>
      <c r="S214" s="127">
        <f t="shared" si="32"/>
        <v>64.285714285714292</v>
      </c>
    </row>
    <row r="215" spans="1:31" s="62" customFormat="1" ht="33" x14ac:dyDescent="0.2">
      <c r="A215" s="93" t="s">
        <v>168</v>
      </c>
      <c r="B215" s="193">
        <f>IF(C213=0,"",(C213+C214))</f>
        <v>28</v>
      </c>
      <c r="C215" s="179">
        <v>29</v>
      </c>
      <c r="D215" s="125">
        <f t="shared" si="27"/>
        <v>103.57142857142857</v>
      </c>
      <c r="E215" s="193">
        <f>IF(F213=0,"",(F213+F214))</f>
        <v>40</v>
      </c>
      <c r="F215" s="179">
        <v>35</v>
      </c>
      <c r="G215" s="125">
        <f t="shared" si="28"/>
        <v>87.5</v>
      </c>
      <c r="H215" s="193">
        <f>IF(I213=0,"",(I213+I214))</f>
        <v>6</v>
      </c>
      <c r="I215" s="124">
        <v>40</v>
      </c>
      <c r="J215" s="125">
        <f t="shared" si="29"/>
        <v>666.66666666666663</v>
      </c>
      <c r="K215" s="193">
        <f>IF(L213=0,"",(L213+L214))</f>
        <v>28</v>
      </c>
      <c r="L215" s="179">
        <v>43</v>
      </c>
      <c r="M215" s="125">
        <f t="shared" si="30"/>
        <v>153.57142857142858</v>
      </c>
      <c r="N215" s="193">
        <f>IF(O213=0,"",(O213+O214))</f>
        <v>40</v>
      </c>
      <c r="O215" s="179">
        <v>45</v>
      </c>
      <c r="P215" s="125">
        <f t="shared" si="31"/>
        <v>112.5</v>
      </c>
      <c r="Q215" s="193">
        <f>IF(R213=0,"",(R213+R214))</f>
        <v>54</v>
      </c>
      <c r="R215" s="179">
        <v>47</v>
      </c>
      <c r="S215" s="127">
        <f t="shared" si="32"/>
        <v>87.037037037037038</v>
      </c>
    </row>
    <row r="216" spans="1:31" s="62" customFormat="1" x14ac:dyDescent="0.2">
      <c r="A216" s="93" t="s">
        <v>169</v>
      </c>
      <c r="B216" s="179">
        <v>68</v>
      </c>
      <c r="C216" s="179">
        <v>61</v>
      </c>
      <c r="D216" s="125">
        <f t="shared" si="27"/>
        <v>89.705882352941174</v>
      </c>
      <c r="E216" s="179">
        <v>77</v>
      </c>
      <c r="F216" s="179">
        <v>70</v>
      </c>
      <c r="G216" s="125">
        <f t="shared" si="28"/>
        <v>90.909090909090907</v>
      </c>
      <c r="H216" s="124">
        <v>80</v>
      </c>
      <c r="I216" s="124">
        <v>75</v>
      </c>
      <c r="J216" s="125">
        <f t="shared" si="29"/>
        <v>93.75</v>
      </c>
      <c r="K216" s="179">
        <v>87</v>
      </c>
      <c r="L216" s="179">
        <v>80</v>
      </c>
      <c r="M216" s="125">
        <f t="shared" si="30"/>
        <v>91.954022988505741</v>
      </c>
      <c r="N216" s="194">
        <v>87</v>
      </c>
      <c r="O216" s="179">
        <v>80</v>
      </c>
      <c r="P216" s="125">
        <f t="shared" si="31"/>
        <v>91.954022988505741</v>
      </c>
      <c r="Q216" s="194">
        <v>90</v>
      </c>
      <c r="R216" s="179">
        <v>85</v>
      </c>
      <c r="S216" s="127">
        <f t="shared" si="32"/>
        <v>94.444444444444443</v>
      </c>
    </row>
    <row r="217" spans="1:31" s="62" customFormat="1" ht="33" x14ac:dyDescent="0.2">
      <c r="A217" s="93" t="s">
        <v>170</v>
      </c>
      <c r="B217" s="179">
        <v>68</v>
      </c>
      <c r="C217" s="179">
        <v>61</v>
      </c>
      <c r="D217" s="125">
        <f t="shared" si="27"/>
        <v>89.705882352941174</v>
      </c>
      <c r="E217" s="179">
        <v>77</v>
      </c>
      <c r="F217" s="179">
        <v>70</v>
      </c>
      <c r="G217" s="125">
        <f t="shared" si="28"/>
        <v>90.909090909090907</v>
      </c>
      <c r="H217" s="124">
        <v>80</v>
      </c>
      <c r="I217" s="124">
        <v>75</v>
      </c>
      <c r="J217" s="125">
        <f t="shared" si="29"/>
        <v>93.75</v>
      </c>
      <c r="K217" s="179">
        <v>87</v>
      </c>
      <c r="L217" s="179">
        <v>80</v>
      </c>
      <c r="M217" s="125">
        <f t="shared" si="30"/>
        <v>91.954022988505741</v>
      </c>
      <c r="N217" s="194">
        <v>87</v>
      </c>
      <c r="O217" s="179">
        <v>80</v>
      </c>
      <c r="P217" s="125">
        <f t="shared" si="31"/>
        <v>91.954022988505741</v>
      </c>
      <c r="Q217" s="194">
        <v>90</v>
      </c>
      <c r="R217" s="179">
        <v>85</v>
      </c>
      <c r="S217" s="127">
        <f t="shared" si="32"/>
        <v>94.444444444444443</v>
      </c>
    </row>
    <row r="218" spans="1:31" s="62" customFormat="1" ht="33" x14ac:dyDescent="0.2">
      <c r="A218" s="93" t="s">
        <v>171</v>
      </c>
      <c r="B218" s="183">
        <v>37</v>
      </c>
      <c r="C218" s="183">
        <v>36</v>
      </c>
      <c r="D218" s="134">
        <f t="shared" si="27"/>
        <v>97.297297297297291</v>
      </c>
      <c r="E218" s="183">
        <v>41</v>
      </c>
      <c r="F218" s="183">
        <v>40</v>
      </c>
      <c r="G218" s="134">
        <f t="shared" si="28"/>
        <v>97.560975609756099</v>
      </c>
      <c r="H218" s="195">
        <v>47</v>
      </c>
      <c r="I218" s="195">
        <v>45</v>
      </c>
      <c r="J218" s="134">
        <f t="shared" si="29"/>
        <v>95.744680851063833</v>
      </c>
      <c r="K218" s="183">
        <v>52</v>
      </c>
      <c r="L218" s="183">
        <v>50</v>
      </c>
      <c r="M218" s="134">
        <f t="shared" si="30"/>
        <v>96.15384615384616</v>
      </c>
      <c r="N218" s="196">
        <v>52</v>
      </c>
      <c r="O218" s="183">
        <v>50</v>
      </c>
      <c r="P218" s="134">
        <f t="shared" si="31"/>
        <v>96.15384615384616</v>
      </c>
      <c r="Q218" s="196">
        <v>57</v>
      </c>
      <c r="R218" s="183">
        <v>55</v>
      </c>
      <c r="S218" s="135">
        <f t="shared" si="32"/>
        <v>96.491228070175438</v>
      </c>
    </row>
    <row r="219" spans="1:31" s="62" customFormat="1" x14ac:dyDescent="0.2">
      <c r="A219" s="617" t="s">
        <v>172</v>
      </c>
      <c r="B219" s="617"/>
      <c r="C219" s="617"/>
      <c r="D219" s="617"/>
      <c r="E219" s="617"/>
      <c r="F219" s="617"/>
      <c r="G219" s="617"/>
      <c r="H219" s="617"/>
      <c r="I219" s="617"/>
      <c r="J219" s="617"/>
      <c r="K219" s="617"/>
      <c r="L219" s="617"/>
      <c r="M219" s="617"/>
      <c r="N219" s="617"/>
      <c r="O219" s="617"/>
      <c r="P219" s="617"/>
      <c r="Q219" s="617"/>
      <c r="R219" s="617"/>
      <c r="S219" s="617"/>
      <c r="T219" s="617"/>
      <c r="U219" s="617"/>
      <c r="V219" s="617"/>
      <c r="W219" s="617"/>
      <c r="X219" s="617"/>
      <c r="Y219" s="617"/>
      <c r="Z219" s="617"/>
      <c r="AA219" s="617"/>
      <c r="AB219" s="617"/>
      <c r="AC219" s="617"/>
      <c r="AD219" s="617"/>
      <c r="AE219" s="617"/>
    </row>
    <row r="220" spans="1:31" s="62" customFormat="1" x14ac:dyDescent="0.3">
      <c r="A220" s="618" t="s">
        <v>173</v>
      </c>
      <c r="B220" s="618"/>
      <c r="C220" s="618"/>
      <c r="D220" s="618"/>
      <c r="E220" s="618"/>
      <c r="F220" s="618"/>
      <c r="G220" s="618"/>
      <c r="H220" s="618"/>
      <c r="I220" s="618"/>
      <c r="J220" s="618"/>
      <c r="K220" s="618"/>
      <c r="L220" s="618"/>
      <c r="M220" s="618"/>
      <c r="N220" s="618"/>
      <c r="O220" s="618"/>
      <c r="P220" s="618"/>
      <c r="Q220" s="618"/>
      <c r="R220" s="618"/>
      <c r="S220" s="618"/>
      <c r="T220" s="618"/>
      <c r="U220" s="618"/>
      <c r="V220" s="618"/>
      <c r="W220" s="618"/>
      <c r="X220" s="618"/>
      <c r="Y220" s="618"/>
      <c r="Z220" s="618"/>
      <c r="AA220" s="618"/>
      <c r="AB220" s="618"/>
      <c r="AC220" s="618"/>
      <c r="AD220" s="618"/>
      <c r="AE220" s="618"/>
    </row>
    <row r="221" spans="1:31" s="62" customFormat="1" x14ac:dyDescent="0.3">
      <c r="A221" s="619" t="s">
        <v>174</v>
      </c>
      <c r="B221" s="619"/>
      <c r="C221" s="619"/>
      <c r="D221" s="619"/>
      <c r="E221" s="619"/>
      <c r="F221" s="619"/>
      <c r="G221" s="619"/>
      <c r="H221" s="619"/>
      <c r="I221" s="619"/>
      <c r="J221" s="619"/>
      <c r="K221" s="619"/>
      <c r="L221" s="619"/>
      <c r="M221" s="619"/>
      <c r="N221" s="619"/>
      <c r="O221" s="619"/>
      <c r="P221" s="619"/>
      <c r="Q221" s="619"/>
      <c r="R221" s="619"/>
      <c r="S221" s="619"/>
      <c r="T221" s="619"/>
      <c r="U221" s="619"/>
      <c r="V221" s="619"/>
      <c r="W221" s="619"/>
      <c r="X221" s="619"/>
      <c r="Y221" s="619"/>
      <c r="Z221" s="619"/>
      <c r="AA221" s="619"/>
      <c r="AB221" s="619"/>
      <c r="AC221" s="619"/>
      <c r="AD221" s="619"/>
      <c r="AE221" s="619"/>
    </row>
    <row r="222" spans="1:31" s="197" customFormat="1" x14ac:dyDescent="0.3">
      <c r="A222" s="620" t="s">
        <v>175</v>
      </c>
      <c r="B222" s="620"/>
      <c r="C222" s="620"/>
      <c r="D222" s="620"/>
      <c r="E222" s="620"/>
      <c r="F222" s="620"/>
      <c r="G222" s="620"/>
      <c r="H222" s="620"/>
      <c r="I222" s="620"/>
      <c r="J222" s="620"/>
      <c r="K222" s="620"/>
      <c r="L222" s="620"/>
      <c r="M222" s="620"/>
      <c r="N222" s="620"/>
      <c r="O222" s="620"/>
      <c r="P222" s="620"/>
      <c r="Q222" s="620"/>
      <c r="R222" s="620"/>
      <c r="S222" s="620"/>
      <c r="T222" s="620"/>
      <c r="U222" s="620"/>
      <c r="V222" s="620"/>
      <c r="W222" s="620"/>
      <c r="X222" s="620"/>
      <c r="Y222" s="620"/>
    </row>
    <row r="223" spans="1:31" s="197" customFormat="1" x14ac:dyDescent="0.3">
      <c r="A223" s="620" t="s">
        <v>176</v>
      </c>
      <c r="B223" s="620"/>
      <c r="C223" s="620"/>
      <c r="D223" s="620"/>
      <c r="E223" s="620"/>
      <c r="F223" s="620"/>
      <c r="G223" s="620"/>
      <c r="H223" s="620"/>
      <c r="I223" s="620"/>
      <c r="J223" s="620"/>
      <c r="K223" s="620"/>
      <c r="L223" s="620"/>
      <c r="M223" s="620"/>
      <c r="N223" s="620"/>
      <c r="O223" s="620"/>
      <c r="P223" s="620"/>
      <c r="Q223" s="620"/>
      <c r="R223" s="620"/>
      <c r="S223" s="620"/>
      <c r="T223" s="620"/>
      <c r="U223" s="620"/>
      <c r="V223" s="620"/>
      <c r="W223" s="620"/>
      <c r="X223" s="620"/>
      <c r="Y223" s="620"/>
    </row>
    <row r="225" spans="1:15" x14ac:dyDescent="0.3">
      <c r="A225" s="573"/>
      <c r="B225" s="573"/>
      <c r="C225" s="573"/>
      <c r="D225" s="573"/>
      <c r="E225" s="573"/>
      <c r="F225" s="573"/>
      <c r="G225" s="573"/>
      <c r="H225" s="573"/>
      <c r="I225" s="573"/>
      <c r="J225" s="573"/>
      <c r="K225" s="573"/>
      <c r="L225" s="573"/>
      <c r="M225" s="573"/>
      <c r="N225" s="573"/>
      <c r="O225" s="573"/>
    </row>
    <row r="226" spans="1:15" x14ac:dyDescent="0.3">
      <c r="A226" s="658" t="s">
        <v>98</v>
      </c>
      <c r="B226" s="609">
        <v>2013</v>
      </c>
      <c r="C226" s="609"/>
      <c r="D226" s="609">
        <v>2014</v>
      </c>
      <c r="E226" s="609"/>
      <c r="F226" s="616">
        <v>2015</v>
      </c>
      <c r="G226" s="616"/>
      <c r="H226" s="616">
        <v>2016</v>
      </c>
      <c r="I226" s="616"/>
      <c r="J226" s="609">
        <v>2017</v>
      </c>
      <c r="K226" s="609"/>
      <c r="L226" s="609">
        <v>2018</v>
      </c>
      <c r="M226" s="609"/>
    </row>
    <row r="227" spans="1:15" x14ac:dyDescent="0.3">
      <c r="A227" s="574"/>
      <c r="B227" s="258" t="s">
        <v>99</v>
      </c>
      <c r="C227" s="258" t="s">
        <v>85</v>
      </c>
      <c r="D227" s="258" t="s">
        <v>99</v>
      </c>
      <c r="E227" s="258" t="s">
        <v>85</v>
      </c>
      <c r="F227" s="258" t="s">
        <v>99</v>
      </c>
      <c r="G227" s="258" t="s">
        <v>85</v>
      </c>
      <c r="H227" s="258" t="s">
        <v>99</v>
      </c>
      <c r="I227" s="258" t="s">
        <v>85</v>
      </c>
      <c r="J227" s="258" t="s">
        <v>99</v>
      </c>
      <c r="K227" s="258" t="s">
        <v>85</v>
      </c>
      <c r="L227" s="258" t="s">
        <v>99</v>
      </c>
      <c r="M227" s="258" t="s">
        <v>85</v>
      </c>
    </row>
    <row r="228" spans="1:15" x14ac:dyDescent="0.3">
      <c r="A228" s="150" t="s">
        <v>177</v>
      </c>
      <c r="B228" s="721">
        <v>2</v>
      </c>
      <c r="C228" s="722"/>
      <c r="D228" s="721">
        <v>2</v>
      </c>
      <c r="E228" s="722"/>
      <c r="F228" s="721">
        <v>4</v>
      </c>
      <c r="G228" s="722"/>
      <c r="H228" s="721">
        <v>4</v>
      </c>
      <c r="I228" s="722"/>
      <c r="J228" s="721">
        <v>4</v>
      </c>
      <c r="K228" s="722"/>
      <c r="L228" s="721">
        <v>4</v>
      </c>
      <c r="M228" s="722"/>
    </row>
    <row r="229" spans="1:15" x14ac:dyDescent="0.3">
      <c r="A229" s="129" t="s">
        <v>178</v>
      </c>
      <c r="B229" s="321">
        <v>1</v>
      </c>
      <c r="C229" s="320">
        <f>IF(B229=0,"",B229*100/(B$232))</f>
        <v>50</v>
      </c>
      <c r="D229" s="321">
        <v>1</v>
      </c>
      <c r="E229" s="320">
        <f>IF(D229=0,"",D229*100/(D$232))</f>
        <v>50</v>
      </c>
      <c r="F229" s="319">
        <v>1</v>
      </c>
      <c r="G229" s="320">
        <f>IF(F229=0,"",F229*100/(F$232))</f>
        <v>25</v>
      </c>
      <c r="H229" s="321">
        <v>1</v>
      </c>
      <c r="I229" s="320">
        <f>IF(H229=0,"",H229*100/(H$232))</f>
        <v>25</v>
      </c>
      <c r="J229" s="321">
        <v>1</v>
      </c>
      <c r="K229" s="320">
        <f>IF(J229=0,"",J229*100/(J$232))</f>
        <v>25</v>
      </c>
      <c r="L229" s="321">
        <v>1</v>
      </c>
      <c r="M229" s="322">
        <f>IF(L229=0,"",L229*100/(L$232))</f>
        <v>25</v>
      </c>
    </row>
    <row r="230" spans="1:15" ht="33" x14ac:dyDescent="0.3">
      <c r="A230" s="129" t="s">
        <v>179</v>
      </c>
      <c r="B230" s="321">
        <v>1</v>
      </c>
      <c r="C230" s="320">
        <f>IF(B230=0,"",B230*100/(B$232))</f>
        <v>50</v>
      </c>
      <c r="D230" s="321">
        <v>1</v>
      </c>
      <c r="E230" s="320">
        <f>IF(D230=0,"",D230*100/(D$232))</f>
        <v>50</v>
      </c>
      <c r="F230" s="319">
        <v>1</v>
      </c>
      <c r="G230" s="320">
        <f>IF(F230=0,"",F230*100/(F$232))</f>
        <v>25</v>
      </c>
      <c r="H230" s="321">
        <v>1</v>
      </c>
      <c r="I230" s="320">
        <f>IF(H230=0,"",H230*100/(H$232))</f>
        <v>25</v>
      </c>
      <c r="J230" s="321">
        <v>1</v>
      </c>
      <c r="K230" s="320">
        <f>IF(J230=0,"",J230*100/(J$232))</f>
        <v>25</v>
      </c>
      <c r="L230" s="321">
        <v>1</v>
      </c>
      <c r="M230" s="322">
        <f>IF(L230=0,"",L230*100/(L$232))</f>
        <v>25</v>
      </c>
    </row>
    <row r="231" spans="1:15" x14ac:dyDescent="0.3">
      <c r="A231" s="129" t="s">
        <v>180</v>
      </c>
      <c r="B231" s="321">
        <v>0</v>
      </c>
      <c r="C231" s="320" t="str">
        <f>IF(B231=0,"",B231*100/(B$232))</f>
        <v/>
      </c>
      <c r="D231" s="321">
        <v>0</v>
      </c>
      <c r="E231" s="320" t="str">
        <f>IF(D231=0,"",D231*100/(D$232))</f>
        <v/>
      </c>
      <c r="F231" s="319">
        <v>2</v>
      </c>
      <c r="G231" s="320">
        <f>IF(F231=0,"",F231*100/(F$232))</f>
        <v>50</v>
      </c>
      <c r="H231" s="321">
        <v>2</v>
      </c>
      <c r="I231" s="320">
        <f>IF(H231=0,"",H231*100/(H$232))</f>
        <v>50</v>
      </c>
      <c r="J231" s="321">
        <v>2</v>
      </c>
      <c r="K231" s="320">
        <f>IF(J231=0,"",J231*100/(J$232))</f>
        <v>50</v>
      </c>
      <c r="L231" s="321">
        <v>2</v>
      </c>
      <c r="M231" s="322">
        <f>IF(L231=0,"",L231*100/(L$232))</f>
        <v>50</v>
      </c>
    </row>
    <row r="232" spans="1:15" x14ac:dyDescent="0.3">
      <c r="A232" s="202" t="s">
        <v>181</v>
      </c>
      <c r="B232" s="719">
        <f t="shared" ref="B232" si="33">SUM(B229:B231)</f>
        <v>2</v>
      </c>
      <c r="C232" s="720"/>
      <c r="D232" s="719">
        <f t="shared" ref="D232" si="34">SUM(D229:D231)</f>
        <v>2</v>
      </c>
      <c r="E232" s="720"/>
      <c r="F232" s="719">
        <f t="shared" ref="F232" si="35">SUM(F229:F231)</f>
        <v>4</v>
      </c>
      <c r="G232" s="720"/>
      <c r="H232" s="719">
        <f t="shared" ref="H232" si="36">SUM(H229:H231)</f>
        <v>4</v>
      </c>
      <c r="I232" s="720"/>
      <c r="J232" s="719">
        <f t="shared" ref="J232" si="37">SUM(J229:J231)</f>
        <v>4</v>
      </c>
      <c r="K232" s="720"/>
      <c r="L232" s="719">
        <f t="shared" ref="L232" si="38">SUM(L229:L231)</f>
        <v>4</v>
      </c>
      <c r="M232" s="606"/>
    </row>
    <row r="234" spans="1:15" x14ac:dyDescent="0.3">
      <c r="A234" s="573"/>
      <c r="B234" s="596">
        <v>2013</v>
      </c>
      <c r="C234" s="596"/>
      <c r="D234" s="596">
        <v>2014</v>
      </c>
      <c r="E234" s="596"/>
      <c r="F234" s="596">
        <v>2015</v>
      </c>
      <c r="G234" s="596"/>
      <c r="H234" s="596">
        <v>2016</v>
      </c>
      <c r="I234" s="596"/>
      <c r="J234" s="596">
        <v>2017</v>
      </c>
      <c r="K234" s="596"/>
      <c r="L234" s="596">
        <v>2018</v>
      </c>
      <c r="M234" s="596"/>
      <c r="N234" s="573"/>
      <c r="O234" s="573"/>
    </row>
    <row r="235" spans="1:15" x14ac:dyDescent="0.3">
      <c r="A235" s="603"/>
      <c r="B235" s="203" t="s">
        <v>182</v>
      </c>
      <c r="C235" s="203" t="s">
        <v>183</v>
      </c>
      <c r="D235" s="203" t="s">
        <v>182</v>
      </c>
      <c r="E235" s="203" t="s">
        <v>183</v>
      </c>
      <c r="F235" s="203" t="s">
        <v>182</v>
      </c>
      <c r="G235" s="203" t="s">
        <v>183</v>
      </c>
      <c r="H235" s="203" t="s">
        <v>182</v>
      </c>
      <c r="I235" s="203" t="s">
        <v>183</v>
      </c>
      <c r="J235" s="203" t="s">
        <v>182</v>
      </c>
      <c r="K235" s="203" t="s">
        <v>183</v>
      </c>
      <c r="L235" s="203" t="s">
        <v>182</v>
      </c>
      <c r="M235" s="203" t="s">
        <v>183</v>
      </c>
    </row>
    <row r="236" spans="1:15" ht="33" x14ac:dyDescent="0.3">
      <c r="A236" s="204" t="s">
        <v>184</v>
      </c>
      <c r="B236" s="205" t="s">
        <v>269</v>
      </c>
      <c r="C236" s="205"/>
      <c r="D236" s="205" t="s">
        <v>269</v>
      </c>
      <c r="E236" s="205"/>
      <c r="F236" s="205" t="s">
        <v>269</v>
      </c>
      <c r="G236" s="205"/>
      <c r="H236" s="205" t="s">
        <v>269</v>
      </c>
      <c r="I236" s="205"/>
      <c r="J236" s="205" t="s">
        <v>269</v>
      </c>
      <c r="K236" s="206"/>
      <c r="L236" s="205" t="s">
        <v>269</v>
      </c>
      <c r="M236" s="206"/>
    </row>
    <row r="237" spans="1:15" x14ac:dyDescent="0.3">
      <c r="A237" s="112" t="s">
        <v>185</v>
      </c>
    </row>
    <row r="240" spans="1:15" x14ac:dyDescent="0.3">
      <c r="A240" s="701" t="s">
        <v>83</v>
      </c>
      <c r="B240" s="599">
        <v>2013</v>
      </c>
      <c r="C240" s="599"/>
      <c r="D240" s="599">
        <v>2014</v>
      </c>
      <c r="E240" s="599"/>
      <c r="F240" s="602">
        <v>2015</v>
      </c>
      <c r="G240" s="602"/>
      <c r="H240" s="602">
        <v>2016</v>
      </c>
      <c r="I240" s="602"/>
      <c r="J240" s="599">
        <v>2017</v>
      </c>
      <c r="K240" s="599"/>
      <c r="L240" s="599">
        <v>2018</v>
      </c>
      <c r="M240" s="599"/>
    </row>
    <row r="241" spans="1:28" x14ac:dyDescent="0.3">
      <c r="A241" s="702"/>
      <c r="B241" s="256" t="s">
        <v>186</v>
      </c>
      <c r="C241" s="256" t="s">
        <v>187</v>
      </c>
      <c r="D241" s="256" t="s">
        <v>186</v>
      </c>
      <c r="E241" s="256" t="s">
        <v>187</v>
      </c>
      <c r="F241" s="256" t="s">
        <v>186</v>
      </c>
      <c r="G241" s="256" t="s">
        <v>187</v>
      </c>
      <c r="H241" s="256" t="s">
        <v>186</v>
      </c>
      <c r="I241" s="256" t="s">
        <v>187</v>
      </c>
      <c r="J241" s="256" t="s">
        <v>186</v>
      </c>
      <c r="K241" s="256" t="s">
        <v>187</v>
      </c>
      <c r="L241" s="256" t="s">
        <v>186</v>
      </c>
      <c r="M241" s="256" t="s">
        <v>187</v>
      </c>
    </row>
    <row r="242" spans="1:28" s="166" customFormat="1" x14ac:dyDescent="0.2">
      <c r="A242" s="129" t="s">
        <v>188</v>
      </c>
      <c r="B242" s="355">
        <v>716</v>
      </c>
      <c r="C242" s="355">
        <v>145</v>
      </c>
      <c r="D242" s="355">
        <v>716</v>
      </c>
      <c r="E242" s="355">
        <v>145</v>
      </c>
      <c r="F242" s="355">
        <v>705</v>
      </c>
      <c r="G242" s="355">
        <v>145</v>
      </c>
      <c r="H242" s="355">
        <v>705</v>
      </c>
      <c r="I242" s="355">
        <v>145</v>
      </c>
      <c r="J242" s="355">
        <v>715</v>
      </c>
      <c r="K242" s="355">
        <v>145</v>
      </c>
      <c r="L242" s="355">
        <v>720</v>
      </c>
      <c r="M242" s="356">
        <v>145</v>
      </c>
    </row>
    <row r="243" spans="1:28" s="166" customFormat="1" x14ac:dyDescent="0.2">
      <c r="A243" s="129" t="s">
        <v>189</v>
      </c>
      <c r="B243" s="352">
        <v>72</v>
      </c>
      <c r="C243" s="352">
        <v>0</v>
      </c>
      <c r="D243" s="352">
        <v>163</v>
      </c>
      <c r="E243" s="352">
        <v>0</v>
      </c>
      <c r="F243" s="352">
        <v>163</v>
      </c>
      <c r="G243" s="352">
        <v>0</v>
      </c>
      <c r="H243" s="352">
        <v>163</v>
      </c>
      <c r="I243" s="352">
        <v>0</v>
      </c>
      <c r="J243" s="352">
        <v>164</v>
      </c>
      <c r="K243" s="352">
        <v>0</v>
      </c>
      <c r="L243" s="352">
        <v>165</v>
      </c>
      <c r="M243" s="357">
        <v>0</v>
      </c>
    </row>
    <row r="244" spans="1:28" s="166" customFormat="1" x14ac:dyDescent="0.2">
      <c r="A244" s="129" t="s">
        <v>190</v>
      </c>
      <c r="B244" s="352">
        <v>26</v>
      </c>
      <c r="C244" s="352">
        <v>0</v>
      </c>
      <c r="D244" s="352">
        <v>44</v>
      </c>
      <c r="E244" s="352">
        <v>0</v>
      </c>
      <c r="F244" s="352">
        <v>44</v>
      </c>
      <c r="G244" s="352">
        <v>0</v>
      </c>
      <c r="H244" s="352">
        <v>44</v>
      </c>
      <c r="I244" s="352">
        <v>0</v>
      </c>
      <c r="J244" s="352">
        <v>45</v>
      </c>
      <c r="K244" s="352">
        <v>0</v>
      </c>
      <c r="L244" s="352">
        <v>46</v>
      </c>
      <c r="M244" s="357">
        <v>0</v>
      </c>
    </row>
    <row r="245" spans="1:28" s="166" customFormat="1" x14ac:dyDescent="0.2">
      <c r="A245" s="204" t="s">
        <v>191</v>
      </c>
      <c r="B245" s="358">
        <f t="shared" ref="B245:M245" si="39">SUM(B242:B244)</f>
        <v>814</v>
      </c>
      <c r="C245" s="358">
        <f t="shared" si="39"/>
        <v>145</v>
      </c>
      <c r="D245" s="358">
        <f t="shared" si="39"/>
        <v>923</v>
      </c>
      <c r="E245" s="358">
        <f t="shared" si="39"/>
        <v>145</v>
      </c>
      <c r="F245" s="358">
        <f t="shared" si="39"/>
        <v>912</v>
      </c>
      <c r="G245" s="358">
        <f t="shared" si="39"/>
        <v>145</v>
      </c>
      <c r="H245" s="358">
        <f t="shared" si="39"/>
        <v>912</v>
      </c>
      <c r="I245" s="358">
        <f t="shared" si="39"/>
        <v>145</v>
      </c>
      <c r="J245" s="358">
        <f t="shared" si="39"/>
        <v>924</v>
      </c>
      <c r="K245" s="359">
        <f t="shared" si="39"/>
        <v>145</v>
      </c>
      <c r="L245" s="358">
        <f t="shared" si="39"/>
        <v>931</v>
      </c>
      <c r="M245" s="359">
        <f t="shared" si="39"/>
        <v>145</v>
      </c>
    </row>
    <row r="247" spans="1:28" x14ac:dyDescent="0.3">
      <c r="A247" s="112"/>
    </row>
    <row r="248" spans="1:28" s="62" customFormat="1" x14ac:dyDescent="0.2">
      <c r="A248" s="582" t="s">
        <v>98</v>
      </c>
      <c r="B248" s="213">
        <v>2013</v>
      </c>
      <c r="C248" s="213">
        <v>2014</v>
      </c>
      <c r="D248" s="214">
        <v>2015</v>
      </c>
      <c r="E248" s="215">
        <v>2016</v>
      </c>
      <c r="F248" s="213">
        <v>2017</v>
      </c>
      <c r="G248" s="213">
        <v>2018</v>
      </c>
    </row>
    <row r="249" spans="1:28" s="62" customFormat="1" x14ac:dyDescent="0.3">
      <c r="A249" s="582"/>
      <c r="B249" s="216" t="s">
        <v>85</v>
      </c>
      <c r="C249" s="216" t="s">
        <v>85</v>
      </c>
      <c r="D249" s="216" t="s">
        <v>85</v>
      </c>
      <c r="E249" s="216" t="s">
        <v>85</v>
      </c>
      <c r="F249" s="216" t="s">
        <v>85</v>
      </c>
      <c r="G249" s="216" t="s">
        <v>85</v>
      </c>
    </row>
    <row r="250" spans="1:28" s="220" customFormat="1" x14ac:dyDescent="0.2">
      <c r="A250" s="217" t="s">
        <v>192</v>
      </c>
      <c r="B250" s="218">
        <f>IFERROR(B242/N63,"")</f>
        <v>0.59716430358632189</v>
      </c>
      <c r="C250" s="218">
        <f>IFERROR(B242/O63,"")</f>
        <v>0.5642237982663515</v>
      </c>
      <c r="D250" s="218">
        <f>IFERROR(F242/P$63,"")</f>
        <v>0.55731225296442688</v>
      </c>
      <c r="E250" s="218">
        <f>IFERROR(H242/Q$63,"")</f>
        <v>0.55078125</v>
      </c>
      <c r="F250" s="218">
        <f>IFERROR(J242/R$63,"")</f>
        <v>0.55426356589147285</v>
      </c>
      <c r="G250" s="219">
        <f>IFERROR(L242/S$63,"")</f>
        <v>0.55384615384615388</v>
      </c>
    </row>
    <row r="251" spans="1:28" s="220" customFormat="1" x14ac:dyDescent="0.2">
      <c r="A251" s="221" t="s">
        <v>193</v>
      </c>
      <c r="B251" s="222">
        <f>IFERROR(B243*100/D87,"")</f>
        <v>64.86486486486487</v>
      </c>
      <c r="C251" s="222">
        <f>IFERROR(D243*100/G87,"")</f>
        <v>125.38461538461539</v>
      </c>
      <c r="D251" s="222">
        <f>IFERROR(F243*100/J87,"")</f>
        <v>149.54128440366972</v>
      </c>
      <c r="E251" s="222">
        <f>IFERROR(H243*100/M87,"")</f>
        <v>146.84684684684686</v>
      </c>
      <c r="F251" s="222">
        <f>IFERROR(J243*100/P87,"")</f>
        <v>142.60869565217391</v>
      </c>
      <c r="G251" s="223">
        <f>IFERROR(L243*100/S87,"")</f>
        <v>141.02564102564102</v>
      </c>
    </row>
    <row r="252" spans="1:28" s="62" customFormat="1" x14ac:dyDescent="0.2">
      <c r="A252" s="581" t="s">
        <v>50</v>
      </c>
      <c r="B252" s="581"/>
      <c r="C252" s="581"/>
      <c r="D252" s="581"/>
      <c r="E252" s="581"/>
      <c r="F252" s="581"/>
      <c r="G252" s="581"/>
      <c r="H252" s="581"/>
      <c r="I252" s="581"/>
      <c r="J252" s="581"/>
      <c r="K252" s="581"/>
      <c r="L252" s="581"/>
      <c r="M252" s="581"/>
      <c r="N252" s="581"/>
      <c r="O252" s="581"/>
      <c r="P252" s="581"/>
      <c r="Q252" s="581"/>
      <c r="R252" s="581"/>
      <c r="S252" s="581"/>
      <c r="T252" s="581"/>
      <c r="U252" s="163"/>
      <c r="V252" s="163"/>
      <c r="W252" s="163"/>
      <c r="X252" s="163"/>
      <c r="Y252" s="163"/>
      <c r="Z252" s="163"/>
      <c r="AA252" s="163"/>
      <c r="AB252" s="163"/>
    </row>
    <row r="253" spans="1:28" s="62" customFormat="1" ht="14.25" x14ac:dyDescent="0.2"/>
    <row r="254" spans="1:28" s="197" customFormat="1" x14ac:dyDescent="0.3">
      <c r="A254" s="582" t="s">
        <v>98</v>
      </c>
      <c r="B254" s="583">
        <v>2013</v>
      </c>
      <c r="C254" s="584"/>
      <c r="D254" s="583">
        <v>2014</v>
      </c>
      <c r="E254" s="584"/>
      <c r="F254" s="700">
        <v>2015</v>
      </c>
      <c r="G254" s="586"/>
      <c r="H254" s="586">
        <v>2016</v>
      </c>
      <c r="I254" s="587"/>
      <c r="J254" s="583">
        <v>2017</v>
      </c>
      <c r="K254" s="584"/>
      <c r="L254" s="583">
        <v>2018</v>
      </c>
      <c r="M254" s="584"/>
    </row>
    <row r="255" spans="1:28" s="197" customFormat="1" x14ac:dyDescent="0.3">
      <c r="A255" s="582"/>
      <c r="B255" s="216" t="s">
        <v>194</v>
      </c>
      <c r="C255" s="216" t="s">
        <v>85</v>
      </c>
      <c r="D255" s="216" t="s">
        <v>194</v>
      </c>
      <c r="E255" s="216" t="s">
        <v>85</v>
      </c>
      <c r="F255" s="216" t="s">
        <v>194</v>
      </c>
      <c r="G255" s="216" t="s">
        <v>85</v>
      </c>
      <c r="H255" s="216" t="s">
        <v>194</v>
      </c>
      <c r="I255" s="216" t="s">
        <v>85</v>
      </c>
      <c r="J255" s="216" t="s">
        <v>194</v>
      </c>
      <c r="K255" s="216" t="s">
        <v>85</v>
      </c>
      <c r="L255" s="216" t="s">
        <v>194</v>
      </c>
      <c r="M255" s="216" t="s">
        <v>85</v>
      </c>
    </row>
    <row r="256" spans="1:28" s="228" customFormat="1" x14ac:dyDescent="0.2">
      <c r="A256" s="224" t="s">
        <v>195</v>
      </c>
      <c r="B256" s="360">
        <v>26</v>
      </c>
      <c r="C256" s="361">
        <f>IF(B256=0,"",B256*100/B244)</f>
        <v>100</v>
      </c>
      <c r="D256" s="360">
        <v>44</v>
      </c>
      <c r="E256" s="361">
        <f>IF(D256=0,"",D256*100/D244)</f>
        <v>100</v>
      </c>
      <c r="F256" s="360">
        <v>44</v>
      </c>
      <c r="G256" s="361">
        <f>IF(F256=0,"",F256*100/F244)</f>
        <v>100</v>
      </c>
      <c r="H256" s="360">
        <v>44</v>
      </c>
      <c r="I256" s="361">
        <f>IF(H256=0,"",H256*100/H244)</f>
        <v>100</v>
      </c>
      <c r="J256" s="360">
        <v>45</v>
      </c>
      <c r="K256" s="361">
        <f>IF(J256=0,"",J256*100/J244)</f>
        <v>100</v>
      </c>
      <c r="L256" s="360">
        <v>46</v>
      </c>
      <c r="M256" s="362">
        <f>IF(L256=0,"",L256*100/L244)</f>
        <v>100</v>
      </c>
    </row>
    <row r="257" spans="1:28" s="62" customFormat="1" x14ac:dyDescent="0.2">
      <c r="A257" s="699" t="s">
        <v>50</v>
      </c>
      <c r="B257" s="699"/>
      <c r="C257" s="699"/>
      <c r="D257" s="699"/>
      <c r="E257" s="699"/>
      <c r="F257" s="699"/>
      <c r="G257" s="699"/>
      <c r="H257" s="699"/>
      <c r="I257" s="699"/>
      <c r="J257" s="699"/>
      <c r="K257" s="699"/>
      <c r="L257" s="699"/>
      <c r="M257" s="699"/>
      <c r="N257" s="699"/>
      <c r="O257" s="699"/>
      <c r="P257" s="699"/>
      <c r="Q257" s="699"/>
      <c r="R257" s="699"/>
      <c r="S257" s="699"/>
      <c r="T257" s="699"/>
      <c r="U257" s="699"/>
      <c r="V257" s="699"/>
      <c r="W257" s="699"/>
      <c r="X257" s="699"/>
      <c r="Y257" s="699"/>
      <c r="Z257" s="699"/>
      <c r="AA257" s="699"/>
      <c r="AB257" s="699"/>
    </row>
    <row r="258" spans="1:28" x14ac:dyDescent="0.3">
      <c r="I258" s="354"/>
      <c r="J258" s="354"/>
      <c r="K258" s="354"/>
      <c r="L258" s="354"/>
      <c r="M258" s="354"/>
    </row>
    <row r="259" spans="1:28" x14ac:dyDescent="0.3">
      <c r="I259" s="354"/>
      <c r="J259" s="354"/>
      <c r="K259" s="354"/>
      <c r="L259" s="354"/>
      <c r="M259" s="354"/>
    </row>
    <row r="260" spans="1:28" x14ac:dyDescent="0.3">
      <c r="A260" s="573"/>
      <c r="B260" s="573"/>
      <c r="C260" s="573"/>
      <c r="D260" s="573"/>
      <c r="E260" s="573"/>
      <c r="F260" s="573"/>
      <c r="G260" s="573"/>
      <c r="H260" s="573"/>
      <c r="I260" s="573"/>
      <c r="J260" s="573"/>
      <c r="K260" s="573"/>
      <c r="L260" s="573"/>
      <c r="M260" s="573"/>
    </row>
    <row r="261" spans="1:28" x14ac:dyDescent="0.3">
      <c r="A261" s="574" t="s">
        <v>196</v>
      </c>
      <c r="B261" s="576">
        <v>2013</v>
      </c>
      <c r="C261" s="576"/>
      <c r="D261" s="576"/>
      <c r="E261" s="576"/>
      <c r="F261" s="576"/>
      <c r="G261" s="576"/>
      <c r="H261" s="576">
        <v>2014</v>
      </c>
      <c r="I261" s="576"/>
      <c r="J261" s="576"/>
      <c r="K261" s="576"/>
      <c r="L261" s="576"/>
      <c r="M261" s="576"/>
    </row>
    <row r="262" spans="1:28" ht="53.25" x14ac:dyDescent="0.3">
      <c r="A262" s="574"/>
      <c r="B262" s="229" t="s">
        <v>17</v>
      </c>
      <c r="C262" s="229" t="s">
        <v>197</v>
      </c>
      <c r="D262" s="229" t="s">
        <v>198</v>
      </c>
      <c r="E262" s="230" t="s">
        <v>199</v>
      </c>
      <c r="F262" s="229" t="s">
        <v>200</v>
      </c>
      <c r="G262" s="229" t="s">
        <v>201</v>
      </c>
      <c r="H262" s="229" t="s">
        <v>17</v>
      </c>
      <c r="I262" s="229" t="s">
        <v>197</v>
      </c>
      <c r="J262" s="229" t="s">
        <v>198</v>
      </c>
      <c r="K262" s="230" t="s">
        <v>199</v>
      </c>
      <c r="L262" s="229" t="s">
        <v>200</v>
      </c>
      <c r="M262" s="229" t="s">
        <v>201</v>
      </c>
    </row>
    <row r="263" spans="1:28" x14ac:dyDescent="0.3">
      <c r="A263" s="575"/>
      <c r="B263" s="255" t="s">
        <v>202</v>
      </c>
      <c r="C263" s="255" t="s">
        <v>203</v>
      </c>
      <c r="D263" s="255" t="s">
        <v>204</v>
      </c>
      <c r="E263" s="230"/>
      <c r="F263" s="229"/>
      <c r="G263" s="229"/>
      <c r="H263" s="255" t="s">
        <v>202</v>
      </c>
      <c r="I263" s="255" t="s">
        <v>203</v>
      </c>
      <c r="J263" s="255" t="s">
        <v>204</v>
      </c>
      <c r="K263" s="230"/>
      <c r="L263" s="229"/>
      <c r="M263" s="229"/>
    </row>
    <row r="264" spans="1:28" s="166" customFormat="1" x14ac:dyDescent="0.2">
      <c r="A264" s="150" t="s">
        <v>205</v>
      </c>
      <c r="B264" s="363">
        <f t="shared" ref="B264:B271" si="40">+B71+H71+N71</f>
        <v>0</v>
      </c>
      <c r="C264" s="350">
        <v>0</v>
      </c>
      <c r="D264" s="350">
        <v>0</v>
      </c>
      <c r="E264" s="350">
        <v>0</v>
      </c>
      <c r="F264" s="313" t="str">
        <f t="shared" ref="F264:F271" si="41">IF(C264=0,"",C264/B264)</f>
        <v/>
      </c>
      <c r="G264" s="313" t="str">
        <f t="shared" ref="G264:G271" si="42">IF(D264=0,"",D264/B264)</f>
        <v/>
      </c>
      <c r="H264" s="363">
        <f t="shared" ref="H264:H271" si="43">+C71+I71+O71</f>
        <v>0</v>
      </c>
      <c r="I264" s="350">
        <v>0</v>
      </c>
      <c r="J264" s="350">
        <v>0</v>
      </c>
      <c r="K264" s="350">
        <v>0</v>
      </c>
      <c r="L264" s="313" t="str">
        <f t="shared" ref="L264:L271" si="44">IF(I264=0,"",I264/H264)</f>
        <v/>
      </c>
      <c r="M264" s="313" t="str">
        <f t="shared" ref="M264:M271" si="45">IF(J264=0,"",J264/H264)</f>
        <v/>
      </c>
    </row>
    <row r="265" spans="1:28" s="166" customFormat="1" x14ac:dyDescent="0.2">
      <c r="A265" s="129" t="s">
        <v>206</v>
      </c>
      <c r="B265" s="318">
        <f t="shared" si="40"/>
        <v>0</v>
      </c>
      <c r="C265" s="352">
        <v>0</v>
      </c>
      <c r="D265" s="352">
        <v>0</v>
      </c>
      <c r="E265" s="352">
        <v>0</v>
      </c>
      <c r="F265" s="316" t="str">
        <f t="shared" si="41"/>
        <v/>
      </c>
      <c r="G265" s="316" t="str">
        <f t="shared" si="42"/>
        <v/>
      </c>
      <c r="H265" s="318">
        <f t="shared" si="43"/>
        <v>0</v>
      </c>
      <c r="I265" s="352">
        <v>0</v>
      </c>
      <c r="J265" s="352">
        <v>0</v>
      </c>
      <c r="K265" s="352">
        <v>0</v>
      </c>
      <c r="L265" s="316" t="str">
        <f t="shared" si="44"/>
        <v/>
      </c>
      <c r="M265" s="316" t="str">
        <f t="shared" si="45"/>
        <v/>
      </c>
    </row>
    <row r="266" spans="1:28" s="166" customFormat="1" x14ac:dyDescent="0.2">
      <c r="A266" s="129" t="s">
        <v>207</v>
      </c>
      <c r="B266" s="318">
        <f t="shared" si="40"/>
        <v>747</v>
      </c>
      <c r="C266" s="352">
        <v>1816</v>
      </c>
      <c r="D266" s="352">
        <v>6946</v>
      </c>
      <c r="E266" s="352">
        <v>0</v>
      </c>
      <c r="F266" s="316">
        <f t="shared" si="41"/>
        <v>2.4310575635876841</v>
      </c>
      <c r="G266" s="316">
        <f t="shared" si="42"/>
        <v>9.2985274431057565</v>
      </c>
      <c r="H266" s="318">
        <f t="shared" si="43"/>
        <v>818</v>
      </c>
      <c r="I266" s="352">
        <v>2304</v>
      </c>
      <c r="J266" s="352">
        <v>10101</v>
      </c>
      <c r="K266" s="352">
        <v>0</v>
      </c>
      <c r="L266" s="316">
        <f t="shared" si="44"/>
        <v>2.8166259168704157</v>
      </c>
      <c r="M266" s="316">
        <f t="shared" si="45"/>
        <v>12.34841075794621</v>
      </c>
    </row>
    <row r="267" spans="1:28" s="166" customFormat="1" x14ac:dyDescent="0.2">
      <c r="A267" s="123" t="s">
        <v>208</v>
      </c>
      <c r="B267" s="318">
        <f t="shared" si="40"/>
        <v>0</v>
      </c>
      <c r="C267" s="352">
        <v>0</v>
      </c>
      <c r="D267" s="352">
        <v>0</v>
      </c>
      <c r="E267" s="352">
        <v>0</v>
      </c>
      <c r="F267" s="316" t="str">
        <f t="shared" si="41"/>
        <v/>
      </c>
      <c r="G267" s="316" t="str">
        <f t="shared" si="42"/>
        <v/>
      </c>
      <c r="H267" s="318">
        <f t="shared" si="43"/>
        <v>0</v>
      </c>
      <c r="I267" s="352">
        <v>0</v>
      </c>
      <c r="J267" s="352">
        <v>0</v>
      </c>
      <c r="K267" s="352">
        <v>0</v>
      </c>
      <c r="L267" s="316" t="str">
        <f t="shared" si="44"/>
        <v/>
      </c>
      <c r="M267" s="316" t="str">
        <f t="shared" si="45"/>
        <v/>
      </c>
    </row>
    <row r="268" spans="1:28" s="166" customFormat="1" x14ac:dyDescent="0.2">
      <c r="A268" s="129" t="s">
        <v>209</v>
      </c>
      <c r="B268" s="318">
        <f t="shared" si="40"/>
        <v>452</v>
      </c>
      <c r="C268" s="352">
        <v>801</v>
      </c>
      <c r="D268" s="352">
        <v>3756</v>
      </c>
      <c r="E268" s="352">
        <v>0</v>
      </c>
      <c r="F268" s="316">
        <f t="shared" si="41"/>
        <v>1.7721238938053097</v>
      </c>
      <c r="G268" s="316">
        <f t="shared" si="42"/>
        <v>8.3097345132743357</v>
      </c>
      <c r="H268" s="318">
        <f t="shared" si="43"/>
        <v>451</v>
      </c>
      <c r="I268" s="352">
        <v>1016</v>
      </c>
      <c r="J268" s="352">
        <v>5459</v>
      </c>
      <c r="K268" s="352">
        <v>0</v>
      </c>
      <c r="L268" s="316">
        <f t="shared" si="44"/>
        <v>2.2527716186252773</v>
      </c>
      <c r="M268" s="316">
        <f t="shared" si="45"/>
        <v>12.104212860310421</v>
      </c>
    </row>
    <row r="269" spans="1:28" s="166" customFormat="1" x14ac:dyDescent="0.2">
      <c r="A269" s="129" t="s">
        <v>210</v>
      </c>
      <c r="B269" s="318">
        <f t="shared" si="40"/>
        <v>0</v>
      </c>
      <c r="C269" s="352">
        <v>0</v>
      </c>
      <c r="D269" s="352">
        <v>0</v>
      </c>
      <c r="E269" s="352">
        <v>0</v>
      </c>
      <c r="F269" s="316" t="str">
        <f t="shared" si="41"/>
        <v/>
      </c>
      <c r="G269" s="316" t="str">
        <f t="shared" si="42"/>
        <v/>
      </c>
      <c r="H269" s="318">
        <f t="shared" si="43"/>
        <v>0</v>
      </c>
      <c r="I269" s="352">
        <v>0</v>
      </c>
      <c r="J269" s="352">
        <v>0</v>
      </c>
      <c r="K269" s="352">
        <v>0</v>
      </c>
      <c r="L269" s="316" t="str">
        <f t="shared" si="44"/>
        <v/>
      </c>
      <c r="M269" s="316" t="str">
        <f t="shared" si="45"/>
        <v/>
      </c>
    </row>
    <row r="270" spans="1:28" s="166" customFormat="1" x14ac:dyDescent="0.2">
      <c r="A270" s="129" t="s">
        <v>211</v>
      </c>
      <c r="B270" s="318">
        <f t="shared" si="40"/>
        <v>0</v>
      </c>
      <c r="C270" s="352">
        <v>0</v>
      </c>
      <c r="D270" s="352">
        <v>0</v>
      </c>
      <c r="E270" s="352">
        <v>0</v>
      </c>
      <c r="F270" s="316" t="str">
        <f t="shared" si="41"/>
        <v/>
      </c>
      <c r="G270" s="316" t="str">
        <f t="shared" si="42"/>
        <v/>
      </c>
      <c r="H270" s="318">
        <f t="shared" si="43"/>
        <v>0</v>
      </c>
      <c r="I270" s="352">
        <v>0</v>
      </c>
      <c r="J270" s="352">
        <v>0</v>
      </c>
      <c r="K270" s="352">
        <v>0</v>
      </c>
      <c r="L270" s="316" t="str">
        <f t="shared" si="44"/>
        <v/>
      </c>
      <c r="M270" s="316" t="str">
        <f t="shared" si="45"/>
        <v/>
      </c>
    </row>
    <row r="271" spans="1:28" s="166" customFormat="1" x14ac:dyDescent="0.2">
      <c r="A271" s="204" t="s">
        <v>212</v>
      </c>
      <c r="B271" s="144">
        <f t="shared" si="40"/>
        <v>0</v>
      </c>
      <c r="C271" s="364">
        <v>0</v>
      </c>
      <c r="D271" s="364">
        <v>0</v>
      </c>
      <c r="E271" s="364">
        <v>0</v>
      </c>
      <c r="F271" s="358" t="str">
        <f t="shared" si="41"/>
        <v/>
      </c>
      <c r="G271" s="358" t="str">
        <f t="shared" si="42"/>
        <v/>
      </c>
      <c r="H271" s="144">
        <f t="shared" si="43"/>
        <v>0</v>
      </c>
      <c r="I271" s="364">
        <v>0</v>
      </c>
      <c r="J271" s="364">
        <v>0</v>
      </c>
      <c r="K271" s="364">
        <v>0</v>
      </c>
      <c r="L271" s="358" t="str">
        <f t="shared" si="44"/>
        <v/>
      </c>
      <c r="M271" s="358" t="str">
        <f t="shared" si="45"/>
        <v/>
      </c>
    </row>
    <row r="272" spans="1:28" s="166" customFormat="1" x14ac:dyDescent="0.3">
      <c r="A272" s="574" t="s">
        <v>196</v>
      </c>
      <c r="B272" s="577">
        <v>2015</v>
      </c>
      <c r="C272" s="578"/>
      <c r="D272" s="578"/>
      <c r="E272" s="578"/>
      <c r="F272" s="578"/>
      <c r="G272" s="578"/>
      <c r="H272" s="578">
        <v>2016</v>
      </c>
      <c r="I272" s="578"/>
      <c r="J272" s="578"/>
      <c r="K272" s="578"/>
      <c r="L272" s="578"/>
      <c r="M272" s="579"/>
    </row>
    <row r="273" spans="1:13" s="166" customFormat="1" ht="53.25" x14ac:dyDescent="0.2">
      <c r="A273" s="574"/>
      <c r="B273" s="229" t="s">
        <v>17</v>
      </c>
      <c r="C273" s="229" t="s">
        <v>197</v>
      </c>
      <c r="D273" s="229" t="s">
        <v>198</v>
      </c>
      <c r="E273" s="230" t="s">
        <v>199</v>
      </c>
      <c r="F273" s="229" t="s">
        <v>200</v>
      </c>
      <c r="G273" s="229" t="s">
        <v>201</v>
      </c>
      <c r="H273" s="229" t="s">
        <v>17</v>
      </c>
      <c r="I273" s="229" t="s">
        <v>197</v>
      </c>
      <c r="J273" s="229" t="s">
        <v>198</v>
      </c>
      <c r="K273" s="230" t="s">
        <v>199</v>
      </c>
      <c r="L273" s="229" t="s">
        <v>200</v>
      </c>
      <c r="M273" s="229" t="s">
        <v>201</v>
      </c>
    </row>
    <row r="274" spans="1:13" s="166" customFormat="1" x14ac:dyDescent="0.2">
      <c r="A274" s="575"/>
      <c r="B274" s="255" t="s">
        <v>202</v>
      </c>
      <c r="C274" s="255" t="s">
        <v>203</v>
      </c>
      <c r="D274" s="255" t="s">
        <v>204</v>
      </c>
      <c r="E274" s="229"/>
      <c r="F274" s="229"/>
      <c r="G274" s="229"/>
      <c r="H274" s="255" t="s">
        <v>202</v>
      </c>
      <c r="I274" s="255" t="s">
        <v>203</v>
      </c>
      <c r="J274" s="255" t="s">
        <v>204</v>
      </c>
      <c r="K274" s="230"/>
      <c r="L274" s="229"/>
      <c r="M274" s="229"/>
    </row>
    <row r="275" spans="1:13" s="166" customFormat="1" x14ac:dyDescent="0.2">
      <c r="A275" s="150" t="s">
        <v>205</v>
      </c>
      <c r="B275" s="363">
        <f t="shared" ref="B275:B282" si="46">+D71+J71+P71</f>
        <v>0</v>
      </c>
      <c r="C275" s="312">
        <v>0</v>
      </c>
      <c r="D275" s="312">
        <v>0</v>
      </c>
      <c r="E275" s="312">
        <v>0</v>
      </c>
      <c r="F275" s="313" t="str">
        <f t="shared" ref="F275:F282" si="47">IF(C275=0,"",C275/B275)</f>
        <v/>
      </c>
      <c r="G275" s="313" t="str">
        <f t="shared" ref="G275:G282" si="48">IF(D275=0,"",D275/B275)</f>
        <v/>
      </c>
      <c r="H275" s="363">
        <f t="shared" ref="H275:H282" si="49">+E71+K71+Q71</f>
        <v>0</v>
      </c>
      <c r="I275" s="350">
        <v>0</v>
      </c>
      <c r="J275" s="350">
        <v>0</v>
      </c>
      <c r="K275" s="350">
        <v>0</v>
      </c>
      <c r="L275" s="313" t="str">
        <f t="shared" ref="L275:L282" si="50">IF(I275=0,"",I275/H275)</f>
        <v/>
      </c>
      <c r="M275" s="314" t="str">
        <f t="shared" ref="M275:M282" si="51">IF(J275=0,"",J275/H275)</f>
        <v/>
      </c>
    </row>
    <row r="276" spans="1:13" s="166" customFormat="1" x14ac:dyDescent="0.2">
      <c r="A276" s="129" t="s">
        <v>206</v>
      </c>
      <c r="B276" s="318">
        <f t="shared" si="46"/>
        <v>0</v>
      </c>
      <c r="C276" s="315">
        <v>0</v>
      </c>
      <c r="D276" s="315">
        <v>0</v>
      </c>
      <c r="E276" s="315">
        <v>0</v>
      </c>
      <c r="F276" s="316" t="str">
        <f t="shared" si="47"/>
        <v/>
      </c>
      <c r="G276" s="316" t="str">
        <f t="shared" si="48"/>
        <v/>
      </c>
      <c r="H276" s="318">
        <f t="shared" si="49"/>
        <v>0</v>
      </c>
      <c r="I276" s="352">
        <v>0</v>
      </c>
      <c r="J276" s="352">
        <v>0</v>
      </c>
      <c r="K276" s="352">
        <v>0</v>
      </c>
      <c r="L276" s="316" t="str">
        <f t="shared" si="50"/>
        <v/>
      </c>
      <c r="M276" s="317" t="str">
        <f t="shared" si="51"/>
        <v/>
      </c>
    </row>
    <row r="277" spans="1:13" s="166" customFormat="1" x14ac:dyDescent="0.2">
      <c r="A277" s="129" t="s">
        <v>207</v>
      </c>
      <c r="B277" s="318">
        <f t="shared" si="46"/>
        <v>815</v>
      </c>
      <c r="C277" s="315">
        <v>2472</v>
      </c>
      <c r="D277" s="315">
        <v>11131</v>
      </c>
      <c r="E277" s="315"/>
      <c r="F277" s="316">
        <f t="shared" si="47"/>
        <v>3.033128834355828</v>
      </c>
      <c r="G277" s="316">
        <f t="shared" si="48"/>
        <v>13.657668711656441</v>
      </c>
      <c r="H277" s="318">
        <f t="shared" si="49"/>
        <v>822</v>
      </c>
      <c r="I277" s="315">
        <f>2472+150</f>
        <v>2622</v>
      </c>
      <c r="J277" s="315">
        <f>11131+150</f>
        <v>11281</v>
      </c>
      <c r="K277" s="352">
        <v>0</v>
      </c>
      <c r="L277" s="316">
        <f t="shared" si="50"/>
        <v>3.1897810218978102</v>
      </c>
      <c r="M277" s="317">
        <f t="shared" si="51"/>
        <v>13.723844282238442</v>
      </c>
    </row>
    <row r="278" spans="1:13" s="166" customFormat="1" x14ac:dyDescent="0.2">
      <c r="A278" s="123" t="s">
        <v>208</v>
      </c>
      <c r="B278" s="318">
        <f t="shared" si="46"/>
        <v>0</v>
      </c>
      <c r="C278" s="315">
        <v>0</v>
      </c>
      <c r="D278" s="315">
        <v>0</v>
      </c>
      <c r="E278" s="315">
        <v>0</v>
      </c>
      <c r="F278" s="316" t="str">
        <f t="shared" si="47"/>
        <v/>
      </c>
      <c r="G278" s="316" t="str">
        <f t="shared" si="48"/>
        <v/>
      </c>
      <c r="H278" s="318">
        <f t="shared" si="49"/>
        <v>0</v>
      </c>
      <c r="I278" s="352">
        <v>0</v>
      </c>
      <c r="J278" s="352">
        <v>0</v>
      </c>
      <c r="K278" s="352">
        <v>0</v>
      </c>
      <c r="L278" s="316" t="str">
        <f t="shared" si="50"/>
        <v/>
      </c>
      <c r="M278" s="317" t="str">
        <f t="shared" si="51"/>
        <v/>
      </c>
    </row>
    <row r="279" spans="1:13" s="166" customFormat="1" x14ac:dyDescent="0.2">
      <c r="A279" s="129" t="s">
        <v>209</v>
      </c>
      <c r="B279" s="318">
        <f t="shared" si="46"/>
        <v>450</v>
      </c>
      <c r="C279" s="315">
        <v>1089</v>
      </c>
      <c r="D279" s="315">
        <v>6016</v>
      </c>
      <c r="E279" s="315">
        <v>0</v>
      </c>
      <c r="F279" s="316">
        <f t="shared" si="47"/>
        <v>2.42</v>
      </c>
      <c r="G279" s="316">
        <f t="shared" si="48"/>
        <v>13.36888888888889</v>
      </c>
      <c r="H279" s="318">
        <f t="shared" si="49"/>
        <v>458</v>
      </c>
      <c r="I279" s="315">
        <f>1089+100</f>
        <v>1189</v>
      </c>
      <c r="J279" s="315">
        <f>6016+200</f>
        <v>6216</v>
      </c>
      <c r="K279" s="352">
        <v>0</v>
      </c>
      <c r="L279" s="316">
        <f t="shared" si="50"/>
        <v>2.5960698689956332</v>
      </c>
      <c r="M279" s="317">
        <f t="shared" si="51"/>
        <v>13.572052401746724</v>
      </c>
    </row>
    <row r="280" spans="1:13" s="166" customFormat="1" x14ac:dyDescent="0.2">
      <c r="A280" s="129" t="s">
        <v>210</v>
      </c>
      <c r="B280" s="318">
        <f t="shared" si="46"/>
        <v>0</v>
      </c>
      <c r="C280" s="315">
        <v>0</v>
      </c>
      <c r="D280" s="315">
        <v>0</v>
      </c>
      <c r="E280" s="315">
        <v>0</v>
      </c>
      <c r="F280" s="316" t="str">
        <f t="shared" si="47"/>
        <v/>
      </c>
      <c r="G280" s="316" t="str">
        <f t="shared" si="48"/>
        <v/>
      </c>
      <c r="H280" s="318">
        <f t="shared" si="49"/>
        <v>0</v>
      </c>
      <c r="I280" s="352">
        <v>0</v>
      </c>
      <c r="J280" s="352">
        <v>0</v>
      </c>
      <c r="K280" s="352">
        <v>0</v>
      </c>
      <c r="L280" s="316" t="str">
        <f t="shared" si="50"/>
        <v/>
      </c>
      <c r="M280" s="317" t="str">
        <f t="shared" si="51"/>
        <v/>
      </c>
    </row>
    <row r="281" spans="1:13" s="166" customFormat="1" x14ac:dyDescent="0.2">
      <c r="A281" s="129" t="s">
        <v>211</v>
      </c>
      <c r="B281" s="318">
        <f t="shared" si="46"/>
        <v>0</v>
      </c>
      <c r="C281" s="315">
        <v>0</v>
      </c>
      <c r="D281" s="315">
        <v>0</v>
      </c>
      <c r="E281" s="315">
        <v>0</v>
      </c>
      <c r="F281" s="316" t="str">
        <f t="shared" si="47"/>
        <v/>
      </c>
      <c r="G281" s="316" t="str">
        <f t="shared" si="48"/>
        <v/>
      </c>
      <c r="H281" s="318">
        <f t="shared" si="49"/>
        <v>0</v>
      </c>
      <c r="I281" s="352">
        <v>0</v>
      </c>
      <c r="J281" s="352">
        <v>0</v>
      </c>
      <c r="K281" s="352">
        <v>0</v>
      </c>
      <c r="L281" s="316" t="str">
        <f t="shared" si="50"/>
        <v/>
      </c>
      <c r="M281" s="317" t="str">
        <f t="shared" si="51"/>
        <v/>
      </c>
    </row>
    <row r="282" spans="1:13" s="166" customFormat="1" x14ac:dyDescent="0.2">
      <c r="A282" s="204" t="s">
        <v>212</v>
      </c>
      <c r="B282" s="144">
        <f t="shared" si="46"/>
        <v>0</v>
      </c>
      <c r="C282" s="365">
        <v>0</v>
      </c>
      <c r="D282" s="365">
        <v>0</v>
      </c>
      <c r="E282" s="365">
        <v>0</v>
      </c>
      <c r="F282" s="358" t="str">
        <f t="shared" si="47"/>
        <v/>
      </c>
      <c r="G282" s="358" t="str">
        <f t="shared" si="48"/>
        <v/>
      </c>
      <c r="H282" s="366">
        <f t="shared" si="49"/>
        <v>0</v>
      </c>
      <c r="I282" s="367">
        <v>0</v>
      </c>
      <c r="J282" s="367">
        <v>0</v>
      </c>
      <c r="K282" s="367">
        <v>0</v>
      </c>
      <c r="L282" s="368" t="str">
        <f t="shared" si="50"/>
        <v/>
      </c>
      <c r="M282" s="369" t="str">
        <f t="shared" si="51"/>
        <v/>
      </c>
    </row>
    <row r="283" spans="1:13" x14ac:dyDescent="0.3">
      <c r="A283" s="574" t="s">
        <v>196</v>
      </c>
      <c r="B283" s="588">
        <v>2017</v>
      </c>
      <c r="C283" s="588"/>
      <c r="D283" s="588"/>
      <c r="E283" s="588"/>
      <c r="F283" s="588"/>
      <c r="G283" s="588"/>
      <c r="H283" s="589">
        <v>2018</v>
      </c>
      <c r="I283" s="589"/>
      <c r="J283" s="589"/>
      <c r="K283" s="589"/>
      <c r="L283" s="589"/>
      <c r="M283" s="589"/>
    </row>
    <row r="284" spans="1:13" ht="53.25" x14ac:dyDescent="0.3">
      <c r="A284" s="574"/>
      <c r="B284" s="229" t="s">
        <v>17</v>
      </c>
      <c r="C284" s="229" t="s">
        <v>197</v>
      </c>
      <c r="D284" s="229" t="s">
        <v>198</v>
      </c>
      <c r="E284" s="230" t="s">
        <v>199</v>
      </c>
      <c r="F284" s="229" t="s">
        <v>200</v>
      </c>
      <c r="G284" s="229" t="s">
        <v>201</v>
      </c>
      <c r="H284" s="229" t="s">
        <v>17</v>
      </c>
      <c r="I284" s="229" t="s">
        <v>197</v>
      </c>
      <c r="J284" s="229" t="s">
        <v>198</v>
      </c>
      <c r="K284" s="230" t="s">
        <v>199</v>
      </c>
      <c r="L284" s="229" t="s">
        <v>200</v>
      </c>
      <c r="M284" s="229" t="s">
        <v>201</v>
      </c>
    </row>
    <row r="285" spans="1:13" x14ac:dyDescent="0.3">
      <c r="A285" s="575"/>
      <c r="B285" s="255" t="s">
        <v>202</v>
      </c>
      <c r="C285" s="255" t="s">
        <v>203</v>
      </c>
      <c r="D285" s="255" t="s">
        <v>204</v>
      </c>
      <c r="E285" s="230"/>
      <c r="F285" s="229"/>
      <c r="G285" s="229"/>
      <c r="H285" s="255" t="s">
        <v>202</v>
      </c>
      <c r="I285" s="255" t="s">
        <v>203</v>
      </c>
      <c r="J285" s="255" t="s">
        <v>204</v>
      </c>
      <c r="K285" s="230"/>
      <c r="L285" s="229"/>
      <c r="M285" s="229"/>
    </row>
    <row r="286" spans="1:13" s="166" customFormat="1" x14ac:dyDescent="0.2">
      <c r="A286" s="150" t="s">
        <v>205</v>
      </c>
      <c r="B286" s="363">
        <f t="shared" ref="B286:B293" si="52">+F71+L71+R71</f>
        <v>0</v>
      </c>
      <c r="C286" s="350">
        <v>0</v>
      </c>
      <c r="D286" s="350">
        <v>0</v>
      </c>
      <c r="E286" s="350">
        <v>0</v>
      </c>
      <c r="F286" s="313" t="str">
        <f t="shared" ref="F286:F293" si="53">IF(C286=0,"",C286/B286)</f>
        <v/>
      </c>
      <c r="G286" s="313" t="str">
        <f t="shared" ref="G286:G293" si="54">IF(D286=0,"",D286/B286)</f>
        <v/>
      </c>
      <c r="H286" s="363">
        <f t="shared" ref="H286:H293" si="55">+G71+M71+S71</f>
        <v>0</v>
      </c>
      <c r="I286" s="350">
        <v>0</v>
      </c>
      <c r="J286" s="350">
        <v>0</v>
      </c>
      <c r="K286" s="350">
        <v>0</v>
      </c>
      <c r="L286" s="313" t="str">
        <f t="shared" ref="L286:L293" si="56">IF(I286=0,"",I286/H286)</f>
        <v/>
      </c>
      <c r="M286" s="314" t="str">
        <f t="shared" ref="M286:M293" si="57">IF(J286=0,"",J286/H286)</f>
        <v/>
      </c>
    </row>
    <row r="287" spans="1:13" s="166" customFormat="1" x14ac:dyDescent="0.2">
      <c r="A287" s="129" t="s">
        <v>206</v>
      </c>
      <c r="B287" s="318">
        <f t="shared" si="52"/>
        <v>0</v>
      </c>
      <c r="C287" s="352">
        <v>0</v>
      </c>
      <c r="D287" s="352">
        <v>0</v>
      </c>
      <c r="E287" s="352">
        <v>0</v>
      </c>
      <c r="F287" s="316" t="str">
        <f t="shared" si="53"/>
        <v/>
      </c>
      <c r="G287" s="316" t="str">
        <f t="shared" si="54"/>
        <v/>
      </c>
      <c r="H287" s="318">
        <f t="shared" si="55"/>
        <v>0</v>
      </c>
      <c r="I287" s="352">
        <v>0</v>
      </c>
      <c r="J287" s="352">
        <v>0</v>
      </c>
      <c r="K287" s="352">
        <v>0</v>
      </c>
      <c r="L287" s="316" t="str">
        <f t="shared" si="56"/>
        <v/>
      </c>
      <c r="M287" s="317" t="str">
        <f t="shared" si="57"/>
        <v/>
      </c>
    </row>
    <row r="288" spans="1:13" s="166" customFormat="1" x14ac:dyDescent="0.2">
      <c r="A288" s="129" t="s">
        <v>207</v>
      </c>
      <c r="B288" s="318">
        <f t="shared" si="52"/>
        <v>827</v>
      </c>
      <c r="C288" s="315">
        <f>2472+200</f>
        <v>2672</v>
      </c>
      <c r="D288" s="315">
        <f>11131+300</f>
        <v>11431</v>
      </c>
      <c r="E288" s="352">
        <v>0</v>
      </c>
      <c r="F288" s="316">
        <f t="shared" si="53"/>
        <v>3.2309552599758162</v>
      </c>
      <c r="G288" s="316">
        <f t="shared" si="54"/>
        <v>13.822249093107619</v>
      </c>
      <c r="H288" s="318">
        <f t="shared" si="55"/>
        <v>832</v>
      </c>
      <c r="I288" s="315">
        <f>2472+250</f>
        <v>2722</v>
      </c>
      <c r="J288" s="315">
        <f>11131+400</f>
        <v>11531</v>
      </c>
      <c r="K288" s="352">
        <v>0</v>
      </c>
      <c r="L288" s="316">
        <f t="shared" si="56"/>
        <v>3.2716346153846154</v>
      </c>
      <c r="M288" s="317">
        <f t="shared" si="57"/>
        <v>13.859375</v>
      </c>
    </row>
    <row r="289" spans="1:13" s="166" customFormat="1" x14ac:dyDescent="0.2">
      <c r="A289" s="123" t="s">
        <v>208</v>
      </c>
      <c r="B289" s="318">
        <f t="shared" si="52"/>
        <v>0</v>
      </c>
      <c r="C289" s="352">
        <v>0</v>
      </c>
      <c r="D289" s="352"/>
      <c r="E289" s="352">
        <v>0</v>
      </c>
      <c r="F289" s="316" t="str">
        <f t="shared" si="53"/>
        <v/>
      </c>
      <c r="G289" s="316" t="str">
        <f t="shared" si="54"/>
        <v/>
      </c>
      <c r="H289" s="318">
        <f t="shared" si="55"/>
        <v>0</v>
      </c>
      <c r="I289" s="352">
        <v>0</v>
      </c>
      <c r="J289" s="352">
        <v>0</v>
      </c>
      <c r="K289" s="352">
        <v>0</v>
      </c>
      <c r="L289" s="316" t="str">
        <f t="shared" si="56"/>
        <v/>
      </c>
      <c r="M289" s="317" t="str">
        <f t="shared" si="57"/>
        <v/>
      </c>
    </row>
    <row r="290" spans="1:13" s="166" customFormat="1" x14ac:dyDescent="0.2">
      <c r="A290" s="129" t="s">
        <v>209</v>
      </c>
      <c r="B290" s="318">
        <f t="shared" si="52"/>
        <v>463</v>
      </c>
      <c r="C290" s="315">
        <f>1089+150</f>
        <v>1239</v>
      </c>
      <c r="D290" s="315">
        <f>6016+300</f>
        <v>6316</v>
      </c>
      <c r="E290" s="352">
        <v>0</v>
      </c>
      <c r="F290" s="316">
        <f t="shared" si="53"/>
        <v>2.676025917926566</v>
      </c>
      <c r="G290" s="316">
        <f t="shared" si="54"/>
        <v>13.641468682505399</v>
      </c>
      <c r="H290" s="318">
        <f t="shared" si="55"/>
        <v>468</v>
      </c>
      <c r="I290" s="315">
        <f>1089+200</f>
        <v>1289</v>
      </c>
      <c r="J290" s="315">
        <f>6016+400</f>
        <v>6416</v>
      </c>
      <c r="K290" s="352">
        <v>0</v>
      </c>
      <c r="L290" s="316">
        <f t="shared" si="56"/>
        <v>2.7542735042735043</v>
      </c>
      <c r="M290" s="317">
        <f t="shared" si="57"/>
        <v>13.709401709401709</v>
      </c>
    </row>
    <row r="291" spans="1:13" s="166" customFormat="1" x14ac:dyDescent="0.2">
      <c r="A291" s="129" t="s">
        <v>210</v>
      </c>
      <c r="B291" s="318">
        <f t="shared" si="52"/>
        <v>0</v>
      </c>
      <c r="C291" s="352">
        <v>0</v>
      </c>
      <c r="D291" s="352">
        <v>0</v>
      </c>
      <c r="E291" s="352">
        <v>0</v>
      </c>
      <c r="F291" s="316" t="str">
        <f t="shared" si="53"/>
        <v/>
      </c>
      <c r="G291" s="316" t="str">
        <f t="shared" si="54"/>
        <v/>
      </c>
      <c r="H291" s="318">
        <f t="shared" si="55"/>
        <v>0</v>
      </c>
      <c r="I291" s="352">
        <v>0</v>
      </c>
      <c r="J291" s="352">
        <v>0</v>
      </c>
      <c r="K291" s="352">
        <v>0</v>
      </c>
      <c r="L291" s="316" t="str">
        <f t="shared" si="56"/>
        <v/>
      </c>
      <c r="M291" s="317" t="str">
        <f t="shared" si="57"/>
        <v/>
      </c>
    </row>
    <row r="292" spans="1:13" s="166" customFormat="1" x14ac:dyDescent="0.2">
      <c r="A292" s="129" t="s">
        <v>211</v>
      </c>
      <c r="B292" s="318">
        <f t="shared" si="52"/>
        <v>0</v>
      </c>
      <c r="C292" s="352">
        <v>0</v>
      </c>
      <c r="D292" s="352">
        <v>0</v>
      </c>
      <c r="E292" s="352">
        <v>0</v>
      </c>
      <c r="F292" s="316" t="str">
        <f t="shared" si="53"/>
        <v/>
      </c>
      <c r="G292" s="316" t="str">
        <f t="shared" si="54"/>
        <v/>
      </c>
      <c r="H292" s="318">
        <f t="shared" si="55"/>
        <v>0</v>
      </c>
      <c r="I292" s="352">
        <v>0</v>
      </c>
      <c r="J292" s="352">
        <v>0</v>
      </c>
      <c r="K292" s="352">
        <v>0</v>
      </c>
      <c r="L292" s="316" t="str">
        <f t="shared" si="56"/>
        <v/>
      </c>
      <c r="M292" s="317" t="str">
        <f t="shared" si="57"/>
        <v/>
      </c>
    </row>
    <row r="293" spans="1:13" s="166" customFormat="1" x14ac:dyDescent="0.2">
      <c r="A293" s="204" t="s">
        <v>212</v>
      </c>
      <c r="B293" s="144">
        <f t="shared" si="52"/>
        <v>0</v>
      </c>
      <c r="C293" s="364">
        <v>0</v>
      </c>
      <c r="D293" s="364">
        <v>0</v>
      </c>
      <c r="E293" s="364">
        <v>0</v>
      </c>
      <c r="F293" s="358" t="str">
        <f t="shared" si="53"/>
        <v/>
      </c>
      <c r="G293" s="358" t="str">
        <f t="shared" si="54"/>
        <v/>
      </c>
      <c r="H293" s="144">
        <f t="shared" si="55"/>
        <v>0</v>
      </c>
      <c r="I293" s="364">
        <v>0</v>
      </c>
      <c r="J293" s="364">
        <v>0</v>
      </c>
      <c r="K293" s="364">
        <v>0</v>
      </c>
      <c r="L293" s="358" t="str">
        <f t="shared" si="56"/>
        <v/>
      </c>
      <c r="M293" s="359" t="str">
        <f t="shared" si="57"/>
        <v/>
      </c>
    </row>
    <row r="294" spans="1:13" x14ac:dyDescent="0.3">
      <c r="A294" s="112" t="s">
        <v>50</v>
      </c>
    </row>
    <row r="297" spans="1:13" x14ac:dyDescent="0.3">
      <c r="A297" s="590" t="s">
        <v>98</v>
      </c>
      <c r="B297" s="591">
        <v>2013</v>
      </c>
      <c r="C297" s="592"/>
      <c r="D297" s="591">
        <v>2014</v>
      </c>
      <c r="E297" s="592"/>
      <c r="F297" s="593">
        <v>2015</v>
      </c>
      <c r="G297" s="594"/>
      <c r="H297" s="594">
        <v>2016</v>
      </c>
      <c r="I297" s="595"/>
      <c r="J297" s="591">
        <v>2017</v>
      </c>
      <c r="K297" s="592"/>
      <c r="L297" s="591">
        <v>2018</v>
      </c>
      <c r="M297" s="592"/>
    </row>
    <row r="298" spans="1:13" x14ac:dyDescent="0.3">
      <c r="A298" s="590"/>
      <c r="B298" s="247" t="s">
        <v>99</v>
      </c>
      <c r="C298" s="247" t="s">
        <v>85</v>
      </c>
      <c r="D298" s="247" t="s">
        <v>99</v>
      </c>
      <c r="E298" s="247" t="s">
        <v>85</v>
      </c>
      <c r="F298" s="247" t="s">
        <v>99</v>
      </c>
      <c r="G298" s="247" t="s">
        <v>85</v>
      </c>
      <c r="H298" s="247" t="s">
        <v>99</v>
      </c>
      <c r="I298" s="247" t="s">
        <v>85</v>
      </c>
      <c r="J298" s="247" t="s">
        <v>99</v>
      </c>
      <c r="K298" s="247" t="s">
        <v>85</v>
      </c>
      <c r="L298" s="247" t="s">
        <v>99</v>
      </c>
      <c r="M298" s="247" t="s">
        <v>85</v>
      </c>
    </row>
    <row r="299" spans="1:13" ht="33" x14ac:dyDescent="0.3">
      <c r="A299" s="248" t="s">
        <v>213</v>
      </c>
      <c r="B299" s="249">
        <v>25</v>
      </c>
      <c r="C299" s="250">
        <f>IF(B299=0,"",B299*100/D85)</f>
        <v>104.16666666666667</v>
      </c>
      <c r="D299" s="249">
        <v>25</v>
      </c>
      <c r="E299" s="250">
        <f>IF(D299=0,"",D299*100/G85)</f>
        <v>100</v>
      </c>
      <c r="F299" s="251">
        <v>25</v>
      </c>
      <c r="G299" s="250">
        <f>IF(F299=0,"",F299*100/J85)</f>
        <v>100</v>
      </c>
      <c r="H299" s="249">
        <v>25</v>
      </c>
      <c r="I299" s="250">
        <f>IF(H299=0,"",H299*100/M85)</f>
        <v>92.592592592592595</v>
      </c>
      <c r="J299" s="249">
        <v>25</v>
      </c>
      <c r="K299" s="250">
        <f>IF(J299=0,"",J299*100/P85)</f>
        <v>86.206896551724142</v>
      </c>
      <c r="L299" s="249">
        <v>25</v>
      </c>
      <c r="M299" s="252">
        <f>IF(L299=0,"",L299*100/S85)</f>
        <v>83.333333333333329</v>
      </c>
    </row>
  </sheetData>
  <mergeCells count="189">
    <mergeCell ref="A15:Q15"/>
    <mergeCell ref="B3:S3"/>
    <mergeCell ref="C5:G5"/>
    <mergeCell ref="B7:Q7"/>
    <mergeCell ref="B8:Q8"/>
    <mergeCell ref="B9:Q9"/>
    <mergeCell ref="A14:Q14"/>
    <mergeCell ref="S19:S21"/>
    <mergeCell ref="T19:T21"/>
    <mergeCell ref="U19:U21"/>
    <mergeCell ref="Q20:R20"/>
    <mergeCell ref="A16:Q16"/>
    <mergeCell ref="A17:T17"/>
    <mergeCell ref="A19:A21"/>
    <mergeCell ref="B19:B21"/>
    <mergeCell ref="C19:C21"/>
    <mergeCell ref="D19:D21"/>
    <mergeCell ref="E19:I19"/>
    <mergeCell ref="J19:J21"/>
    <mergeCell ref="E20:E21"/>
    <mergeCell ref="F20:F21"/>
    <mergeCell ref="G20:G21"/>
    <mergeCell ref="H20:H21"/>
    <mergeCell ref="I20:I21"/>
    <mergeCell ref="O20:P20"/>
    <mergeCell ref="K19:M20"/>
    <mergeCell ref="N19:N21"/>
    <mergeCell ref="O19:R19"/>
    <mergeCell ref="A41:S41"/>
    <mergeCell ref="B42:G42"/>
    <mergeCell ref="H42:M42"/>
    <mergeCell ref="N42:S42"/>
    <mergeCell ref="B48:G48"/>
    <mergeCell ref="H48:M48"/>
    <mergeCell ref="N48:S48"/>
    <mergeCell ref="A27:N27"/>
    <mergeCell ref="B30:F30"/>
    <mergeCell ref="H30:M30"/>
    <mergeCell ref="N30:S30"/>
    <mergeCell ref="B36:F36"/>
    <mergeCell ref="H36:M36"/>
    <mergeCell ref="N36:S36"/>
    <mergeCell ref="A66:S66"/>
    <mergeCell ref="A68:A70"/>
    <mergeCell ref="B68:S68"/>
    <mergeCell ref="B69:G69"/>
    <mergeCell ref="H69:M69"/>
    <mergeCell ref="N69:S69"/>
    <mergeCell ref="A53:S53"/>
    <mergeCell ref="B54:G54"/>
    <mergeCell ref="H54:M54"/>
    <mergeCell ref="N54:S54"/>
    <mergeCell ref="A59:S59"/>
    <mergeCell ref="B60:G60"/>
    <mergeCell ref="H60:M60"/>
    <mergeCell ref="N60:S60"/>
    <mergeCell ref="A89:V89"/>
    <mergeCell ref="A91:A92"/>
    <mergeCell ref="B91:D91"/>
    <mergeCell ref="E91:G91"/>
    <mergeCell ref="H91:J91"/>
    <mergeCell ref="K91:M91"/>
    <mergeCell ref="N91:P91"/>
    <mergeCell ref="Q91:S91"/>
    <mergeCell ref="B83:D83"/>
    <mergeCell ref="E83:G83"/>
    <mergeCell ref="H83:J83"/>
    <mergeCell ref="K83:M83"/>
    <mergeCell ref="N83:P83"/>
    <mergeCell ref="Q83:S83"/>
    <mergeCell ref="A134:O134"/>
    <mergeCell ref="A135:A136"/>
    <mergeCell ref="B135:C135"/>
    <mergeCell ref="D135:E135"/>
    <mergeCell ref="F135:G135"/>
    <mergeCell ref="H135:I135"/>
    <mergeCell ref="J135:K135"/>
    <mergeCell ref="L135:M135"/>
    <mergeCell ref="Q104:S104"/>
    <mergeCell ref="A118:M118"/>
    <mergeCell ref="A119:A120"/>
    <mergeCell ref="B119:C119"/>
    <mergeCell ref="D119:E119"/>
    <mergeCell ref="F119:G119"/>
    <mergeCell ref="H119:I119"/>
    <mergeCell ref="J119:K119"/>
    <mergeCell ref="L119:M119"/>
    <mergeCell ref="A104:A105"/>
    <mergeCell ref="B104:D104"/>
    <mergeCell ref="E104:G104"/>
    <mergeCell ref="H104:J104"/>
    <mergeCell ref="K104:M104"/>
    <mergeCell ref="N104:P104"/>
    <mergeCell ref="A141:AE141"/>
    <mergeCell ref="A142:AE142"/>
    <mergeCell ref="A146:A147"/>
    <mergeCell ref="B146:C146"/>
    <mergeCell ref="D146:E146"/>
    <mergeCell ref="F146:G146"/>
    <mergeCell ref="H146:I146"/>
    <mergeCell ref="J146:K146"/>
    <mergeCell ref="L146:M146"/>
    <mergeCell ref="A197:A199"/>
    <mergeCell ref="B197:D197"/>
    <mergeCell ref="E197:G197"/>
    <mergeCell ref="H197:J197"/>
    <mergeCell ref="K197:M197"/>
    <mergeCell ref="A171:A172"/>
    <mergeCell ref="B171:C171"/>
    <mergeCell ref="D171:E171"/>
    <mergeCell ref="F171:G171"/>
    <mergeCell ref="H171:I171"/>
    <mergeCell ref="J171:K171"/>
    <mergeCell ref="N197:P197"/>
    <mergeCell ref="Q197:S197"/>
    <mergeCell ref="C198:D198"/>
    <mergeCell ref="F198:G198"/>
    <mergeCell ref="I198:J198"/>
    <mergeCell ref="L198:M198"/>
    <mergeCell ref="O198:P198"/>
    <mergeCell ref="R198:S198"/>
    <mergeCell ref="L171:M171"/>
    <mergeCell ref="A226:A227"/>
    <mergeCell ref="B226:C226"/>
    <mergeCell ref="D226:E226"/>
    <mergeCell ref="F226:G226"/>
    <mergeCell ref="H226:I226"/>
    <mergeCell ref="J226:K226"/>
    <mergeCell ref="A219:AE219"/>
    <mergeCell ref="A220:AE220"/>
    <mergeCell ref="A221:AE221"/>
    <mergeCell ref="A222:Y222"/>
    <mergeCell ref="A223:Y223"/>
    <mergeCell ref="A225:O225"/>
    <mergeCell ref="B232:C232"/>
    <mergeCell ref="D232:E232"/>
    <mergeCell ref="F232:G232"/>
    <mergeCell ref="H232:I232"/>
    <mergeCell ref="J232:K232"/>
    <mergeCell ref="L232:M232"/>
    <mergeCell ref="L226:M226"/>
    <mergeCell ref="B228:C228"/>
    <mergeCell ref="D228:E228"/>
    <mergeCell ref="H228:I228"/>
    <mergeCell ref="J228:K228"/>
    <mergeCell ref="L228:M228"/>
    <mergeCell ref="F228:G228"/>
    <mergeCell ref="L234:M234"/>
    <mergeCell ref="N234:O234"/>
    <mergeCell ref="A240:A241"/>
    <mergeCell ref="B240:C240"/>
    <mergeCell ref="D240:E240"/>
    <mergeCell ref="F240:G240"/>
    <mergeCell ref="H240:I240"/>
    <mergeCell ref="J240:K240"/>
    <mergeCell ref="L240:M240"/>
    <mergeCell ref="A234:A235"/>
    <mergeCell ref="B234:C234"/>
    <mergeCell ref="D234:E234"/>
    <mergeCell ref="F234:G234"/>
    <mergeCell ref="H234:I234"/>
    <mergeCell ref="J234:K234"/>
    <mergeCell ref="A257:AB257"/>
    <mergeCell ref="A260:M260"/>
    <mergeCell ref="A261:A263"/>
    <mergeCell ref="B261:G261"/>
    <mergeCell ref="H261:M261"/>
    <mergeCell ref="A272:A274"/>
    <mergeCell ref="B272:G272"/>
    <mergeCell ref="H272:M272"/>
    <mergeCell ref="A248:A249"/>
    <mergeCell ref="A252:T252"/>
    <mergeCell ref="A254:A255"/>
    <mergeCell ref="B254:C254"/>
    <mergeCell ref="D254:E254"/>
    <mergeCell ref="F254:G254"/>
    <mergeCell ref="H254:I254"/>
    <mergeCell ref="J254:K254"/>
    <mergeCell ref="L254:M254"/>
    <mergeCell ref="A283:A285"/>
    <mergeCell ref="B283:G283"/>
    <mergeCell ref="H283:M283"/>
    <mergeCell ref="A297:A298"/>
    <mergeCell ref="B297:C297"/>
    <mergeCell ref="D297:E297"/>
    <mergeCell ref="F297:G297"/>
    <mergeCell ref="H297:I297"/>
    <mergeCell ref="J297:K297"/>
    <mergeCell ref="L297:M297"/>
  </mergeCells>
  <dataValidations count="7">
    <dataValidation type="whole" showInputMessage="1" showErrorMessage="1" errorTitle="Validar" error="Se debe declarar valores numéricos que estén en el rango de 0 a 99999999_x000a__x000a_Es obligatorio declarar el número de profesores que laboran en la institución._x000a_" sqref="N85">
      <formula1>1</formula1>
      <formula2>999999</formula2>
    </dataValidation>
    <dataValidation type="whole" showInputMessage="1" showErrorMessage="1" errorTitle="Validar" error="Se debe declarar valores numéricos que estén en el rango de 0 a 99999999" sqref="B64:H65 B40:T40 B34:W34 B32:S33 B38:M39 B46:W46 B44:S45 B50:M51 B52:W52">
      <formula1>1</formula1>
      <formula2>999999</formula2>
    </dataValidation>
    <dataValidation showInputMessage="1" showErrorMessage="1" errorTitle="Validar" error="Se debe declarar valores numéricos que estén en el rango de 0 a 99999999" sqref="I64:R65 N50:S51 N38:S39 B58:W58 B56:T57 B62:S63"/>
    <dataValidation type="whole" allowBlank="1" showInputMessage="1" showErrorMessage="1" errorTitle="Validar" error="Se debe declarar valores numéricos que estén en el rango de 0 a 99999999" sqref="D229:D231 H229:H231 J229:J231 B229:B231 L229:L231 B228:M228">
      <formula1>0</formula1>
      <formula2>999999</formula2>
    </dataValidation>
    <dataValidation type="whole" showInputMessage="1" showErrorMessage="1" errorTitle="Validar" error="Se debe declarar valores numéricos que estén en el rango de 0 a 99999999" sqref="F132 N86 Q93:R102 E85:F86 K85:L86 O168:O169 N93:O102 K93:L102 H96:I96 M168:M169 H168:H169 F168:F169 D168:D169 B168:B169 Q168:Q169 B85:C86 Q85:R86 O85:O86 B148:B151 D148:D151 F148:F151 H148:H151 J148:J151 B153:B165 D153:D165 F153:F165 H153:H165 J153:J165 L153:L165 L148:L151 I291:J293 I280:J282 B242:M244 L123:L132 D124:D132 J123:J132 H123:H132 B124:B132 E93:F102 B93:C102 B264:E271 H264:K271 B71:S78 H275:H282 K275:K282 I275:J276 I278:J278 H286:H293 K286:K293 C289:D289 B286:B293 E286:E293 C291:D293 C286:D287 I286:J287 I289:J289">
      <formula1>0</formula1>
      <formula2>999999</formula2>
    </dataValidation>
    <dataValidation type="decimal" allowBlank="1" showInputMessage="1" showErrorMessage="1" errorTitle="Validar" error="Se debe declarar valores numéricos que estén en el rango de 0 a 99999999" sqref="L204:L207 K197 H197 F212:F218 N197 Q216:Q218 Q197 B197 E197 C212:C218 F204:F207 N216:N218 B173:B182 F195 C204:C207 T195 D173:D195 L173:L195 H173:H195 P195 R195 B185:B195 J173:J195 V195">
      <formula1>0</formula1>
      <formula2>999999.999999</formula2>
    </dataValidation>
    <dataValidation type="whole" showInputMessage="1" showErrorMessage="1" errorTitle="Validar" error="Se debe declarar valores numéricos que estén en el rango de 0 a 99999999" sqref="M22:M26 F22:F26">
      <formula1>0</formula1>
      <formula2>9999999</formula2>
    </dataValidation>
  </dataValidations>
  <pageMargins left="0.70866141732283472" right="0.70866141732283472" top="0.74803149606299213" bottom="0.74803149606299213" header="0.31496062992125984" footer="0.31496062992125984"/>
  <pageSetup scale="6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E313"/>
  <sheetViews>
    <sheetView topLeftCell="A89" workbookViewId="0">
      <selection activeCell="B289" sqref="B289:B296"/>
    </sheetView>
  </sheetViews>
  <sheetFormatPr baseColWidth="10" defaultColWidth="7.625" defaultRowHeight="16.5" x14ac:dyDescent="0.3"/>
  <cols>
    <col min="1" max="1" width="57.625" style="371" customWidth="1"/>
    <col min="2" max="2" width="11" style="371" customWidth="1"/>
    <col min="3" max="3" width="10.25" style="371" customWidth="1"/>
    <col min="4" max="4" width="8.375" style="371" customWidth="1"/>
    <col min="5" max="5" width="9.25" style="371" bestFit="1" customWidth="1"/>
    <col min="6" max="6" width="10.375" style="371" bestFit="1" customWidth="1"/>
    <col min="7" max="7" width="10.75" style="371" bestFit="1" customWidth="1"/>
    <col min="8" max="8" width="8" style="371" bestFit="1" customWidth="1"/>
    <col min="9" max="9" width="9.375" style="371" customWidth="1"/>
    <col min="10" max="10" width="9.75" style="371" customWidth="1"/>
    <col min="11" max="11" width="10.25" style="371" customWidth="1"/>
    <col min="12" max="12" width="9.75" style="371" customWidth="1"/>
    <col min="13" max="13" width="10.5" style="371" customWidth="1"/>
    <col min="14" max="14" width="9.5" style="371" customWidth="1"/>
    <col min="15" max="15" width="8.625" style="371" bestFit="1" customWidth="1"/>
    <col min="16" max="16" width="11.625" style="371" customWidth="1"/>
    <col min="17" max="17" width="10.25" style="371" bestFit="1" customWidth="1"/>
    <col min="18" max="18" width="14.625" style="371" bestFit="1" customWidth="1"/>
    <col min="19" max="19" width="13.625" style="371" customWidth="1"/>
    <col min="20" max="20" width="13.25" style="371" customWidth="1"/>
    <col min="21" max="21" width="12.25" style="371" customWidth="1"/>
    <col min="22" max="23" width="10.125" style="371" customWidth="1"/>
    <col min="24" max="24" width="9.625" style="371" customWidth="1"/>
    <col min="25" max="25" width="10.625" style="371" customWidth="1"/>
    <col min="26" max="28" width="8.875" style="371" customWidth="1"/>
    <col min="29" max="29" width="5.875" style="371" customWidth="1"/>
    <col min="30" max="30" width="8.625" style="371" customWidth="1"/>
    <col min="31" max="31" width="6.625" style="371" customWidth="1"/>
    <col min="32" max="33" width="5" style="371" customWidth="1"/>
    <col min="34" max="16384" width="7.625" style="371"/>
  </cols>
  <sheetData>
    <row r="3" spans="1:24" x14ac:dyDescent="0.3">
      <c r="B3" s="686" t="s">
        <v>0</v>
      </c>
      <c r="C3" s="686"/>
      <c r="D3" s="686"/>
      <c r="E3" s="686"/>
      <c r="F3" s="686"/>
      <c r="G3" s="686"/>
      <c r="H3" s="686"/>
      <c r="I3" s="686"/>
      <c r="J3" s="686"/>
      <c r="K3" s="686"/>
      <c r="L3" s="686"/>
      <c r="M3" s="686"/>
      <c r="N3" s="686"/>
      <c r="O3" s="686"/>
      <c r="P3" s="686"/>
      <c r="Q3" s="686"/>
      <c r="R3" s="686"/>
      <c r="S3" s="686"/>
    </row>
    <row r="5" spans="1:24" x14ac:dyDescent="0.3">
      <c r="C5" s="687" t="s">
        <v>1</v>
      </c>
      <c r="D5" s="687"/>
      <c r="E5" s="687"/>
      <c r="F5" s="687"/>
      <c r="G5" s="687"/>
      <c r="H5" s="1" t="s">
        <v>214</v>
      </c>
      <c r="I5" s="2"/>
      <c r="J5" s="2"/>
      <c r="K5" s="2"/>
      <c r="L5" s="2"/>
      <c r="M5" s="2"/>
      <c r="N5" s="2"/>
      <c r="O5" s="2"/>
      <c r="P5" s="2"/>
      <c r="Q5" s="2"/>
      <c r="R5" s="2"/>
      <c r="S5" s="2"/>
      <c r="T5" s="2"/>
      <c r="U5" s="2"/>
      <c r="V5" s="3"/>
      <c r="W5" s="3"/>
      <c r="X5" s="3"/>
    </row>
    <row r="6" spans="1:24" ht="17.25" thickBot="1" x14ac:dyDescent="0.35"/>
    <row r="7" spans="1:24" ht="17.25" thickTop="1" x14ac:dyDescent="0.3">
      <c r="A7" s="4" t="s">
        <v>2</v>
      </c>
      <c r="B7" s="688" t="s">
        <v>215</v>
      </c>
      <c r="C7" s="689"/>
      <c r="D7" s="689"/>
      <c r="E7" s="689"/>
      <c r="F7" s="689"/>
      <c r="G7" s="689"/>
      <c r="H7" s="689"/>
      <c r="I7" s="689"/>
      <c r="J7" s="689"/>
      <c r="K7" s="689"/>
      <c r="L7" s="689"/>
      <c r="M7" s="689"/>
      <c r="N7" s="689"/>
      <c r="O7" s="689"/>
      <c r="P7" s="689"/>
      <c r="Q7" s="690"/>
    </row>
    <row r="8" spans="1:24" x14ac:dyDescent="0.3">
      <c r="A8" s="5" t="s">
        <v>3</v>
      </c>
      <c r="B8" s="691" t="s">
        <v>216</v>
      </c>
      <c r="C8" s="692"/>
      <c r="D8" s="692"/>
      <c r="E8" s="692"/>
      <c r="F8" s="692"/>
      <c r="G8" s="692"/>
      <c r="H8" s="692"/>
      <c r="I8" s="692"/>
      <c r="J8" s="692"/>
      <c r="K8" s="692"/>
      <c r="L8" s="692"/>
      <c r="M8" s="692"/>
      <c r="N8" s="692"/>
      <c r="O8" s="692"/>
      <c r="P8" s="692"/>
      <c r="Q8" s="693"/>
    </row>
    <row r="9" spans="1:24" ht="17.25" thickBot="1" x14ac:dyDescent="0.35">
      <c r="A9" s="6" t="s">
        <v>4</v>
      </c>
      <c r="B9" s="694" t="s">
        <v>217</v>
      </c>
      <c r="C9" s="694"/>
      <c r="D9" s="694"/>
      <c r="E9" s="694"/>
      <c r="F9" s="694"/>
      <c r="G9" s="694"/>
      <c r="H9" s="694"/>
      <c r="I9" s="694"/>
      <c r="J9" s="694"/>
      <c r="K9" s="694"/>
      <c r="L9" s="694"/>
      <c r="M9" s="694"/>
      <c r="N9" s="694"/>
      <c r="O9" s="694"/>
      <c r="P9" s="694"/>
      <c r="Q9" s="695"/>
    </row>
    <row r="10" spans="1:24" ht="17.25" thickTop="1" x14ac:dyDescent="0.3">
      <c r="A10" s="7"/>
      <c r="B10" s="8"/>
      <c r="C10" s="8"/>
      <c r="D10" s="8"/>
      <c r="E10" s="8"/>
      <c r="F10" s="8"/>
      <c r="G10" s="8"/>
      <c r="H10" s="8"/>
      <c r="I10" s="8"/>
      <c r="J10" s="8"/>
      <c r="K10" s="8"/>
      <c r="L10" s="8"/>
      <c r="M10" s="8"/>
      <c r="N10" s="8"/>
      <c r="O10" s="8"/>
      <c r="P10" s="8"/>
      <c r="Q10" s="8"/>
    </row>
    <row r="11" spans="1:24" x14ac:dyDescent="0.3">
      <c r="A11" s="9" t="s">
        <v>5</v>
      </c>
      <c r="B11" s="263"/>
      <c r="C11" s="10"/>
      <c r="D11" s="10"/>
      <c r="E11" s="10"/>
      <c r="F11" s="10"/>
      <c r="G11" s="10"/>
      <c r="H11" s="10"/>
      <c r="I11" s="10"/>
      <c r="J11" s="10"/>
      <c r="K11" s="10"/>
      <c r="L11" s="10"/>
      <c r="M11" s="10"/>
      <c r="N11" s="10"/>
      <c r="O11" s="10"/>
      <c r="P11" s="10"/>
      <c r="Q11" s="10"/>
    </row>
    <row r="12" spans="1:24" ht="33" x14ac:dyDescent="0.3">
      <c r="A12" s="9" t="s">
        <v>6</v>
      </c>
      <c r="B12" s="267" t="s">
        <v>218</v>
      </c>
      <c r="C12" s="10"/>
      <c r="D12" s="10"/>
      <c r="E12" s="10"/>
      <c r="F12" s="10"/>
      <c r="G12" s="10"/>
      <c r="H12" s="10"/>
      <c r="I12" s="10"/>
      <c r="J12" s="10"/>
      <c r="K12" s="10"/>
      <c r="L12" s="10"/>
      <c r="M12" s="10"/>
      <c r="N12" s="10"/>
      <c r="O12" s="10"/>
      <c r="P12" s="10"/>
      <c r="Q12" s="10"/>
    </row>
    <row r="13" spans="1:24" ht="17.25" thickBot="1" x14ac:dyDescent="0.35">
      <c r="A13" s="11"/>
      <c r="B13" s="10"/>
      <c r="C13" s="10"/>
      <c r="D13" s="10"/>
      <c r="E13" s="10"/>
      <c r="F13" s="10"/>
      <c r="G13" s="10"/>
      <c r="H13" s="10"/>
      <c r="I13" s="10"/>
      <c r="J13" s="10"/>
      <c r="K13" s="10"/>
      <c r="L13" s="10"/>
      <c r="M13" s="10"/>
      <c r="N13" s="10"/>
      <c r="O13" s="10"/>
      <c r="P13" s="10"/>
      <c r="Q13" s="10"/>
    </row>
    <row r="14" spans="1:24" ht="50.25" thickBot="1" x14ac:dyDescent="0.35">
      <c r="A14" s="696" t="s">
        <v>7</v>
      </c>
      <c r="B14" s="697"/>
      <c r="C14" s="697"/>
      <c r="D14" s="697"/>
      <c r="E14" s="697"/>
      <c r="F14" s="697"/>
      <c r="G14" s="697"/>
      <c r="H14" s="697"/>
      <c r="I14" s="697"/>
      <c r="J14" s="697"/>
      <c r="K14" s="697"/>
      <c r="L14" s="697"/>
      <c r="M14" s="697"/>
      <c r="N14" s="697"/>
      <c r="O14" s="697"/>
      <c r="P14" s="697"/>
      <c r="Q14" s="698"/>
      <c r="R14" s="12" t="s">
        <v>8</v>
      </c>
      <c r="S14" s="12" t="s">
        <v>9</v>
      </c>
      <c r="T14" s="13" t="s">
        <v>10</v>
      </c>
    </row>
    <row r="15" spans="1:24" x14ac:dyDescent="0.3">
      <c r="A15" s="729" t="s">
        <v>263</v>
      </c>
      <c r="B15" s="730"/>
      <c r="C15" s="730"/>
      <c r="D15" s="730"/>
      <c r="E15" s="730"/>
      <c r="F15" s="730"/>
      <c r="G15" s="730"/>
      <c r="H15" s="730"/>
      <c r="I15" s="730"/>
      <c r="J15" s="730"/>
      <c r="K15" s="730"/>
      <c r="L15" s="730"/>
      <c r="M15" s="730"/>
      <c r="N15" s="730"/>
      <c r="O15" s="730"/>
      <c r="P15" s="730"/>
      <c r="Q15" s="731"/>
      <c r="R15" s="269" t="s">
        <v>232</v>
      </c>
      <c r="S15" s="269" t="s">
        <v>224</v>
      </c>
      <c r="T15" s="271" t="s">
        <v>233</v>
      </c>
    </row>
    <row r="16" spans="1:24" x14ac:dyDescent="0.3">
      <c r="A16" s="732" t="s">
        <v>264</v>
      </c>
      <c r="B16" s="733"/>
      <c r="C16" s="733"/>
      <c r="D16" s="733"/>
      <c r="E16" s="733"/>
      <c r="F16" s="733"/>
      <c r="G16" s="733"/>
      <c r="H16" s="733"/>
      <c r="I16" s="733"/>
      <c r="J16" s="733"/>
      <c r="K16" s="733"/>
      <c r="L16" s="733"/>
      <c r="M16" s="733"/>
      <c r="N16" s="733"/>
      <c r="O16" s="733"/>
      <c r="P16" s="733"/>
      <c r="Q16" s="734"/>
      <c r="R16" s="269" t="s">
        <v>232</v>
      </c>
      <c r="S16" s="269" t="s">
        <v>224</v>
      </c>
      <c r="T16" s="271" t="s">
        <v>233</v>
      </c>
    </row>
    <row r="17" spans="1:21" x14ac:dyDescent="0.3">
      <c r="A17" s="732" t="s">
        <v>265</v>
      </c>
      <c r="B17" s="735"/>
      <c r="C17" s="735"/>
      <c r="D17" s="735"/>
      <c r="E17" s="735"/>
      <c r="F17" s="735"/>
      <c r="G17" s="735"/>
      <c r="H17" s="735"/>
      <c r="I17" s="735"/>
      <c r="J17" s="735"/>
      <c r="K17" s="735"/>
      <c r="L17" s="735"/>
      <c r="M17" s="735"/>
      <c r="N17" s="735"/>
      <c r="O17" s="735"/>
      <c r="P17" s="735"/>
      <c r="Q17" s="736"/>
      <c r="R17" s="269" t="s">
        <v>232</v>
      </c>
      <c r="S17" s="269" t="s">
        <v>224</v>
      </c>
      <c r="T17" s="271" t="s">
        <v>233</v>
      </c>
    </row>
    <row r="18" spans="1:21" x14ac:dyDescent="0.3">
      <c r="A18" s="732" t="s">
        <v>266</v>
      </c>
      <c r="B18" s="735"/>
      <c r="C18" s="735"/>
      <c r="D18" s="735"/>
      <c r="E18" s="735"/>
      <c r="F18" s="735"/>
      <c r="G18" s="735"/>
      <c r="H18" s="735"/>
      <c r="I18" s="735"/>
      <c r="J18" s="735"/>
      <c r="K18" s="735"/>
      <c r="L18" s="735"/>
      <c r="M18" s="735"/>
      <c r="N18" s="735"/>
      <c r="O18" s="735"/>
      <c r="P18" s="735"/>
      <c r="Q18" s="736"/>
      <c r="R18" s="269" t="s">
        <v>232</v>
      </c>
      <c r="S18" s="269" t="s">
        <v>224</v>
      </c>
      <c r="T18" s="271" t="s">
        <v>233</v>
      </c>
    </row>
    <row r="19" spans="1:21" x14ac:dyDescent="0.3">
      <c r="A19" s="732" t="s">
        <v>267</v>
      </c>
      <c r="B19" s="735"/>
      <c r="C19" s="735"/>
      <c r="D19" s="735"/>
      <c r="E19" s="735"/>
      <c r="F19" s="735"/>
      <c r="G19" s="735"/>
      <c r="H19" s="735"/>
      <c r="I19" s="735"/>
      <c r="J19" s="735"/>
      <c r="K19" s="735"/>
      <c r="L19" s="735"/>
      <c r="M19" s="735"/>
      <c r="N19" s="735"/>
      <c r="O19" s="735"/>
      <c r="P19" s="735"/>
      <c r="Q19" s="736"/>
      <c r="R19" s="269" t="s">
        <v>232</v>
      </c>
      <c r="S19" s="269" t="s">
        <v>224</v>
      </c>
      <c r="T19" s="271" t="s">
        <v>233</v>
      </c>
    </row>
    <row r="20" spans="1:21" x14ac:dyDescent="0.3">
      <c r="A20" s="732" t="s">
        <v>268</v>
      </c>
      <c r="B20" s="735"/>
      <c r="C20" s="735"/>
      <c r="D20" s="735"/>
      <c r="E20" s="735"/>
      <c r="F20" s="735"/>
      <c r="G20" s="735"/>
      <c r="H20" s="735"/>
      <c r="I20" s="735"/>
      <c r="J20" s="735"/>
      <c r="K20" s="735"/>
      <c r="L20" s="735"/>
      <c r="M20" s="735"/>
      <c r="N20" s="735"/>
      <c r="O20" s="735"/>
      <c r="P20" s="735"/>
      <c r="Q20" s="736"/>
      <c r="R20" s="269" t="s">
        <v>232</v>
      </c>
      <c r="S20" s="269" t="s">
        <v>224</v>
      </c>
      <c r="T20" s="271" t="s">
        <v>233</v>
      </c>
    </row>
    <row r="21" spans="1:21" x14ac:dyDescent="0.3">
      <c r="A21" s="737" t="s">
        <v>282</v>
      </c>
      <c r="B21" s="733"/>
      <c r="C21" s="733"/>
      <c r="D21" s="733"/>
      <c r="E21" s="733"/>
      <c r="F21" s="733"/>
      <c r="G21" s="733"/>
      <c r="H21" s="733"/>
      <c r="I21" s="733"/>
      <c r="J21" s="733"/>
      <c r="K21" s="733"/>
      <c r="L21" s="733"/>
      <c r="M21" s="733"/>
      <c r="N21" s="733"/>
      <c r="O21" s="733"/>
      <c r="P21" s="733"/>
      <c r="Q21" s="734"/>
      <c r="R21" s="269" t="s">
        <v>232</v>
      </c>
      <c r="S21" s="269" t="s">
        <v>224</v>
      </c>
      <c r="T21" s="271" t="s">
        <v>233</v>
      </c>
    </row>
    <row r="22" spans="1:21" x14ac:dyDescent="0.3">
      <c r="A22" s="429"/>
      <c r="B22" s="430"/>
      <c r="C22" s="430"/>
      <c r="D22" s="430"/>
      <c r="E22" s="430"/>
      <c r="F22" s="430"/>
      <c r="G22" s="430"/>
      <c r="H22" s="430"/>
      <c r="I22" s="430"/>
      <c r="J22" s="430"/>
      <c r="K22" s="430"/>
      <c r="L22" s="430"/>
      <c r="M22" s="430"/>
      <c r="N22" s="430"/>
      <c r="O22" s="430"/>
      <c r="P22" s="430"/>
      <c r="Q22" s="431"/>
      <c r="R22" s="269"/>
      <c r="S22" s="269"/>
      <c r="T22" s="271"/>
    </row>
    <row r="23" spans="1:21" x14ac:dyDescent="0.3">
      <c r="A23" s="723"/>
      <c r="B23" s="724"/>
      <c r="C23" s="724"/>
      <c r="D23" s="724"/>
      <c r="E23" s="724"/>
      <c r="F23" s="724"/>
      <c r="G23" s="724"/>
      <c r="H23" s="724"/>
      <c r="I23" s="724"/>
      <c r="J23" s="724"/>
      <c r="K23" s="724"/>
      <c r="L23" s="724"/>
      <c r="M23" s="724"/>
      <c r="N23" s="724"/>
      <c r="O23" s="724"/>
      <c r="P23" s="724"/>
      <c r="Q23" s="725"/>
      <c r="R23" s="14"/>
      <c r="S23" s="14"/>
      <c r="T23" s="388"/>
    </row>
    <row r="24" spans="1:21" x14ac:dyDescent="0.3">
      <c r="A24" s="723"/>
      <c r="B24" s="724"/>
      <c r="C24" s="724"/>
      <c r="D24" s="724"/>
      <c r="E24" s="724"/>
      <c r="F24" s="724"/>
      <c r="G24" s="724"/>
      <c r="H24" s="724"/>
      <c r="I24" s="724"/>
      <c r="J24" s="724"/>
      <c r="K24" s="724"/>
      <c r="L24" s="724"/>
      <c r="M24" s="724"/>
      <c r="N24" s="724"/>
      <c r="O24" s="724"/>
      <c r="P24" s="724"/>
      <c r="Q24" s="725"/>
      <c r="R24" s="14"/>
      <c r="S24" s="14"/>
      <c r="T24" s="388"/>
    </row>
    <row r="25" spans="1:21" x14ac:dyDescent="0.3">
      <c r="A25" s="723"/>
      <c r="B25" s="724"/>
      <c r="C25" s="724"/>
      <c r="D25" s="724"/>
      <c r="E25" s="724"/>
      <c r="F25" s="724"/>
      <c r="G25" s="724"/>
      <c r="H25" s="724"/>
      <c r="I25" s="724"/>
      <c r="J25" s="724"/>
      <c r="K25" s="724"/>
      <c r="L25" s="724"/>
      <c r="M25" s="724"/>
      <c r="N25" s="724"/>
      <c r="O25" s="724"/>
      <c r="P25" s="724"/>
      <c r="Q25" s="725"/>
      <c r="R25" s="14"/>
      <c r="S25" s="14"/>
      <c r="T25" s="388"/>
    </row>
    <row r="26" spans="1:21" ht="17.25" thickBot="1" x14ac:dyDescent="0.35">
      <c r="A26" s="726"/>
      <c r="B26" s="727"/>
      <c r="C26" s="727"/>
      <c r="D26" s="727"/>
      <c r="E26" s="727"/>
      <c r="F26" s="727"/>
      <c r="G26" s="727"/>
      <c r="H26" s="727"/>
      <c r="I26" s="727"/>
      <c r="J26" s="727"/>
      <c r="K26" s="727"/>
      <c r="L26" s="727"/>
      <c r="M26" s="727"/>
      <c r="N26" s="727"/>
      <c r="O26" s="727"/>
      <c r="P26" s="727"/>
      <c r="Q26" s="728"/>
      <c r="R26" s="15"/>
      <c r="S26" s="15"/>
      <c r="T26" s="16"/>
    </row>
    <row r="27" spans="1:21" x14ac:dyDescent="0.3">
      <c r="A27" s="680" t="s">
        <v>11</v>
      </c>
      <c r="B27" s="680"/>
      <c r="C27" s="680"/>
      <c r="D27" s="680"/>
      <c r="E27" s="680"/>
      <c r="F27" s="680"/>
      <c r="G27" s="680"/>
      <c r="H27" s="680"/>
      <c r="I27" s="680"/>
      <c r="J27" s="680"/>
      <c r="K27" s="680"/>
      <c r="L27" s="680"/>
      <c r="M27" s="680"/>
      <c r="N27" s="680"/>
      <c r="O27" s="680"/>
      <c r="P27" s="680"/>
      <c r="Q27" s="680"/>
      <c r="R27" s="680"/>
      <c r="S27" s="680"/>
      <c r="T27" s="680"/>
    </row>
    <row r="29" spans="1:21" x14ac:dyDescent="0.3">
      <c r="A29" s="678" t="s">
        <v>12</v>
      </c>
      <c r="B29" s="678" t="s">
        <v>13</v>
      </c>
      <c r="C29" s="678" t="s">
        <v>14</v>
      </c>
      <c r="D29" s="678" t="s">
        <v>15</v>
      </c>
      <c r="E29" s="681" t="s">
        <v>16</v>
      </c>
      <c r="F29" s="681"/>
      <c r="G29" s="681"/>
      <c r="H29" s="681"/>
      <c r="I29" s="681"/>
      <c r="J29" s="678" t="s">
        <v>17</v>
      </c>
      <c r="K29" s="637" t="s">
        <v>18</v>
      </c>
      <c r="L29" s="637"/>
      <c r="M29" s="637"/>
      <c r="N29" s="678" t="s">
        <v>19</v>
      </c>
      <c r="O29" s="679" t="s">
        <v>20</v>
      </c>
      <c r="P29" s="679"/>
      <c r="Q29" s="679"/>
      <c r="R29" s="679"/>
      <c r="S29" s="678" t="s">
        <v>21</v>
      </c>
      <c r="T29" s="678" t="s">
        <v>22</v>
      </c>
      <c r="U29" s="678" t="s">
        <v>10</v>
      </c>
    </row>
    <row r="30" spans="1:21" x14ac:dyDescent="0.3">
      <c r="A30" s="678"/>
      <c r="B30" s="678"/>
      <c r="C30" s="678"/>
      <c r="D30" s="678"/>
      <c r="E30" s="678" t="s">
        <v>23</v>
      </c>
      <c r="F30" s="678" t="s">
        <v>24</v>
      </c>
      <c r="G30" s="678" t="s">
        <v>25</v>
      </c>
      <c r="H30" s="678" t="s">
        <v>26</v>
      </c>
      <c r="I30" s="678" t="s">
        <v>27</v>
      </c>
      <c r="J30" s="678"/>
      <c r="K30" s="637"/>
      <c r="L30" s="637"/>
      <c r="M30" s="637"/>
      <c r="N30" s="678"/>
      <c r="O30" s="679" t="s">
        <v>28</v>
      </c>
      <c r="P30" s="679"/>
      <c r="Q30" s="679" t="s">
        <v>29</v>
      </c>
      <c r="R30" s="679"/>
      <c r="S30" s="678"/>
      <c r="T30" s="678"/>
      <c r="U30" s="678"/>
    </row>
    <row r="31" spans="1:21" ht="49.5" x14ac:dyDescent="0.3">
      <c r="A31" s="678"/>
      <c r="B31" s="678"/>
      <c r="C31" s="678"/>
      <c r="D31" s="678"/>
      <c r="E31" s="678" t="s">
        <v>23</v>
      </c>
      <c r="F31" s="678" t="s">
        <v>24</v>
      </c>
      <c r="G31" s="678" t="s">
        <v>25</v>
      </c>
      <c r="H31" s="678" t="s">
        <v>30</v>
      </c>
      <c r="I31" s="678" t="s">
        <v>27</v>
      </c>
      <c r="J31" s="678"/>
      <c r="K31" s="382" t="s">
        <v>31</v>
      </c>
      <c r="L31" s="382" t="s">
        <v>32</v>
      </c>
      <c r="M31" s="382" t="s">
        <v>33</v>
      </c>
      <c r="N31" s="678"/>
      <c r="O31" s="17" t="s">
        <v>34</v>
      </c>
      <c r="P31" s="17" t="s">
        <v>35</v>
      </c>
      <c r="Q31" s="17" t="s">
        <v>36</v>
      </c>
      <c r="R31" s="17" t="s">
        <v>37</v>
      </c>
      <c r="S31" s="678"/>
      <c r="T31" s="678"/>
      <c r="U31" s="678"/>
    </row>
    <row r="32" spans="1:21" x14ac:dyDescent="0.3">
      <c r="A32" s="273" t="s">
        <v>263</v>
      </c>
      <c r="B32" s="384" t="s">
        <v>235</v>
      </c>
      <c r="C32" s="269">
        <v>2010</v>
      </c>
      <c r="D32" s="269" t="s">
        <v>235</v>
      </c>
      <c r="E32" s="269"/>
      <c r="F32" s="278">
        <v>1</v>
      </c>
      <c r="G32" s="278"/>
      <c r="H32" s="278"/>
      <c r="I32" s="278"/>
      <c r="J32" s="278">
        <v>432</v>
      </c>
      <c r="K32" s="278"/>
      <c r="L32" s="278"/>
      <c r="M32" s="278"/>
      <c r="N32" s="278"/>
      <c r="O32" s="269"/>
      <c r="P32" s="269"/>
      <c r="Q32" s="269"/>
      <c r="S32" s="269" t="s">
        <v>232</v>
      </c>
      <c r="T32" s="269" t="s">
        <v>224</v>
      </c>
      <c r="U32" s="271" t="s">
        <v>233</v>
      </c>
    </row>
    <row r="33" spans="1:23" x14ac:dyDescent="0.3">
      <c r="A33" s="273" t="s">
        <v>264</v>
      </c>
      <c r="B33" s="384" t="s">
        <v>235</v>
      </c>
      <c r="C33" s="269">
        <v>2010</v>
      </c>
      <c r="D33" s="269" t="s">
        <v>235</v>
      </c>
      <c r="E33" s="269"/>
      <c r="F33" s="278">
        <v>1</v>
      </c>
      <c r="G33" s="278"/>
      <c r="H33" s="278"/>
      <c r="I33" s="278"/>
      <c r="J33" s="278">
        <v>424</v>
      </c>
      <c r="K33" s="278"/>
      <c r="L33" s="278"/>
      <c r="M33" s="278"/>
      <c r="N33" s="278"/>
      <c r="O33" s="269"/>
      <c r="P33" s="269"/>
      <c r="Q33" s="269"/>
      <c r="R33" s="269"/>
      <c r="S33" s="269" t="s">
        <v>232</v>
      </c>
      <c r="T33" s="269" t="s">
        <v>224</v>
      </c>
      <c r="U33" s="271" t="s">
        <v>233</v>
      </c>
    </row>
    <row r="34" spans="1:23" x14ac:dyDescent="0.3">
      <c r="A34" s="273" t="s">
        <v>265</v>
      </c>
      <c r="B34" s="384" t="s">
        <v>235</v>
      </c>
      <c r="C34" s="269">
        <v>2010</v>
      </c>
      <c r="D34" s="269" t="s">
        <v>235</v>
      </c>
      <c r="E34" s="269"/>
      <c r="F34" s="278">
        <v>1</v>
      </c>
      <c r="G34" s="278"/>
      <c r="H34" s="278"/>
      <c r="I34" s="278"/>
      <c r="J34" s="278">
        <v>219</v>
      </c>
      <c r="K34" s="278"/>
      <c r="L34" s="278"/>
      <c r="M34" s="278"/>
      <c r="N34" s="278"/>
      <c r="O34" s="269"/>
      <c r="P34" s="269"/>
      <c r="Q34" s="269"/>
      <c r="R34" s="269"/>
      <c r="S34" s="269" t="s">
        <v>232</v>
      </c>
      <c r="T34" s="269" t="s">
        <v>224</v>
      </c>
      <c r="U34" s="271" t="s">
        <v>233</v>
      </c>
    </row>
    <row r="35" spans="1:23" x14ac:dyDescent="0.3">
      <c r="A35" s="273" t="s">
        <v>266</v>
      </c>
      <c r="B35" s="384" t="s">
        <v>235</v>
      </c>
      <c r="C35" s="269">
        <v>2010</v>
      </c>
      <c r="D35" s="269" t="s">
        <v>235</v>
      </c>
      <c r="E35" s="269"/>
      <c r="F35" s="278">
        <v>1</v>
      </c>
      <c r="G35" s="278"/>
      <c r="H35" s="278"/>
      <c r="I35" s="278"/>
      <c r="J35" s="278">
        <v>152</v>
      </c>
      <c r="K35" s="278"/>
      <c r="L35" s="278"/>
      <c r="M35" s="278"/>
      <c r="N35" s="278"/>
      <c r="O35" s="269"/>
      <c r="P35" s="269"/>
      <c r="Q35" s="269"/>
      <c r="R35" s="269"/>
      <c r="S35" s="269" t="s">
        <v>232</v>
      </c>
      <c r="T35" s="269" t="s">
        <v>224</v>
      </c>
      <c r="U35" s="271" t="s">
        <v>233</v>
      </c>
    </row>
    <row r="36" spans="1:23" x14ac:dyDescent="0.3">
      <c r="A36" s="273" t="s">
        <v>267</v>
      </c>
      <c r="B36" s="384" t="s">
        <v>235</v>
      </c>
      <c r="C36" s="269">
        <v>2010</v>
      </c>
      <c r="D36" s="269" t="s">
        <v>235</v>
      </c>
      <c r="E36" s="269"/>
      <c r="F36" s="278">
        <v>1</v>
      </c>
      <c r="G36" s="278"/>
      <c r="H36" s="278"/>
      <c r="I36" s="278"/>
      <c r="J36" s="278">
        <v>211</v>
      </c>
      <c r="K36" s="278"/>
      <c r="L36" s="278"/>
      <c r="M36" s="278"/>
      <c r="N36" s="278"/>
      <c r="O36" s="269"/>
      <c r="P36" s="269"/>
      <c r="Q36" s="269"/>
      <c r="R36" s="269"/>
      <c r="S36" s="269" t="s">
        <v>232</v>
      </c>
      <c r="T36" s="269" t="s">
        <v>224</v>
      </c>
      <c r="U36" s="271" t="s">
        <v>233</v>
      </c>
    </row>
    <row r="37" spans="1:23" x14ac:dyDescent="0.3">
      <c r="A37" s="384" t="s">
        <v>268</v>
      </c>
      <c r="B37" s="384" t="s">
        <v>235</v>
      </c>
      <c r="C37" s="269">
        <v>2011</v>
      </c>
      <c r="D37" s="269" t="s">
        <v>235</v>
      </c>
      <c r="E37" s="269"/>
      <c r="F37" s="278">
        <v>1</v>
      </c>
      <c r="G37" s="278"/>
      <c r="H37" s="278"/>
      <c r="I37" s="278"/>
      <c r="J37" s="278">
        <v>423</v>
      </c>
      <c r="K37" s="278"/>
      <c r="L37" s="278"/>
      <c r="M37" s="278"/>
      <c r="N37" s="278"/>
      <c r="O37" s="269"/>
      <c r="P37" s="269"/>
      <c r="Q37" s="269"/>
      <c r="R37" s="269"/>
      <c r="S37" s="269" t="s">
        <v>232</v>
      </c>
      <c r="T37" s="269" t="s">
        <v>224</v>
      </c>
      <c r="U37" s="271" t="s">
        <v>233</v>
      </c>
    </row>
    <row r="38" spans="1:23" x14ac:dyDescent="0.3">
      <c r="A38" s="384" t="s">
        <v>282</v>
      </c>
      <c r="B38" s="384" t="s">
        <v>236</v>
      </c>
      <c r="C38" s="269">
        <v>2014</v>
      </c>
      <c r="D38" s="269" t="s">
        <v>235</v>
      </c>
      <c r="E38" s="269"/>
      <c r="F38" s="278">
        <v>1</v>
      </c>
      <c r="G38" s="278"/>
      <c r="H38" s="278"/>
      <c r="I38" s="278"/>
      <c r="J38" s="278">
        <v>376</v>
      </c>
      <c r="K38" s="278"/>
      <c r="L38" s="278"/>
      <c r="M38" s="278"/>
      <c r="N38" s="278"/>
      <c r="O38" s="269"/>
      <c r="P38" s="269"/>
      <c r="Q38" s="432"/>
      <c r="R38" s="432"/>
      <c r="S38" s="269" t="s">
        <v>232</v>
      </c>
      <c r="T38" s="269" t="s">
        <v>224</v>
      </c>
      <c r="U38" s="271" t="s">
        <v>233</v>
      </c>
    </row>
    <row r="39" spans="1:23" x14ac:dyDescent="0.3">
      <c r="A39" s="21"/>
      <c r="B39" s="264"/>
      <c r="C39" s="14"/>
      <c r="D39" s="14"/>
      <c r="E39" s="14"/>
      <c r="F39" s="22"/>
      <c r="G39" s="22"/>
      <c r="H39" s="22"/>
      <c r="I39" s="22"/>
      <c r="J39" s="22"/>
      <c r="K39" s="22"/>
      <c r="L39" s="22"/>
      <c r="M39" s="22"/>
      <c r="N39" s="22"/>
      <c r="O39" s="14"/>
      <c r="P39" s="14"/>
      <c r="Q39" s="14"/>
      <c r="R39" s="14"/>
      <c r="S39" s="14"/>
      <c r="T39" s="14"/>
      <c r="U39" s="23"/>
    </row>
    <row r="40" spans="1:23" x14ac:dyDescent="0.3">
      <c r="A40" s="393"/>
      <c r="B40" s="394"/>
      <c r="C40" s="395"/>
      <c r="D40" s="395"/>
      <c r="E40" s="395"/>
      <c r="F40" s="396"/>
      <c r="G40" s="396"/>
      <c r="H40" s="396"/>
      <c r="I40" s="396"/>
      <c r="J40" s="396">
        <f>SUM(J32:J39)</f>
        <v>2237</v>
      </c>
      <c r="K40" s="396"/>
      <c r="L40" s="396"/>
      <c r="M40" s="396"/>
      <c r="N40" s="396"/>
      <c r="O40" s="395"/>
      <c r="P40" s="395"/>
      <c r="Q40" s="395"/>
      <c r="R40" s="395"/>
      <c r="S40" s="395"/>
      <c r="T40" s="395"/>
      <c r="U40" s="397"/>
    </row>
    <row r="41" spans="1:23" x14ac:dyDescent="0.3">
      <c r="A41" s="677" t="s">
        <v>38</v>
      </c>
      <c r="B41" s="677"/>
      <c r="C41" s="677"/>
      <c r="D41" s="677"/>
      <c r="E41" s="677"/>
      <c r="F41" s="677"/>
      <c r="G41" s="677"/>
      <c r="H41" s="677"/>
      <c r="I41" s="677"/>
      <c r="J41" s="677"/>
      <c r="K41" s="677"/>
      <c r="L41" s="677"/>
      <c r="M41" s="677"/>
      <c r="N41" s="677"/>
    </row>
    <row r="42" spans="1:23" x14ac:dyDescent="0.3">
      <c r="A42" s="24"/>
    </row>
    <row r="43" spans="1:23" x14ac:dyDescent="0.3">
      <c r="A43" s="25" t="s">
        <v>39</v>
      </c>
      <c r="B43" s="25"/>
      <c r="C43" s="25"/>
      <c r="D43" s="25"/>
      <c r="E43" s="25"/>
      <c r="F43" s="25"/>
      <c r="G43" s="25"/>
      <c r="H43" s="25"/>
      <c r="I43" s="25"/>
      <c r="J43" s="25"/>
      <c r="K43" s="25"/>
      <c r="L43" s="25"/>
      <c r="M43" s="25"/>
      <c r="N43" s="25"/>
      <c r="O43" s="25"/>
      <c r="P43" s="25"/>
      <c r="Q43" s="25"/>
      <c r="R43" s="25"/>
      <c r="S43" s="25"/>
    </row>
    <row r="44" spans="1:23" x14ac:dyDescent="0.3">
      <c r="A44" s="26" t="s">
        <v>40</v>
      </c>
      <c r="B44" s="659" t="s">
        <v>23</v>
      </c>
      <c r="C44" s="660"/>
      <c r="D44" s="660"/>
      <c r="E44" s="660"/>
      <c r="F44" s="615"/>
      <c r="G44" s="25"/>
      <c r="H44" s="659" t="s">
        <v>41</v>
      </c>
      <c r="I44" s="660"/>
      <c r="J44" s="660"/>
      <c r="K44" s="660"/>
      <c r="L44" s="660"/>
      <c r="M44" s="615"/>
      <c r="N44" s="659" t="s">
        <v>42</v>
      </c>
      <c r="O44" s="660"/>
      <c r="P44" s="660"/>
      <c r="Q44" s="660"/>
      <c r="R44" s="660"/>
      <c r="S44" s="615"/>
    </row>
    <row r="45" spans="1:23" s="29" customFormat="1" x14ac:dyDescent="0.3">
      <c r="A45" s="27" t="s">
        <v>43</v>
      </c>
      <c r="B45" s="28">
        <v>2013</v>
      </c>
      <c r="C45" s="28">
        <v>2014</v>
      </c>
      <c r="D45" s="28">
        <v>2015</v>
      </c>
      <c r="E45" s="28">
        <v>2016</v>
      </c>
      <c r="F45" s="28">
        <v>2017</v>
      </c>
      <c r="G45" s="28">
        <v>2018</v>
      </c>
      <c r="H45" s="28">
        <v>2013</v>
      </c>
      <c r="I45" s="28">
        <v>2014</v>
      </c>
      <c r="J45" s="28">
        <v>2015</v>
      </c>
      <c r="K45" s="28">
        <v>2016</v>
      </c>
      <c r="L45" s="28">
        <v>2017</v>
      </c>
      <c r="M45" s="28">
        <v>2018</v>
      </c>
      <c r="N45" s="28">
        <v>2013</v>
      </c>
      <c r="O45" s="28">
        <v>2014</v>
      </c>
      <c r="P45" s="28">
        <v>2015</v>
      </c>
      <c r="Q45" s="28">
        <v>2016</v>
      </c>
      <c r="R45" s="28">
        <v>2017</v>
      </c>
      <c r="S45" s="28">
        <v>2018</v>
      </c>
    </row>
    <row r="46" spans="1:23" x14ac:dyDescent="0.3">
      <c r="A46" s="30" t="s">
        <v>44</v>
      </c>
      <c r="B46" s="31"/>
      <c r="C46" s="31"/>
      <c r="D46" s="31"/>
      <c r="E46" s="31"/>
      <c r="F46" s="31"/>
      <c r="G46" s="31"/>
      <c r="H46" s="31"/>
      <c r="I46" s="31"/>
      <c r="J46" s="31"/>
      <c r="K46" s="31"/>
      <c r="L46" s="31"/>
      <c r="M46" s="31"/>
      <c r="N46" s="31"/>
      <c r="O46" s="31"/>
      <c r="P46" s="31"/>
      <c r="Q46" s="31"/>
      <c r="R46" s="31"/>
      <c r="S46" s="32"/>
    </row>
    <row r="47" spans="1:23" x14ac:dyDescent="0.3">
      <c r="A47" s="33" t="s">
        <v>17</v>
      </c>
      <c r="B47" s="34"/>
      <c r="C47" s="34"/>
      <c r="D47" s="34"/>
      <c r="E47" s="34"/>
      <c r="F47" s="34"/>
      <c r="G47" s="34"/>
      <c r="H47" s="34"/>
      <c r="I47" s="34"/>
      <c r="J47" s="34"/>
      <c r="K47" s="34"/>
      <c r="L47" s="34"/>
      <c r="M47" s="34"/>
      <c r="N47" s="34"/>
      <c r="O47" s="34"/>
      <c r="P47" s="34"/>
      <c r="Q47" s="34"/>
      <c r="R47" s="34"/>
      <c r="S47" s="35"/>
    </row>
    <row r="48" spans="1:23" x14ac:dyDescent="0.3">
      <c r="A48" s="36"/>
      <c r="B48" s="37"/>
      <c r="C48" s="37"/>
      <c r="D48" s="37"/>
      <c r="E48" s="37"/>
      <c r="F48" s="37"/>
      <c r="G48" s="37"/>
      <c r="H48" s="37"/>
      <c r="I48" s="37"/>
      <c r="J48" s="37"/>
      <c r="K48" s="37"/>
      <c r="L48" s="37"/>
      <c r="M48" s="37"/>
      <c r="N48" s="37"/>
      <c r="O48" s="37"/>
      <c r="P48" s="3"/>
      <c r="Q48" s="3"/>
      <c r="R48" s="3"/>
      <c r="S48" s="3"/>
      <c r="T48" s="3"/>
      <c r="U48" s="3"/>
      <c r="V48" s="3"/>
      <c r="W48" s="3"/>
    </row>
    <row r="49" spans="1:23" x14ac:dyDescent="0.3">
      <c r="A49" s="25" t="s">
        <v>39</v>
      </c>
      <c r="B49" s="25"/>
      <c r="C49" s="25"/>
      <c r="D49" s="25"/>
      <c r="E49" s="25"/>
      <c r="F49" s="25"/>
      <c r="G49" s="25"/>
      <c r="H49" s="25"/>
      <c r="I49" s="25"/>
      <c r="J49" s="25"/>
      <c r="K49" s="25"/>
      <c r="L49" s="25"/>
      <c r="M49" s="25"/>
      <c r="N49" s="25"/>
      <c r="O49" s="25"/>
      <c r="P49" s="25"/>
      <c r="Q49" s="25"/>
      <c r="R49" s="25"/>
      <c r="S49" s="25"/>
    </row>
    <row r="50" spans="1:23" x14ac:dyDescent="0.3">
      <c r="A50" s="26" t="s">
        <v>40</v>
      </c>
      <c r="B50" s="659" t="s">
        <v>45</v>
      </c>
      <c r="C50" s="660"/>
      <c r="D50" s="660"/>
      <c r="E50" s="660"/>
      <c r="F50" s="615"/>
      <c r="G50" s="25"/>
      <c r="H50" s="659" t="s">
        <v>46</v>
      </c>
      <c r="I50" s="660"/>
      <c r="J50" s="660"/>
      <c r="K50" s="660"/>
      <c r="L50" s="660"/>
      <c r="M50" s="615"/>
      <c r="N50" s="659" t="s">
        <v>47</v>
      </c>
      <c r="O50" s="660"/>
      <c r="P50" s="660"/>
      <c r="Q50" s="660"/>
      <c r="R50" s="660"/>
      <c r="S50" s="615"/>
    </row>
    <row r="51" spans="1:23" s="29" customFormat="1" x14ac:dyDescent="0.3">
      <c r="A51" s="27" t="s">
        <v>43</v>
      </c>
      <c r="B51" s="28">
        <v>2013</v>
      </c>
      <c r="C51" s="28">
        <v>2014</v>
      </c>
      <c r="D51" s="28">
        <v>2015</v>
      </c>
      <c r="E51" s="28">
        <v>2016</v>
      </c>
      <c r="F51" s="28">
        <v>2017</v>
      </c>
      <c r="G51" s="28">
        <v>2018</v>
      </c>
      <c r="H51" s="28">
        <v>2013</v>
      </c>
      <c r="I51" s="28">
        <v>2014</v>
      </c>
      <c r="J51" s="28">
        <v>2015</v>
      </c>
      <c r="K51" s="28">
        <v>2016</v>
      </c>
      <c r="L51" s="28">
        <v>2017</v>
      </c>
      <c r="M51" s="28">
        <v>2018</v>
      </c>
      <c r="N51" s="28">
        <v>2013</v>
      </c>
      <c r="O51" s="28">
        <v>2014</v>
      </c>
      <c r="P51" s="28">
        <v>2015</v>
      </c>
      <c r="Q51" s="28">
        <v>2016</v>
      </c>
      <c r="R51" s="28">
        <v>2017</v>
      </c>
      <c r="S51" s="28">
        <v>2018</v>
      </c>
    </row>
    <row r="52" spans="1:23" x14ac:dyDescent="0.3">
      <c r="A52" s="30" t="s">
        <v>44</v>
      </c>
      <c r="B52" s="31"/>
      <c r="C52" s="31"/>
      <c r="D52" s="31"/>
      <c r="E52" s="31"/>
      <c r="F52" s="31"/>
      <c r="G52" s="31"/>
      <c r="H52" s="38"/>
      <c r="I52" s="38"/>
      <c r="J52" s="38"/>
      <c r="K52" s="38"/>
      <c r="L52" s="38"/>
      <c r="M52" s="38"/>
      <c r="N52" s="39">
        <f t="shared" ref="N52:S53" si="0">SUM(B46,H46,N46,B52,H52)</f>
        <v>0</v>
      </c>
      <c r="O52" s="39">
        <f t="shared" si="0"/>
        <v>0</v>
      </c>
      <c r="P52" s="39">
        <f t="shared" si="0"/>
        <v>0</v>
      </c>
      <c r="Q52" s="39">
        <f t="shared" si="0"/>
        <v>0</v>
      </c>
      <c r="R52" s="39">
        <f t="shared" si="0"/>
        <v>0</v>
      </c>
      <c r="S52" s="40">
        <f t="shared" si="0"/>
        <v>0</v>
      </c>
    </row>
    <row r="53" spans="1:23" x14ac:dyDescent="0.3">
      <c r="A53" s="33" t="s">
        <v>17</v>
      </c>
      <c r="B53" s="34"/>
      <c r="C53" s="34"/>
      <c r="D53" s="34"/>
      <c r="E53" s="34"/>
      <c r="F53" s="34"/>
      <c r="G53" s="34"/>
      <c r="H53" s="41"/>
      <c r="I53" s="41"/>
      <c r="J53" s="41"/>
      <c r="K53" s="41"/>
      <c r="L53" s="41"/>
      <c r="M53" s="41"/>
      <c r="N53" s="42">
        <f t="shared" si="0"/>
        <v>0</v>
      </c>
      <c r="O53" s="42">
        <f t="shared" si="0"/>
        <v>0</v>
      </c>
      <c r="P53" s="42">
        <f t="shared" si="0"/>
        <v>0</v>
      </c>
      <c r="Q53" s="42">
        <f t="shared" si="0"/>
        <v>0</v>
      </c>
      <c r="R53" s="42">
        <f t="shared" si="0"/>
        <v>0</v>
      </c>
      <c r="S53" s="43">
        <f t="shared" si="0"/>
        <v>0</v>
      </c>
    </row>
    <row r="54" spans="1:23" x14ac:dyDescent="0.3">
      <c r="A54" s="36"/>
      <c r="B54" s="37"/>
      <c r="C54" s="37"/>
      <c r="D54" s="37"/>
      <c r="E54" s="37"/>
      <c r="F54" s="37"/>
      <c r="G54" s="37"/>
      <c r="H54" s="37"/>
      <c r="I54" s="37"/>
      <c r="J54" s="37"/>
      <c r="K54" s="3"/>
      <c r="L54" s="3"/>
      <c r="M54" s="3"/>
      <c r="N54" s="3"/>
      <c r="O54" s="3"/>
      <c r="P54" s="3"/>
      <c r="Q54" s="3"/>
      <c r="R54" s="3"/>
      <c r="S54" s="3"/>
      <c r="T54" s="3"/>
    </row>
    <row r="55" spans="1:23" x14ac:dyDescent="0.3">
      <c r="A55" s="670" t="s">
        <v>48</v>
      </c>
      <c r="B55" s="671"/>
      <c r="C55" s="671"/>
      <c r="D55" s="671"/>
      <c r="E55" s="671"/>
      <c r="F55" s="671"/>
      <c r="G55" s="671"/>
      <c r="H55" s="671"/>
      <c r="I55" s="671"/>
      <c r="J55" s="671"/>
      <c r="K55" s="671"/>
      <c r="L55" s="671"/>
      <c r="M55" s="671"/>
      <c r="N55" s="671"/>
      <c r="O55" s="671"/>
      <c r="P55" s="671"/>
      <c r="Q55" s="671"/>
      <c r="R55" s="671"/>
      <c r="S55" s="672"/>
    </row>
    <row r="56" spans="1:23" x14ac:dyDescent="0.3">
      <c r="A56" s="44" t="s">
        <v>40</v>
      </c>
      <c r="B56" s="673" t="s">
        <v>23</v>
      </c>
      <c r="C56" s="674"/>
      <c r="D56" s="674"/>
      <c r="E56" s="674"/>
      <c r="F56" s="674"/>
      <c r="G56" s="675"/>
      <c r="H56" s="673" t="s">
        <v>41</v>
      </c>
      <c r="I56" s="674"/>
      <c r="J56" s="674"/>
      <c r="K56" s="674"/>
      <c r="L56" s="674"/>
      <c r="M56" s="675"/>
      <c r="N56" s="673" t="s">
        <v>42</v>
      </c>
      <c r="O56" s="674"/>
      <c r="P56" s="674"/>
      <c r="Q56" s="674"/>
      <c r="R56" s="674"/>
      <c r="S56" s="675"/>
    </row>
    <row r="57" spans="1:23" s="29" customFormat="1" x14ac:dyDescent="0.3">
      <c r="A57" s="45" t="s">
        <v>43</v>
      </c>
      <c r="B57" s="46">
        <v>2013</v>
      </c>
      <c r="C57" s="46">
        <v>2014</v>
      </c>
      <c r="D57" s="47">
        <v>2015</v>
      </c>
      <c r="E57" s="47">
        <v>2016</v>
      </c>
      <c r="F57" s="46">
        <v>2017</v>
      </c>
      <c r="G57" s="46">
        <v>2018</v>
      </c>
      <c r="H57" s="46">
        <v>2013</v>
      </c>
      <c r="I57" s="46">
        <v>2014</v>
      </c>
      <c r="J57" s="47">
        <v>2015</v>
      </c>
      <c r="K57" s="47">
        <v>2016</v>
      </c>
      <c r="L57" s="46">
        <v>2017</v>
      </c>
      <c r="M57" s="46">
        <v>2018</v>
      </c>
      <c r="N57" s="46">
        <v>2013</v>
      </c>
      <c r="O57" s="46">
        <v>2014</v>
      </c>
      <c r="P57" s="47">
        <v>2015</v>
      </c>
      <c r="Q57" s="47">
        <v>2016</v>
      </c>
      <c r="R57" s="46">
        <v>2017</v>
      </c>
      <c r="S57" s="46">
        <v>2018</v>
      </c>
    </row>
    <row r="58" spans="1:23" x14ac:dyDescent="0.3">
      <c r="A58" s="30" t="s">
        <v>44</v>
      </c>
      <c r="B58" s="31"/>
      <c r="C58" s="31"/>
      <c r="D58" s="31"/>
      <c r="E58" s="31"/>
      <c r="F58" s="31"/>
      <c r="G58" s="31"/>
      <c r="H58" s="31">
        <v>6</v>
      </c>
      <c r="I58" s="31">
        <v>7</v>
      </c>
      <c r="J58" s="31">
        <v>7</v>
      </c>
      <c r="K58" s="31">
        <v>7</v>
      </c>
      <c r="L58" s="31">
        <v>7</v>
      </c>
      <c r="M58" s="31">
        <v>7</v>
      </c>
      <c r="N58" s="31"/>
      <c r="O58" s="31"/>
      <c r="P58" s="31"/>
      <c r="Q58" s="31"/>
      <c r="R58" s="31"/>
      <c r="S58" s="32"/>
    </row>
    <row r="59" spans="1:23" x14ac:dyDescent="0.3">
      <c r="A59" s="33" t="s">
        <v>17</v>
      </c>
      <c r="B59" s="34"/>
      <c r="C59" s="34"/>
      <c r="D59" s="34"/>
      <c r="E59" s="34"/>
      <c r="F59" s="34"/>
      <c r="G59" s="34"/>
      <c r="H59" s="34">
        <v>1401</v>
      </c>
      <c r="I59" s="34">
        <v>1963</v>
      </c>
      <c r="J59" s="34">
        <v>2237</v>
      </c>
      <c r="K59" s="34">
        <v>2450</v>
      </c>
      <c r="L59" s="34">
        <v>2650</v>
      </c>
      <c r="M59" s="34">
        <v>2850</v>
      </c>
      <c r="N59" s="34"/>
      <c r="O59" s="34"/>
      <c r="P59" s="34"/>
      <c r="Q59" s="34"/>
      <c r="R59" s="34"/>
      <c r="S59" s="35"/>
    </row>
    <row r="60" spans="1:23" x14ac:dyDescent="0.3">
      <c r="A60" s="48"/>
      <c r="B60" s="37"/>
      <c r="C60" s="37"/>
      <c r="D60" s="37"/>
      <c r="E60" s="37"/>
      <c r="F60" s="37"/>
      <c r="G60" s="37"/>
      <c r="H60" s="37"/>
      <c r="I60" s="37"/>
      <c r="J60" s="37"/>
      <c r="K60" s="37"/>
      <c r="L60" s="37"/>
      <c r="M60" s="37"/>
      <c r="N60" s="37"/>
      <c r="O60" s="37"/>
      <c r="P60" s="3"/>
      <c r="Q60" s="3"/>
      <c r="R60" s="3"/>
      <c r="S60" s="3"/>
      <c r="T60" s="3"/>
      <c r="U60" s="3"/>
      <c r="V60" s="3"/>
      <c r="W60" s="3"/>
    </row>
    <row r="61" spans="1:23" x14ac:dyDescent="0.3">
      <c r="A61" s="49" t="s">
        <v>48</v>
      </c>
      <c r="B61" s="49"/>
      <c r="C61" s="49"/>
      <c r="D61" s="49"/>
      <c r="E61" s="49"/>
      <c r="F61" s="49"/>
      <c r="G61" s="49"/>
      <c r="H61" s="49"/>
      <c r="I61" s="49"/>
      <c r="J61" s="49"/>
      <c r="K61" s="49"/>
      <c r="L61" s="49"/>
      <c r="M61" s="49"/>
      <c r="N61" s="49"/>
      <c r="O61" s="49"/>
      <c r="P61" s="49"/>
      <c r="Q61" s="49"/>
      <c r="R61" s="49"/>
      <c r="S61" s="49"/>
    </row>
    <row r="62" spans="1:23" x14ac:dyDescent="0.3">
      <c r="A62" s="44" t="s">
        <v>40</v>
      </c>
      <c r="B62" s="673" t="s">
        <v>45</v>
      </c>
      <c r="C62" s="674"/>
      <c r="D62" s="674"/>
      <c r="E62" s="674"/>
      <c r="F62" s="674"/>
      <c r="G62" s="675"/>
      <c r="H62" s="673" t="s">
        <v>46</v>
      </c>
      <c r="I62" s="674"/>
      <c r="J62" s="674"/>
      <c r="K62" s="674"/>
      <c r="L62" s="674"/>
      <c r="M62" s="675"/>
      <c r="N62" s="673" t="s">
        <v>47</v>
      </c>
      <c r="O62" s="674"/>
      <c r="P62" s="674"/>
      <c r="Q62" s="674"/>
      <c r="R62" s="674"/>
      <c r="S62" s="675"/>
    </row>
    <row r="63" spans="1:23" s="29" customFormat="1" x14ac:dyDescent="0.3">
      <c r="A63" s="50" t="s">
        <v>43</v>
      </c>
      <c r="B63" s="46">
        <v>2013</v>
      </c>
      <c r="C63" s="47">
        <v>2014</v>
      </c>
      <c r="D63" s="47">
        <v>2015</v>
      </c>
      <c r="E63" s="47">
        <v>2016</v>
      </c>
      <c r="F63" s="46">
        <v>2017</v>
      </c>
      <c r="G63" s="46">
        <v>2018</v>
      </c>
      <c r="H63" s="46">
        <v>2013</v>
      </c>
      <c r="I63" s="47">
        <v>2014</v>
      </c>
      <c r="J63" s="47">
        <v>2015</v>
      </c>
      <c r="K63" s="47">
        <v>2016</v>
      </c>
      <c r="L63" s="46">
        <v>2017</v>
      </c>
      <c r="M63" s="46">
        <v>2018</v>
      </c>
      <c r="N63" s="46">
        <v>2013</v>
      </c>
      <c r="O63" s="47">
        <v>2014</v>
      </c>
      <c r="P63" s="47">
        <v>2015</v>
      </c>
      <c r="Q63" s="47">
        <v>2016</v>
      </c>
      <c r="R63" s="46">
        <v>2017</v>
      </c>
      <c r="S63" s="46">
        <v>2018</v>
      </c>
    </row>
    <row r="64" spans="1:23" x14ac:dyDescent="0.3">
      <c r="A64" s="30" t="s">
        <v>44</v>
      </c>
      <c r="B64" s="31"/>
      <c r="C64" s="31"/>
      <c r="D64" s="31"/>
      <c r="E64" s="31"/>
      <c r="F64" s="31"/>
      <c r="G64" s="31"/>
      <c r="H64" s="38"/>
      <c r="I64" s="38"/>
      <c r="J64" s="38"/>
      <c r="K64" s="38"/>
      <c r="L64" s="38"/>
      <c r="M64" s="38"/>
      <c r="N64" s="39">
        <f t="shared" ref="N64:S65" si="1">SUM(B58,H58,N58,B64,H64)</f>
        <v>6</v>
      </c>
      <c r="O64" s="39">
        <f t="shared" si="1"/>
        <v>7</v>
      </c>
      <c r="P64" s="39">
        <f t="shared" si="1"/>
        <v>7</v>
      </c>
      <c r="Q64" s="39">
        <f t="shared" si="1"/>
        <v>7</v>
      </c>
      <c r="R64" s="39">
        <f t="shared" si="1"/>
        <v>7</v>
      </c>
      <c r="S64" s="40">
        <f t="shared" si="1"/>
        <v>7</v>
      </c>
    </row>
    <row r="65" spans="1:23" x14ac:dyDescent="0.3">
      <c r="A65" s="33" t="s">
        <v>17</v>
      </c>
      <c r="B65" s="34"/>
      <c r="C65" s="34"/>
      <c r="D65" s="34"/>
      <c r="E65" s="34"/>
      <c r="F65" s="34"/>
      <c r="G65" s="34"/>
      <c r="H65" s="41"/>
      <c r="I65" s="41"/>
      <c r="J65" s="41"/>
      <c r="K65" s="41"/>
      <c r="L65" s="41"/>
      <c r="M65" s="41"/>
      <c r="N65" s="42">
        <f t="shared" si="1"/>
        <v>1401</v>
      </c>
      <c r="O65" s="42">
        <f t="shared" si="1"/>
        <v>1963</v>
      </c>
      <c r="P65" s="42">
        <f t="shared" si="1"/>
        <v>2237</v>
      </c>
      <c r="Q65" s="42">
        <f t="shared" si="1"/>
        <v>2450</v>
      </c>
      <c r="R65" s="42">
        <f t="shared" si="1"/>
        <v>2650</v>
      </c>
      <c r="S65" s="43">
        <f t="shared" si="1"/>
        <v>2850</v>
      </c>
    </row>
    <row r="66" spans="1:23" x14ac:dyDescent="0.3">
      <c r="A66" s="51"/>
      <c r="B66" s="52"/>
      <c r="C66" s="52"/>
      <c r="D66" s="52"/>
      <c r="E66" s="52"/>
      <c r="F66" s="52"/>
      <c r="G66" s="52"/>
      <c r="H66" s="52"/>
      <c r="I66" s="52"/>
      <c r="J66" s="52"/>
      <c r="K66" s="52"/>
      <c r="L66" s="52"/>
      <c r="M66" s="52"/>
      <c r="N66" s="52"/>
      <c r="O66" s="52"/>
      <c r="P66" s="29"/>
      <c r="Q66" s="29"/>
      <c r="R66" s="3"/>
      <c r="S66" s="3"/>
      <c r="T66" s="3"/>
      <c r="U66" s="3"/>
      <c r="V66" s="3"/>
      <c r="W66" s="3"/>
    </row>
    <row r="67" spans="1:23" x14ac:dyDescent="0.3">
      <c r="A67" s="661" t="s">
        <v>49</v>
      </c>
      <c r="B67" s="662"/>
      <c r="C67" s="662"/>
      <c r="D67" s="662"/>
      <c r="E67" s="662"/>
      <c r="F67" s="662"/>
      <c r="G67" s="662"/>
      <c r="H67" s="662"/>
      <c r="I67" s="662"/>
      <c r="J67" s="662"/>
      <c r="K67" s="662"/>
      <c r="L67" s="662"/>
      <c r="M67" s="662"/>
      <c r="N67" s="662"/>
      <c r="O67" s="662"/>
      <c r="P67" s="662"/>
      <c r="Q67" s="662"/>
      <c r="R67" s="662"/>
      <c r="S67" s="663"/>
    </row>
    <row r="68" spans="1:23" x14ac:dyDescent="0.3">
      <c r="A68" s="53" t="s">
        <v>40</v>
      </c>
      <c r="B68" s="664" t="s">
        <v>23</v>
      </c>
      <c r="C68" s="665"/>
      <c r="D68" s="665"/>
      <c r="E68" s="665"/>
      <c r="F68" s="665"/>
      <c r="G68" s="666"/>
      <c r="H68" s="664" t="s">
        <v>41</v>
      </c>
      <c r="I68" s="665"/>
      <c r="J68" s="665"/>
      <c r="K68" s="665"/>
      <c r="L68" s="665"/>
      <c r="M68" s="666"/>
      <c r="N68" s="664" t="s">
        <v>42</v>
      </c>
      <c r="O68" s="665"/>
      <c r="P68" s="665"/>
      <c r="Q68" s="665"/>
      <c r="R68" s="665"/>
      <c r="S68" s="666"/>
    </row>
    <row r="69" spans="1:23" s="29" customFormat="1" x14ac:dyDescent="0.3">
      <c r="A69" s="54" t="s">
        <v>43</v>
      </c>
      <c r="B69" s="55">
        <v>2013</v>
      </c>
      <c r="C69" s="55">
        <v>2014</v>
      </c>
      <c r="D69" s="55">
        <v>2015</v>
      </c>
      <c r="E69" s="55">
        <v>2016</v>
      </c>
      <c r="F69" s="55">
        <v>2017</v>
      </c>
      <c r="G69" s="55">
        <v>2018</v>
      </c>
      <c r="H69" s="55">
        <v>2013</v>
      </c>
      <c r="I69" s="55">
        <v>2014</v>
      </c>
      <c r="J69" s="55">
        <v>2015</v>
      </c>
      <c r="K69" s="55">
        <v>2016</v>
      </c>
      <c r="L69" s="55">
        <v>2017</v>
      </c>
      <c r="M69" s="55">
        <v>2018</v>
      </c>
      <c r="N69" s="55">
        <v>2013</v>
      </c>
      <c r="O69" s="55">
        <v>2014</v>
      </c>
      <c r="P69" s="55">
        <v>2015</v>
      </c>
      <c r="Q69" s="55">
        <v>2016</v>
      </c>
      <c r="R69" s="55">
        <v>2017</v>
      </c>
      <c r="S69" s="55">
        <v>2018</v>
      </c>
    </row>
    <row r="70" spans="1:23" x14ac:dyDescent="0.3">
      <c r="A70" s="30" t="s">
        <v>44</v>
      </c>
      <c r="B70" s="56">
        <f t="shared" ref="B70:S71" si="2">SUM(B46,B58)</f>
        <v>0</v>
      </c>
      <c r="C70" s="56">
        <f t="shared" si="2"/>
        <v>0</v>
      </c>
      <c r="D70" s="56">
        <f t="shared" si="2"/>
        <v>0</v>
      </c>
      <c r="E70" s="56">
        <f t="shared" si="2"/>
        <v>0</v>
      </c>
      <c r="F70" s="56">
        <f t="shared" si="2"/>
        <v>0</v>
      </c>
      <c r="G70" s="56">
        <f t="shared" si="2"/>
        <v>0</v>
      </c>
      <c r="H70" s="56">
        <f t="shared" si="2"/>
        <v>6</v>
      </c>
      <c r="I70" s="56">
        <f t="shared" si="2"/>
        <v>7</v>
      </c>
      <c r="J70" s="56">
        <f t="shared" si="2"/>
        <v>7</v>
      </c>
      <c r="K70" s="56">
        <f t="shared" si="2"/>
        <v>7</v>
      </c>
      <c r="L70" s="56">
        <f t="shared" si="2"/>
        <v>7</v>
      </c>
      <c r="M70" s="56">
        <f t="shared" si="2"/>
        <v>7</v>
      </c>
      <c r="N70" s="56">
        <f t="shared" si="2"/>
        <v>0</v>
      </c>
      <c r="O70" s="56">
        <f t="shared" si="2"/>
        <v>0</v>
      </c>
      <c r="P70" s="56">
        <f t="shared" si="2"/>
        <v>0</v>
      </c>
      <c r="Q70" s="56">
        <f t="shared" si="2"/>
        <v>0</v>
      </c>
      <c r="R70" s="56">
        <f t="shared" si="2"/>
        <v>0</v>
      </c>
      <c r="S70" s="57">
        <f t="shared" si="2"/>
        <v>0</v>
      </c>
    </row>
    <row r="71" spans="1:23" x14ac:dyDescent="0.3">
      <c r="A71" s="33" t="s">
        <v>17</v>
      </c>
      <c r="B71" s="58">
        <f t="shared" si="2"/>
        <v>0</v>
      </c>
      <c r="C71" s="58">
        <f t="shared" si="2"/>
        <v>0</v>
      </c>
      <c r="D71" s="58">
        <f t="shared" si="2"/>
        <v>0</v>
      </c>
      <c r="E71" s="58">
        <f t="shared" si="2"/>
        <v>0</v>
      </c>
      <c r="F71" s="58">
        <f t="shared" si="2"/>
        <v>0</v>
      </c>
      <c r="G71" s="58">
        <f t="shared" si="2"/>
        <v>0</v>
      </c>
      <c r="H71" s="58">
        <f t="shared" si="2"/>
        <v>1401</v>
      </c>
      <c r="I71" s="58">
        <f t="shared" si="2"/>
        <v>1963</v>
      </c>
      <c r="J71" s="58">
        <f t="shared" si="2"/>
        <v>2237</v>
      </c>
      <c r="K71" s="58">
        <f t="shared" si="2"/>
        <v>2450</v>
      </c>
      <c r="L71" s="58">
        <f t="shared" si="2"/>
        <v>2650</v>
      </c>
      <c r="M71" s="58">
        <f t="shared" si="2"/>
        <v>2850</v>
      </c>
      <c r="N71" s="58">
        <f t="shared" si="2"/>
        <v>0</v>
      </c>
      <c r="O71" s="58">
        <f t="shared" si="2"/>
        <v>0</v>
      </c>
      <c r="P71" s="58">
        <f t="shared" si="2"/>
        <v>0</v>
      </c>
      <c r="Q71" s="58">
        <f t="shared" si="2"/>
        <v>0</v>
      </c>
      <c r="R71" s="58">
        <f t="shared" si="2"/>
        <v>0</v>
      </c>
      <c r="S71" s="59">
        <f t="shared" si="2"/>
        <v>0</v>
      </c>
    </row>
    <row r="72" spans="1:23" x14ac:dyDescent="0.3">
      <c r="A72" s="48"/>
      <c r="B72" s="60"/>
      <c r="C72" s="60"/>
      <c r="D72" s="60"/>
      <c r="E72" s="60"/>
      <c r="F72" s="60"/>
      <c r="G72" s="60"/>
      <c r="H72" s="60"/>
      <c r="I72" s="60"/>
      <c r="J72" s="60"/>
    </row>
    <row r="73" spans="1:23" x14ac:dyDescent="0.3">
      <c r="A73" s="661" t="s">
        <v>49</v>
      </c>
      <c r="B73" s="662"/>
      <c r="C73" s="662"/>
      <c r="D73" s="662"/>
      <c r="E73" s="662"/>
      <c r="F73" s="662"/>
      <c r="G73" s="662"/>
      <c r="H73" s="662"/>
      <c r="I73" s="662"/>
      <c r="J73" s="662"/>
      <c r="K73" s="662"/>
      <c r="L73" s="662"/>
      <c r="M73" s="662"/>
      <c r="N73" s="662"/>
      <c r="O73" s="662"/>
      <c r="P73" s="662"/>
      <c r="Q73" s="662"/>
      <c r="R73" s="662"/>
      <c r="S73" s="663"/>
    </row>
    <row r="74" spans="1:23" x14ac:dyDescent="0.3">
      <c r="A74" s="53" t="s">
        <v>40</v>
      </c>
      <c r="B74" s="667" t="s">
        <v>45</v>
      </c>
      <c r="C74" s="668"/>
      <c r="D74" s="668"/>
      <c r="E74" s="668"/>
      <c r="F74" s="668"/>
      <c r="G74" s="669"/>
      <c r="H74" s="664" t="s">
        <v>46</v>
      </c>
      <c r="I74" s="665"/>
      <c r="J74" s="665"/>
      <c r="K74" s="665"/>
      <c r="L74" s="665"/>
      <c r="M74" s="666"/>
      <c r="N74" s="667" t="s">
        <v>47</v>
      </c>
      <c r="O74" s="668"/>
      <c r="P74" s="668"/>
      <c r="Q74" s="668"/>
      <c r="R74" s="668"/>
      <c r="S74" s="669"/>
    </row>
    <row r="75" spans="1:23" s="29" customFormat="1" x14ac:dyDescent="0.3">
      <c r="A75" s="54" t="s">
        <v>43</v>
      </c>
      <c r="B75" s="55">
        <v>2013</v>
      </c>
      <c r="C75" s="55">
        <v>2014</v>
      </c>
      <c r="D75" s="55">
        <v>2015</v>
      </c>
      <c r="E75" s="55">
        <v>2016</v>
      </c>
      <c r="F75" s="55">
        <v>2017</v>
      </c>
      <c r="G75" s="55">
        <v>2018</v>
      </c>
      <c r="H75" s="55">
        <v>2013</v>
      </c>
      <c r="I75" s="55">
        <v>2014</v>
      </c>
      <c r="J75" s="55">
        <v>2015</v>
      </c>
      <c r="K75" s="55">
        <v>2016</v>
      </c>
      <c r="L75" s="55">
        <v>2017</v>
      </c>
      <c r="M75" s="55">
        <v>2018</v>
      </c>
      <c r="N75" s="55">
        <v>2013</v>
      </c>
      <c r="O75" s="55">
        <v>2014</v>
      </c>
      <c r="P75" s="55">
        <v>2015</v>
      </c>
      <c r="Q75" s="55">
        <v>2016</v>
      </c>
      <c r="R75" s="55">
        <v>2017</v>
      </c>
      <c r="S75" s="55">
        <v>2018</v>
      </c>
    </row>
    <row r="76" spans="1:23" x14ac:dyDescent="0.3">
      <c r="A76" s="30" t="s">
        <v>44</v>
      </c>
      <c r="B76" s="56">
        <f t="shared" ref="B76:M77" si="3">SUM(B52,B64)</f>
        <v>0</v>
      </c>
      <c r="C76" s="56">
        <f t="shared" si="3"/>
        <v>0</v>
      </c>
      <c r="D76" s="56">
        <f t="shared" si="3"/>
        <v>0</v>
      </c>
      <c r="E76" s="56">
        <f t="shared" si="3"/>
        <v>0</v>
      </c>
      <c r="F76" s="56">
        <f t="shared" si="3"/>
        <v>0</v>
      </c>
      <c r="G76" s="56">
        <f t="shared" si="3"/>
        <v>0</v>
      </c>
      <c r="H76" s="56">
        <f t="shared" si="3"/>
        <v>0</v>
      </c>
      <c r="I76" s="56">
        <f t="shared" si="3"/>
        <v>0</v>
      </c>
      <c r="J76" s="56">
        <f t="shared" si="3"/>
        <v>0</v>
      </c>
      <c r="K76" s="56">
        <f t="shared" si="3"/>
        <v>0</v>
      </c>
      <c r="L76" s="56">
        <f t="shared" si="3"/>
        <v>0</v>
      </c>
      <c r="M76" s="56">
        <f t="shared" si="3"/>
        <v>0</v>
      </c>
      <c r="N76" s="56">
        <f t="shared" ref="N76:S77" si="4">SUM(B70,H70,N70,B76,H76)</f>
        <v>6</v>
      </c>
      <c r="O76" s="56">
        <f t="shared" si="4"/>
        <v>7</v>
      </c>
      <c r="P76" s="56">
        <f t="shared" si="4"/>
        <v>7</v>
      </c>
      <c r="Q76" s="56">
        <f t="shared" si="4"/>
        <v>7</v>
      </c>
      <c r="R76" s="56">
        <f t="shared" si="4"/>
        <v>7</v>
      </c>
      <c r="S76" s="57">
        <f t="shared" si="4"/>
        <v>7</v>
      </c>
    </row>
    <row r="77" spans="1:23" x14ac:dyDescent="0.3">
      <c r="A77" s="33" t="s">
        <v>17</v>
      </c>
      <c r="B77" s="58">
        <f t="shared" si="3"/>
        <v>0</v>
      </c>
      <c r="C77" s="58">
        <f t="shared" si="3"/>
        <v>0</v>
      </c>
      <c r="D77" s="58">
        <f t="shared" si="3"/>
        <v>0</v>
      </c>
      <c r="E77" s="58">
        <f t="shared" si="3"/>
        <v>0</v>
      </c>
      <c r="F77" s="58">
        <f t="shared" si="3"/>
        <v>0</v>
      </c>
      <c r="G77" s="58">
        <f t="shared" si="3"/>
        <v>0</v>
      </c>
      <c r="H77" s="58">
        <f t="shared" si="3"/>
        <v>0</v>
      </c>
      <c r="I77" s="58">
        <f t="shared" si="3"/>
        <v>0</v>
      </c>
      <c r="J77" s="58">
        <f t="shared" si="3"/>
        <v>0</v>
      </c>
      <c r="K77" s="58">
        <f t="shared" si="3"/>
        <v>0</v>
      </c>
      <c r="L77" s="58">
        <f t="shared" si="3"/>
        <v>0</v>
      </c>
      <c r="M77" s="58">
        <f t="shared" si="3"/>
        <v>0</v>
      </c>
      <c r="N77" s="58">
        <f t="shared" si="4"/>
        <v>1401</v>
      </c>
      <c r="O77" s="58">
        <f t="shared" si="4"/>
        <v>1963</v>
      </c>
      <c r="P77" s="58">
        <f t="shared" si="4"/>
        <v>2237</v>
      </c>
      <c r="Q77" s="58">
        <f t="shared" si="4"/>
        <v>2450</v>
      </c>
      <c r="R77" s="58">
        <f t="shared" si="4"/>
        <v>2650</v>
      </c>
      <c r="S77" s="59">
        <f t="shared" si="4"/>
        <v>2850</v>
      </c>
    </row>
    <row r="78" spans="1:23" x14ac:dyDescent="0.3">
      <c r="A78" s="61" t="s">
        <v>50</v>
      </c>
      <c r="B78" s="60"/>
      <c r="C78" s="60"/>
      <c r="D78" s="60"/>
      <c r="E78" s="60"/>
      <c r="F78" s="60"/>
      <c r="G78" s="60"/>
      <c r="H78" s="60"/>
      <c r="I78" s="60"/>
      <c r="J78" s="60"/>
      <c r="K78" s="60"/>
      <c r="L78" s="60"/>
      <c r="M78" s="60"/>
      <c r="N78" s="60"/>
      <c r="O78" s="60"/>
      <c r="P78" s="60"/>
      <c r="Q78" s="60"/>
      <c r="R78" s="60"/>
    </row>
    <row r="79" spans="1:23" x14ac:dyDescent="0.3">
      <c r="A79" s="61"/>
      <c r="B79" s="60"/>
      <c r="C79" s="60"/>
      <c r="D79" s="60"/>
      <c r="E79" s="60"/>
      <c r="F79" s="60"/>
      <c r="G79" s="60"/>
      <c r="H79" s="60"/>
      <c r="I79" s="60"/>
      <c r="J79" s="60"/>
      <c r="K79" s="60"/>
      <c r="L79" s="60"/>
      <c r="M79" s="60"/>
      <c r="N79" s="60"/>
      <c r="O79" s="60"/>
      <c r="P79" s="60"/>
      <c r="Q79" s="60"/>
      <c r="R79" s="60"/>
    </row>
    <row r="80" spans="1:23" s="62" customFormat="1" x14ac:dyDescent="0.2">
      <c r="A80" s="656" t="s">
        <v>51</v>
      </c>
      <c r="B80" s="657"/>
      <c r="C80" s="657"/>
      <c r="D80" s="657"/>
      <c r="E80" s="657"/>
      <c r="F80" s="657"/>
      <c r="G80" s="657"/>
      <c r="H80" s="657"/>
      <c r="I80" s="657"/>
      <c r="J80" s="657"/>
      <c r="K80" s="657"/>
      <c r="L80" s="657"/>
      <c r="M80" s="657"/>
      <c r="N80" s="657"/>
      <c r="O80" s="657"/>
      <c r="P80" s="657"/>
      <c r="Q80" s="657"/>
      <c r="R80" s="657"/>
      <c r="S80" s="608"/>
    </row>
    <row r="81" spans="1:26" s="62" customFormat="1" x14ac:dyDescent="0.2">
      <c r="A81" s="63"/>
      <c r="B81" s="64"/>
      <c r="C81" s="64"/>
      <c r="D81" s="64"/>
      <c r="E81" s="64"/>
      <c r="F81" s="64"/>
      <c r="G81" s="64"/>
      <c r="H81" s="64"/>
      <c r="I81" s="64"/>
      <c r="J81" s="64"/>
      <c r="K81" s="64"/>
      <c r="L81" s="64"/>
      <c r="M81" s="64"/>
      <c r="N81" s="64"/>
      <c r="O81" s="64"/>
      <c r="P81" s="64"/>
      <c r="Q81" s="64"/>
      <c r="R81" s="64"/>
      <c r="S81" s="64"/>
      <c r="T81" s="64"/>
      <c r="U81" s="64"/>
      <c r="V81" s="64"/>
    </row>
    <row r="82" spans="1:26" s="62" customFormat="1" x14ac:dyDescent="0.3">
      <c r="A82" s="658" t="s">
        <v>52</v>
      </c>
      <c r="B82" s="659" t="s">
        <v>53</v>
      </c>
      <c r="C82" s="660"/>
      <c r="D82" s="660"/>
      <c r="E82" s="660"/>
      <c r="F82" s="660"/>
      <c r="G82" s="660"/>
      <c r="H82" s="660"/>
      <c r="I82" s="660"/>
      <c r="J82" s="660"/>
      <c r="K82" s="660"/>
      <c r="L82" s="660"/>
      <c r="M82" s="660"/>
      <c r="N82" s="660"/>
      <c r="O82" s="660"/>
      <c r="P82" s="660"/>
      <c r="Q82" s="660"/>
      <c r="R82" s="660"/>
      <c r="S82" s="615"/>
    </row>
    <row r="83" spans="1:26" s="62" customFormat="1" x14ac:dyDescent="0.3">
      <c r="A83" s="574"/>
      <c r="B83" s="659" t="s">
        <v>23</v>
      </c>
      <c r="C83" s="660"/>
      <c r="D83" s="660"/>
      <c r="E83" s="660"/>
      <c r="F83" s="660"/>
      <c r="G83" s="615"/>
      <c r="H83" s="659" t="s">
        <v>24</v>
      </c>
      <c r="I83" s="660"/>
      <c r="J83" s="660"/>
      <c r="K83" s="660"/>
      <c r="L83" s="660"/>
      <c r="M83" s="615"/>
      <c r="N83" s="659" t="s">
        <v>54</v>
      </c>
      <c r="O83" s="660"/>
      <c r="P83" s="660"/>
      <c r="Q83" s="660"/>
      <c r="R83" s="660"/>
      <c r="S83" s="615"/>
    </row>
    <row r="84" spans="1:26" s="62" customFormat="1" x14ac:dyDescent="0.2">
      <c r="A84" s="574"/>
      <c r="B84" s="375">
        <v>2013</v>
      </c>
      <c r="C84" s="375">
        <v>2014</v>
      </c>
      <c r="D84" s="65">
        <v>2015</v>
      </c>
      <c r="E84" s="65">
        <v>2016</v>
      </c>
      <c r="F84" s="375">
        <v>2017</v>
      </c>
      <c r="G84" s="375">
        <v>2018</v>
      </c>
      <c r="H84" s="375">
        <v>2013</v>
      </c>
      <c r="I84" s="375">
        <v>2014</v>
      </c>
      <c r="J84" s="65">
        <v>2015</v>
      </c>
      <c r="K84" s="65">
        <v>2016</v>
      </c>
      <c r="L84" s="375">
        <v>2017</v>
      </c>
      <c r="M84" s="375">
        <v>2018</v>
      </c>
      <c r="N84" s="375">
        <v>2013</v>
      </c>
      <c r="O84" s="375">
        <v>2014</v>
      </c>
      <c r="P84" s="65">
        <v>2015</v>
      </c>
      <c r="Q84" s="65">
        <v>2016</v>
      </c>
      <c r="R84" s="375">
        <v>2017</v>
      </c>
      <c r="S84" s="375">
        <v>2018</v>
      </c>
    </row>
    <row r="85" spans="1:26" s="62" customFormat="1" x14ac:dyDescent="0.3">
      <c r="A85" s="66" t="s">
        <v>55</v>
      </c>
      <c r="B85" s="31"/>
      <c r="C85" s="31"/>
      <c r="D85" s="31"/>
      <c r="E85" s="31"/>
      <c r="F85" s="31"/>
      <c r="G85" s="31"/>
      <c r="H85" s="31">
        <v>340</v>
      </c>
      <c r="I85" s="31">
        <v>412</v>
      </c>
      <c r="J85" s="31">
        <v>432</v>
      </c>
      <c r="K85" s="31">
        <v>432</v>
      </c>
      <c r="L85" s="31">
        <v>432</v>
      </c>
      <c r="M85" s="31">
        <v>432</v>
      </c>
      <c r="N85" s="31"/>
      <c r="O85" s="31"/>
      <c r="P85" s="31"/>
      <c r="Q85" s="31"/>
      <c r="R85" s="31"/>
      <c r="S85" s="32"/>
    </row>
    <row r="86" spans="1:26" s="62" customFormat="1" x14ac:dyDescent="0.3">
      <c r="A86" s="67" t="s">
        <v>56</v>
      </c>
      <c r="B86" s="68"/>
      <c r="C86" s="68"/>
      <c r="D86" s="68"/>
      <c r="E86" s="68"/>
      <c r="F86" s="68"/>
      <c r="G86" s="68"/>
      <c r="H86" s="14"/>
      <c r="I86" s="14"/>
      <c r="J86" s="14"/>
      <c r="K86" s="14"/>
      <c r="L86" s="14"/>
      <c r="M86" s="14"/>
      <c r="N86" s="68"/>
      <c r="O86" s="68"/>
      <c r="P86" s="68"/>
      <c r="Q86" s="68"/>
      <c r="R86" s="68"/>
      <c r="S86" s="69"/>
    </row>
    <row r="87" spans="1:26" s="62" customFormat="1" x14ac:dyDescent="0.3">
      <c r="A87" s="67" t="s">
        <v>57</v>
      </c>
      <c r="B87" s="68"/>
      <c r="C87" s="68"/>
      <c r="D87" s="68"/>
      <c r="E87" s="68"/>
      <c r="F87" s="68"/>
      <c r="G87" s="68"/>
      <c r="H87" s="68">
        <f>266+177+323+182</f>
        <v>948</v>
      </c>
      <c r="I87" s="68">
        <f>366+215+410+223</f>
        <v>1214</v>
      </c>
      <c r="J87" s="68">
        <f>423+211+424+219</f>
        <v>1277</v>
      </c>
      <c r="K87" s="68">
        <f t="shared" ref="K87:M87" si="5">423+211+424+219</f>
        <v>1277</v>
      </c>
      <c r="L87" s="68">
        <f t="shared" si="5"/>
        <v>1277</v>
      </c>
      <c r="M87" s="68">
        <f t="shared" si="5"/>
        <v>1277</v>
      </c>
      <c r="N87" s="68"/>
      <c r="O87" s="68"/>
      <c r="P87" s="68"/>
      <c r="Q87" s="68"/>
      <c r="R87" s="68"/>
      <c r="S87" s="69"/>
    </row>
    <row r="88" spans="1:26" s="62" customFormat="1" x14ac:dyDescent="0.3">
      <c r="A88" s="67" t="s">
        <v>58</v>
      </c>
      <c r="B88" s="68"/>
      <c r="C88" s="68"/>
      <c r="D88" s="68"/>
      <c r="E88" s="68"/>
      <c r="F88" s="68"/>
      <c r="G88" s="68"/>
      <c r="H88" s="68"/>
      <c r="I88" s="68"/>
      <c r="J88" s="68"/>
      <c r="K88" s="68"/>
      <c r="L88" s="68"/>
      <c r="M88" s="68"/>
      <c r="N88" s="68"/>
      <c r="O88" s="68"/>
      <c r="P88" s="68"/>
      <c r="Q88" s="68"/>
      <c r="R88" s="68"/>
      <c r="S88" s="69"/>
    </row>
    <row r="89" spans="1:26" s="62" customFormat="1" x14ac:dyDescent="0.3">
      <c r="A89" s="67" t="s">
        <v>59</v>
      </c>
      <c r="B89" s="68"/>
      <c r="C89" s="68"/>
      <c r="D89" s="68"/>
      <c r="E89" s="68"/>
      <c r="F89" s="68"/>
      <c r="G89" s="68"/>
      <c r="H89" s="68">
        <v>113</v>
      </c>
      <c r="I89" s="68">
        <v>142</v>
      </c>
      <c r="J89" s="68">
        <v>152</v>
      </c>
      <c r="K89" s="68">
        <v>152</v>
      </c>
      <c r="L89" s="68">
        <v>152</v>
      </c>
      <c r="M89" s="68">
        <v>152</v>
      </c>
      <c r="N89" s="68"/>
      <c r="O89" s="68"/>
      <c r="P89" s="68"/>
      <c r="Q89" s="68"/>
      <c r="R89" s="68"/>
      <c r="S89" s="69"/>
    </row>
    <row r="90" spans="1:26" s="62" customFormat="1" x14ac:dyDescent="0.3">
      <c r="A90" s="67" t="s">
        <v>60</v>
      </c>
      <c r="B90" s="68"/>
      <c r="C90" s="68"/>
      <c r="D90" s="68"/>
      <c r="E90" s="68"/>
      <c r="F90" s="68"/>
      <c r="G90" s="68"/>
      <c r="H90" s="68"/>
      <c r="I90" s="68"/>
      <c r="J90" s="68"/>
      <c r="K90" s="68"/>
      <c r="L90" s="68"/>
      <c r="M90" s="68"/>
      <c r="N90" s="68"/>
      <c r="O90" s="68"/>
      <c r="P90" s="68"/>
      <c r="Q90" s="68"/>
      <c r="R90" s="68"/>
      <c r="S90" s="69"/>
    </row>
    <row r="91" spans="1:26" s="62" customFormat="1" x14ac:dyDescent="0.3">
      <c r="A91" s="70" t="s">
        <v>61</v>
      </c>
      <c r="B91" s="68"/>
      <c r="C91" s="68"/>
      <c r="D91" s="68"/>
      <c r="E91" s="68"/>
      <c r="F91" s="68"/>
      <c r="G91" s="68"/>
      <c r="H91" s="68"/>
      <c r="I91" s="68">
        <v>195</v>
      </c>
      <c r="J91" s="68">
        <v>376</v>
      </c>
      <c r="K91" s="68">
        <v>576</v>
      </c>
      <c r="L91" s="68">
        <v>776</v>
      </c>
      <c r="M91" s="68">
        <v>976</v>
      </c>
      <c r="N91" s="68"/>
      <c r="O91" s="68"/>
      <c r="P91" s="68"/>
      <c r="Q91" s="68"/>
      <c r="R91" s="68"/>
      <c r="S91" s="69"/>
    </row>
    <row r="92" spans="1:26" s="62" customFormat="1" x14ac:dyDescent="0.3">
      <c r="A92" s="70" t="s">
        <v>62</v>
      </c>
      <c r="B92" s="68"/>
      <c r="C92" s="68"/>
      <c r="D92" s="68"/>
      <c r="E92" s="68"/>
      <c r="F92" s="68"/>
      <c r="G92" s="68"/>
      <c r="H92" s="68"/>
      <c r="I92" s="68"/>
      <c r="J92" s="68"/>
      <c r="K92" s="68"/>
      <c r="L92" s="68"/>
      <c r="M92" s="68"/>
      <c r="N92" s="68"/>
      <c r="O92" s="68"/>
      <c r="P92" s="68"/>
      <c r="Q92" s="68"/>
      <c r="R92" s="68"/>
      <c r="S92" s="69"/>
    </row>
    <row r="93" spans="1:26" s="62" customFormat="1" x14ac:dyDescent="0.3">
      <c r="A93" s="71" t="s">
        <v>47</v>
      </c>
      <c r="B93" s="58">
        <f t="shared" ref="B93:S93" si="6">SUM(B85:B92)</f>
        <v>0</v>
      </c>
      <c r="C93" s="58">
        <f t="shared" si="6"/>
        <v>0</v>
      </c>
      <c r="D93" s="58">
        <f t="shared" si="6"/>
        <v>0</v>
      </c>
      <c r="E93" s="58">
        <f t="shared" si="6"/>
        <v>0</v>
      </c>
      <c r="F93" s="58">
        <f t="shared" si="6"/>
        <v>0</v>
      </c>
      <c r="G93" s="58">
        <f t="shared" si="6"/>
        <v>0</v>
      </c>
      <c r="H93" s="58">
        <f t="shared" si="6"/>
        <v>1401</v>
      </c>
      <c r="I93" s="58">
        <f t="shared" si="6"/>
        <v>1963</v>
      </c>
      <c r="J93" s="58">
        <f t="shared" si="6"/>
        <v>2237</v>
      </c>
      <c r="K93" s="58">
        <f t="shared" si="6"/>
        <v>2437</v>
      </c>
      <c r="L93" s="58">
        <f t="shared" si="6"/>
        <v>2637</v>
      </c>
      <c r="M93" s="58">
        <f t="shared" si="6"/>
        <v>2837</v>
      </c>
      <c r="N93" s="58">
        <f t="shared" si="6"/>
        <v>0</v>
      </c>
      <c r="O93" s="58">
        <f t="shared" si="6"/>
        <v>0</v>
      </c>
      <c r="P93" s="58">
        <f t="shared" si="6"/>
        <v>0</v>
      </c>
      <c r="Q93" s="58">
        <f t="shared" si="6"/>
        <v>0</v>
      </c>
      <c r="R93" s="58">
        <f t="shared" si="6"/>
        <v>0</v>
      </c>
      <c r="S93" s="59">
        <f t="shared" si="6"/>
        <v>0</v>
      </c>
      <c r="T93" s="72"/>
    </row>
    <row r="94" spans="1:26" s="62" customFormat="1" x14ac:dyDescent="0.3">
      <c r="A94" s="73" t="s">
        <v>50</v>
      </c>
      <c r="B94" s="73"/>
      <c r="C94" s="73"/>
      <c r="D94" s="73"/>
      <c r="E94" s="73"/>
      <c r="F94" s="73"/>
      <c r="G94" s="73"/>
      <c r="H94" s="73"/>
      <c r="I94" s="73"/>
      <c r="J94" s="73"/>
      <c r="K94" s="73"/>
      <c r="L94" s="73"/>
      <c r="M94" s="73"/>
      <c r="N94" s="73"/>
      <c r="O94" s="73"/>
      <c r="P94" s="73"/>
      <c r="Q94" s="73"/>
      <c r="R94" s="73"/>
      <c r="S94" s="73"/>
      <c r="T94" s="73"/>
      <c r="U94" s="73"/>
      <c r="V94" s="73"/>
      <c r="W94" s="72"/>
      <c r="X94" s="72"/>
      <c r="Y94" s="72"/>
      <c r="Z94" s="72"/>
    </row>
    <row r="95" spans="1:26" s="62" customFormat="1" x14ac:dyDescent="0.3">
      <c r="A95" s="74"/>
      <c r="B95" s="74"/>
      <c r="C95" s="74"/>
      <c r="D95" s="74"/>
      <c r="E95" s="74"/>
      <c r="F95" s="74"/>
      <c r="G95" s="74"/>
      <c r="H95" s="74"/>
      <c r="I95" s="74"/>
      <c r="J95" s="74"/>
      <c r="K95" s="74"/>
      <c r="L95" s="74"/>
      <c r="M95" s="74"/>
      <c r="N95" s="74"/>
      <c r="O95" s="74"/>
      <c r="P95" s="74"/>
      <c r="Q95" s="74"/>
      <c r="R95" s="74"/>
      <c r="S95" s="74"/>
      <c r="T95" s="74"/>
      <c r="U95" s="74"/>
      <c r="V95" s="74"/>
      <c r="W95" s="74"/>
      <c r="X95" s="72"/>
      <c r="Y95" s="72"/>
    </row>
    <row r="96" spans="1:26" s="62" customFormat="1" x14ac:dyDescent="0.2">
      <c r="A96" s="75" t="s">
        <v>63</v>
      </c>
      <c r="B96" s="76"/>
      <c r="C96" s="76"/>
      <c r="D96" s="76"/>
      <c r="E96" s="76"/>
      <c r="F96" s="76"/>
      <c r="G96" s="76"/>
      <c r="H96" s="76"/>
      <c r="I96" s="76"/>
      <c r="J96" s="76"/>
      <c r="K96" s="76"/>
      <c r="L96" s="76"/>
      <c r="M96" s="76"/>
      <c r="N96" s="76"/>
      <c r="O96" s="76"/>
      <c r="P96" s="76"/>
      <c r="Q96" s="76"/>
      <c r="R96" s="76"/>
      <c r="S96" s="76"/>
    </row>
    <row r="97" spans="1:28" s="62" customFormat="1" x14ac:dyDescent="0.2">
      <c r="A97" s="77"/>
      <c r="B97" s="650">
        <v>2013</v>
      </c>
      <c r="C97" s="639"/>
      <c r="D97" s="639"/>
      <c r="E97" s="650">
        <v>2014</v>
      </c>
      <c r="F97" s="639"/>
      <c r="G97" s="639"/>
      <c r="H97" s="655">
        <v>2015</v>
      </c>
      <c r="I97" s="651"/>
      <c r="J97" s="638"/>
      <c r="K97" s="651">
        <v>2016</v>
      </c>
      <c r="L97" s="651"/>
      <c r="M97" s="638"/>
      <c r="N97" s="650">
        <v>2017</v>
      </c>
      <c r="O97" s="639"/>
      <c r="P97" s="639"/>
      <c r="Q97" s="650">
        <v>2018</v>
      </c>
      <c r="R97" s="639"/>
      <c r="S97" s="639"/>
    </row>
    <row r="98" spans="1:28" s="62" customFormat="1" x14ac:dyDescent="0.3">
      <c r="A98" s="77"/>
      <c r="B98" s="78" t="s">
        <v>64</v>
      </c>
      <c r="C98" s="78" t="s">
        <v>65</v>
      </c>
      <c r="D98" s="78" t="s">
        <v>66</v>
      </c>
      <c r="E98" s="78" t="s">
        <v>64</v>
      </c>
      <c r="F98" s="78" t="s">
        <v>65</v>
      </c>
      <c r="G98" s="78" t="s">
        <v>66</v>
      </c>
      <c r="H98" s="78" t="s">
        <v>64</v>
      </c>
      <c r="I98" s="78" t="s">
        <v>65</v>
      </c>
      <c r="J98" s="78" t="s">
        <v>66</v>
      </c>
      <c r="K98" s="78" t="s">
        <v>64</v>
      </c>
      <c r="L98" s="78" t="s">
        <v>65</v>
      </c>
      <c r="M98" s="78" t="s">
        <v>66</v>
      </c>
      <c r="N98" s="78" t="s">
        <v>64</v>
      </c>
      <c r="O98" s="78" t="s">
        <v>65</v>
      </c>
      <c r="P98" s="78" t="s">
        <v>66</v>
      </c>
      <c r="Q98" s="78" t="s">
        <v>64</v>
      </c>
      <c r="R98" s="78" t="s">
        <v>65</v>
      </c>
      <c r="S98" s="78" t="s">
        <v>66</v>
      </c>
    </row>
    <row r="99" spans="1:28" s="62" customFormat="1" x14ac:dyDescent="0.3">
      <c r="A99" s="66" t="s">
        <v>67</v>
      </c>
      <c r="B99" s="79">
        <v>1</v>
      </c>
      <c r="C99" s="79">
        <v>1</v>
      </c>
      <c r="D99" s="80">
        <f>SUM(B99:C99)</f>
        <v>2</v>
      </c>
      <c r="E99" s="79">
        <v>1</v>
      </c>
      <c r="F99" s="79">
        <v>1</v>
      </c>
      <c r="G99" s="80">
        <f>SUM(E99:F99)</f>
        <v>2</v>
      </c>
      <c r="H99" s="81">
        <v>2</v>
      </c>
      <c r="I99" s="81">
        <v>2</v>
      </c>
      <c r="J99" s="80">
        <f>SUM(H99:I99)</f>
        <v>4</v>
      </c>
      <c r="K99" s="79">
        <v>7</v>
      </c>
      <c r="L99" s="79">
        <v>4</v>
      </c>
      <c r="M99" s="80">
        <f>SUM(K99:L99)</f>
        <v>11</v>
      </c>
      <c r="N99" s="79">
        <v>7</v>
      </c>
      <c r="O99" s="79">
        <v>4</v>
      </c>
      <c r="P99" s="80">
        <f>SUM(N99:O99)</f>
        <v>11</v>
      </c>
      <c r="Q99" s="79">
        <v>8</v>
      </c>
      <c r="R99" s="79">
        <v>5</v>
      </c>
      <c r="S99" s="82">
        <f>SUM(Q99:R99)</f>
        <v>13</v>
      </c>
    </row>
    <row r="100" spans="1:28" s="62" customFormat="1" x14ac:dyDescent="0.3">
      <c r="A100" s="83" t="s">
        <v>68</v>
      </c>
      <c r="B100" s="84">
        <v>50</v>
      </c>
      <c r="C100" s="84">
        <v>49</v>
      </c>
      <c r="D100" s="85">
        <f>SUM(B100:C100)</f>
        <v>99</v>
      </c>
      <c r="E100" s="84">
        <v>72</v>
      </c>
      <c r="F100" s="84">
        <v>59</v>
      </c>
      <c r="G100" s="85">
        <f>SUM(E100:F100)</f>
        <v>131</v>
      </c>
      <c r="H100" s="86">
        <v>69</v>
      </c>
      <c r="I100" s="86">
        <v>93</v>
      </c>
      <c r="J100" s="85">
        <f>SUM(H100:I100)</f>
        <v>162</v>
      </c>
      <c r="K100" s="84">
        <v>69</v>
      </c>
      <c r="L100" s="84">
        <v>93</v>
      </c>
      <c r="M100" s="85">
        <f>SUM(K100:L100)</f>
        <v>162</v>
      </c>
      <c r="N100" s="84">
        <v>70</v>
      </c>
      <c r="O100" s="84">
        <v>94</v>
      </c>
      <c r="P100" s="85">
        <f>SUM(N100:O100)</f>
        <v>164</v>
      </c>
      <c r="Q100" s="84">
        <v>70</v>
      </c>
      <c r="R100" s="84">
        <v>94</v>
      </c>
      <c r="S100" s="87">
        <f>SUM(Q100:R100)</f>
        <v>164</v>
      </c>
    </row>
    <row r="101" spans="1:28" s="62" customFormat="1" x14ac:dyDescent="0.3">
      <c r="A101" s="67" t="s">
        <v>69</v>
      </c>
      <c r="B101" s="85">
        <f>SUM(B99:B100)</f>
        <v>51</v>
      </c>
      <c r="C101" s="85">
        <f>SUM(C99:C100)</f>
        <v>50</v>
      </c>
      <c r="D101" s="85">
        <f>SUM(B101:C101)</f>
        <v>101</v>
      </c>
      <c r="E101" s="85">
        <f>SUM(E99:E100)</f>
        <v>73</v>
      </c>
      <c r="F101" s="85">
        <f>SUM(F99:F100)</f>
        <v>60</v>
      </c>
      <c r="G101" s="85">
        <f>SUM(E101:F101)</f>
        <v>133</v>
      </c>
      <c r="H101" s="85">
        <f>SUM(H99:H100)</f>
        <v>71</v>
      </c>
      <c r="I101" s="85">
        <f>SUM(I99:I100)</f>
        <v>95</v>
      </c>
      <c r="J101" s="85">
        <f>SUM(H101:I101)</f>
        <v>166</v>
      </c>
      <c r="K101" s="85">
        <f>SUM(K99:K100)</f>
        <v>76</v>
      </c>
      <c r="L101" s="85">
        <f>SUM(L99:L100)</f>
        <v>97</v>
      </c>
      <c r="M101" s="85">
        <f>SUM(K101:L101)</f>
        <v>173</v>
      </c>
      <c r="N101" s="85">
        <f>SUM(N99:N100)</f>
        <v>77</v>
      </c>
      <c r="O101" s="85">
        <f>SUM(O99:O100)</f>
        <v>98</v>
      </c>
      <c r="P101" s="85">
        <f>SUM(N101:O101)</f>
        <v>175</v>
      </c>
      <c r="Q101" s="85">
        <f>SUM(Q99:Q100)</f>
        <v>78</v>
      </c>
      <c r="R101" s="85">
        <f>SUM(R99:R100)</f>
        <v>99</v>
      </c>
      <c r="S101" s="87">
        <f>SUM(Q101:R101)</f>
        <v>177</v>
      </c>
    </row>
    <row r="102" spans="1:28" s="62" customFormat="1" x14ac:dyDescent="0.3">
      <c r="A102" s="88" t="s">
        <v>70</v>
      </c>
      <c r="B102" s="89">
        <f t="shared" ref="B102:S102" si="7">IFERROR(B99*100/B101,"")</f>
        <v>1.9607843137254901</v>
      </c>
      <c r="C102" s="89">
        <f t="shared" si="7"/>
        <v>2</v>
      </c>
      <c r="D102" s="89">
        <f t="shared" si="7"/>
        <v>1.9801980198019802</v>
      </c>
      <c r="E102" s="89">
        <f t="shared" si="7"/>
        <v>1.3698630136986301</v>
      </c>
      <c r="F102" s="89">
        <f t="shared" si="7"/>
        <v>1.6666666666666667</v>
      </c>
      <c r="G102" s="89">
        <f t="shared" si="7"/>
        <v>1.5037593984962405</v>
      </c>
      <c r="H102" s="89">
        <f t="shared" si="7"/>
        <v>2.816901408450704</v>
      </c>
      <c r="I102" s="89">
        <f t="shared" si="7"/>
        <v>2.1052631578947367</v>
      </c>
      <c r="J102" s="89">
        <f t="shared" si="7"/>
        <v>2.4096385542168677</v>
      </c>
      <c r="K102" s="89">
        <f t="shared" si="7"/>
        <v>9.2105263157894743</v>
      </c>
      <c r="L102" s="89">
        <f t="shared" si="7"/>
        <v>4.1237113402061851</v>
      </c>
      <c r="M102" s="89">
        <f t="shared" si="7"/>
        <v>6.3583815028901736</v>
      </c>
      <c r="N102" s="89">
        <f t="shared" si="7"/>
        <v>9.0909090909090917</v>
      </c>
      <c r="O102" s="89">
        <f t="shared" si="7"/>
        <v>4.0816326530612246</v>
      </c>
      <c r="P102" s="89">
        <f t="shared" si="7"/>
        <v>6.2857142857142856</v>
      </c>
      <c r="Q102" s="89">
        <f t="shared" si="7"/>
        <v>10.256410256410257</v>
      </c>
      <c r="R102" s="89">
        <f t="shared" si="7"/>
        <v>5.0505050505050502</v>
      </c>
      <c r="S102" s="90">
        <f t="shared" si="7"/>
        <v>7.3446327683615822</v>
      </c>
    </row>
    <row r="103" spans="1:28" s="62" customFormat="1" x14ac:dyDescent="0.2">
      <c r="A103" s="652" t="s">
        <v>50</v>
      </c>
      <c r="B103" s="652"/>
      <c r="C103" s="652"/>
      <c r="D103" s="652"/>
      <c r="E103" s="652"/>
      <c r="F103" s="652"/>
      <c r="G103" s="652"/>
      <c r="H103" s="652"/>
      <c r="I103" s="652"/>
      <c r="J103" s="652"/>
      <c r="K103" s="652"/>
      <c r="L103" s="652"/>
      <c r="M103" s="652"/>
      <c r="N103" s="652"/>
      <c r="O103" s="652"/>
      <c r="P103" s="652"/>
      <c r="Q103" s="652"/>
      <c r="R103" s="652"/>
      <c r="S103" s="652"/>
      <c r="T103" s="652"/>
      <c r="U103" s="652"/>
      <c r="V103" s="652"/>
      <c r="Z103" s="91"/>
      <c r="AA103" s="91"/>
      <c r="AB103" s="91"/>
    </row>
    <row r="104" spans="1:28" s="62" customFormat="1" x14ac:dyDescent="0.2">
      <c r="A104" s="370"/>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row>
    <row r="105" spans="1:28" s="62" customFormat="1" x14ac:dyDescent="0.2">
      <c r="A105" s="653" t="s">
        <v>71</v>
      </c>
      <c r="B105" s="650">
        <v>2013</v>
      </c>
      <c r="C105" s="639"/>
      <c r="D105" s="639"/>
      <c r="E105" s="650">
        <v>2014</v>
      </c>
      <c r="F105" s="639"/>
      <c r="G105" s="639"/>
      <c r="H105" s="655">
        <v>2015</v>
      </c>
      <c r="I105" s="651"/>
      <c r="J105" s="638"/>
      <c r="K105" s="651">
        <v>2016</v>
      </c>
      <c r="L105" s="651"/>
      <c r="M105" s="638"/>
      <c r="N105" s="650">
        <v>2017</v>
      </c>
      <c r="O105" s="639"/>
      <c r="P105" s="639"/>
      <c r="Q105" s="650">
        <v>2018</v>
      </c>
      <c r="R105" s="639"/>
      <c r="S105" s="639"/>
    </row>
    <row r="106" spans="1:28" s="62" customFormat="1" x14ac:dyDescent="0.3">
      <c r="A106" s="711"/>
      <c r="B106" s="78" t="s">
        <v>64</v>
      </c>
      <c r="C106" s="78" t="s">
        <v>65</v>
      </c>
      <c r="D106" s="78" t="s">
        <v>66</v>
      </c>
      <c r="E106" s="78" t="s">
        <v>64</v>
      </c>
      <c r="F106" s="78" t="s">
        <v>65</v>
      </c>
      <c r="G106" s="78" t="s">
        <v>66</v>
      </c>
      <c r="H106" s="78" t="s">
        <v>64</v>
      </c>
      <c r="I106" s="78" t="s">
        <v>65</v>
      </c>
      <c r="J106" s="78" t="s">
        <v>66</v>
      </c>
      <c r="K106" s="78" t="s">
        <v>64</v>
      </c>
      <c r="L106" s="78" t="s">
        <v>65</v>
      </c>
      <c r="M106" s="78" t="s">
        <v>66</v>
      </c>
      <c r="N106" s="78" t="s">
        <v>64</v>
      </c>
      <c r="O106" s="78" t="s">
        <v>65</v>
      </c>
      <c r="P106" s="78" t="s">
        <v>66</v>
      </c>
      <c r="Q106" s="78" t="s">
        <v>64</v>
      </c>
      <c r="R106" s="78" t="s">
        <v>65</v>
      </c>
      <c r="S106" s="78" t="s">
        <v>66</v>
      </c>
    </row>
    <row r="107" spans="1:28" s="62" customFormat="1" x14ac:dyDescent="0.3">
      <c r="A107" s="92" t="s">
        <v>25</v>
      </c>
      <c r="B107" s="79"/>
      <c r="C107" s="79"/>
      <c r="D107" s="80">
        <f t="shared" ref="D107:D116" si="8">+SUM(B107:C107)</f>
        <v>0</v>
      </c>
      <c r="E107" s="79"/>
      <c r="F107" s="79"/>
      <c r="G107" s="80">
        <f t="shared" ref="G107:G109" si="9">+SUM(E107:F107)</f>
        <v>0</v>
      </c>
      <c r="H107" s="81"/>
      <c r="I107" s="81"/>
      <c r="J107" s="80">
        <f>SUM(H107:I107)</f>
        <v>0</v>
      </c>
      <c r="K107" s="79"/>
      <c r="L107" s="79"/>
      <c r="M107" s="80">
        <f t="shared" ref="M107:M116" si="10">+SUM(K107:L107)</f>
        <v>0</v>
      </c>
      <c r="N107" s="79"/>
      <c r="O107" s="79"/>
      <c r="P107" s="80">
        <f t="shared" ref="P107:P109" si="11">+SUM(N107:O107)</f>
        <v>0</v>
      </c>
      <c r="Q107" s="79"/>
      <c r="R107" s="79"/>
      <c r="S107" s="82">
        <f>+SUM(Q107:R107)</f>
        <v>0</v>
      </c>
    </row>
    <row r="108" spans="1:28" s="62" customFormat="1" x14ac:dyDescent="0.3">
      <c r="A108" s="93" t="s">
        <v>26</v>
      </c>
      <c r="B108" s="84"/>
      <c r="C108" s="84"/>
      <c r="D108" s="85">
        <f t="shared" si="8"/>
        <v>0</v>
      </c>
      <c r="E108" s="84"/>
      <c r="F108" s="84"/>
      <c r="G108" s="85">
        <f t="shared" si="9"/>
        <v>0</v>
      </c>
      <c r="H108" s="86">
        <v>1</v>
      </c>
      <c r="I108" s="86">
        <v>1</v>
      </c>
      <c r="J108" s="85">
        <f t="shared" ref="J108:J109" si="12">SUM(H108:I108)</f>
        <v>2</v>
      </c>
      <c r="K108" s="84">
        <v>5</v>
      </c>
      <c r="L108" s="84">
        <v>3</v>
      </c>
      <c r="M108" s="85">
        <f t="shared" si="10"/>
        <v>8</v>
      </c>
      <c r="N108" s="84">
        <v>5</v>
      </c>
      <c r="O108" s="84">
        <v>3</v>
      </c>
      <c r="P108" s="85">
        <f t="shared" si="11"/>
        <v>8</v>
      </c>
      <c r="Q108" s="84">
        <v>6</v>
      </c>
      <c r="R108" s="84">
        <v>4</v>
      </c>
      <c r="S108" s="87">
        <f t="shared" ref="S108:S109" si="13">+SUM(Q108:R108)</f>
        <v>10</v>
      </c>
    </row>
    <row r="109" spans="1:28" s="62" customFormat="1" x14ac:dyDescent="0.3">
      <c r="A109" s="93" t="s">
        <v>27</v>
      </c>
      <c r="B109" s="84">
        <v>1</v>
      </c>
      <c r="C109" s="84">
        <v>1</v>
      </c>
      <c r="D109" s="85">
        <f t="shared" si="8"/>
        <v>2</v>
      </c>
      <c r="E109" s="84">
        <v>1</v>
      </c>
      <c r="F109" s="84">
        <v>1</v>
      </c>
      <c r="G109" s="85">
        <f t="shared" si="9"/>
        <v>2</v>
      </c>
      <c r="H109" s="86">
        <v>1</v>
      </c>
      <c r="I109" s="86">
        <v>1</v>
      </c>
      <c r="J109" s="85">
        <f t="shared" si="12"/>
        <v>2</v>
      </c>
      <c r="K109" s="84">
        <v>2</v>
      </c>
      <c r="L109" s="84">
        <v>1</v>
      </c>
      <c r="M109" s="85">
        <f t="shared" si="10"/>
        <v>3</v>
      </c>
      <c r="N109" s="84">
        <v>2</v>
      </c>
      <c r="O109" s="84">
        <v>1</v>
      </c>
      <c r="P109" s="85">
        <f t="shared" si="11"/>
        <v>3</v>
      </c>
      <c r="Q109" s="84">
        <v>2</v>
      </c>
      <c r="R109" s="84">
        <v>1</v>
      </c>
      <c r="S109" s="87">
        <f t="shared" si="13"/>
        <v>3</v>
      </c>
    </row>
    <row r="110" spans="1:28" s="62" customFormat="1" x14ac:dyDescent="0.3">
      <c r="A110" s="94" t="s">
        <v>54</v>
      </c>
      <c r="B110" s="95">
        <f t="shared" ref="B110:M110" si="14">SUM(B107:B109)</f>
        <v>1</v>
      </c>
      <c r="C110" s="95">
        <f t="shared" si="14"/>
        <v>1</v>
      </c>
      <c r="D110" s="95">
        <f t="shared" si="14"/>
        <v>2</v>
      </c>
      <c r="E110" s="95">
        <f t="shared" si="14"/>
        <v>1</v>
      </c>
      <c r="F110" s="95">
        <f>SUM(F107:F109)</f>
        <v>1</v>
      </c>
      <c r="G110" s="95">
        <f t="shared" si="14"/>
        <v>2</v>
      </c>
      <c r="H110" s="95">
        <f>SUM(H107:H109)</f>
        <v>2</v>
      </c>
      <c r="I110" s="95">
        <f>SUM(I107:I109)</f>
        <v>2</v>
      </c>
      <c r="J110" s="95">
        <f t="shared" si="14"/>
        <v>4</v>
      </c>
      <c r="K110" s="95">
        <f t="shared" si="14"/>
        <v>7</v>
      </c>
      <c r="L110" s="95">
        <f t="shared" si="14"/>
        <v>4</v>
      </c>
      <c r="M110" s="95">
        <f t="shared" si="14"/>
        <v>11</v>
      </c>
      <c r="N110" s="95">
        <f>SUM(N107:N109)</f>
        <v>7</v>
      </c>
      <c r="O110" s="95">
        <f>SUM(O107:O109)</f>
        <v>4</v>
      </c>
      <c r="P110" s="95">
        <f t="shared" ref="P110:S110" si="15">SUM(P107:P109)</f>
        <v>11</v>
      </c>
      <c r="Q110" s="95">
        <f t="shared" si="15"/>
        <v>8</v>
      </c>
      <c r="R110" s="95">
        <f t="shared" si="15"/>
        <v>5</v>
      </c>
      <c r="S110" s="96">
        <f t="shared" si="15"/>
        <v>13</v>
      </c>
    </row>
    <row r="111" spans="1:28" s="62" customFormat="1" x14ac:dyDescent="0.3">
      <c r="A111" s="94" t="s">
        <v>72</v>
      </c>
      <c r="B111" s="84">
        <v>1</v>
      </c>
      <c r="C111" s="84">
        <v>1</v>
      </c>
      <c r="D111" s="85">
        <f>SUM(B111:C111)</f>
        <v>2</v>
      </c>
      <c r="E111" s="84">
        <v>1</v>
      </c>
      <c r="F111" s="84">
        <v>1</v>
      </c>
      <c r="G111" s="85">
        <f>SUM(E111:F111)</f>
        <v>2</v>
      </c>
      <c r="H111" s="86">
        <v>2</v>
      </c>
      <c r="I111" s="86">
        <v>2</v>
      </c>
      <c r="J111" s="85">
        <f>SUM(H111:I111)</f>
        <v>4</v>
      </c>
      <c r="K111" s="84">
        <v>7</v>
      </c>
      <c r="L111" s="84">
        <v>4</v>
      </c>
      <c r="M111" s="85">
        <f>SUM(K111:L111)</f>
        <v>11</v>
      </c>
      <c r="N111" s="84">
        <v>7</v>
      </c>
      <c r="O111" s="84">
        <v>4</v>
      </c>
      <c r="P111" s="85">
        <f>SUM(N111:O111)</f>
        <v>11</v>
      </c>
      <c r="Q111" s="84">
        <v>8</v>
      </c>
      <c r="R111" s="84">
        <v>5</v>
      </c>
      <c r="S111" s="87">
        <f>SUM(Q111:R111)</f>
        <v>13</v>
      </c>
    </row>
    <row r="112" spans="1:28" s="62" customFormat="1" x14ac:dyDescent="0.3">
      <c r="A112" s="94" t="s">
        <v>73</v>
      </c>
      <c r="B112" s="84">
        <v>1</v>
      </c>
      <c r="C112" s="84">
        <v>1</v>
      </c>
      <c r="D112" s="85">
        <f>SUM(B112:C112)</f>
        <v>2</v>
      </c>
      <c r="E112" s="84">
        <v>1</v>
      </c>
      <c r="F112" s="84">
        <v>1</v>
      </c>
      <c r="G112" s="85">
        <f>SUM(E112:F112)</f>
        <v>2</v>
      </c>
      <c r="H112" s="86">
        <v>1</v>
      </c>
      <c r="I112" s="86">
        <v>1</v>
      </c>
      <c r="J112" s="85">
        <f>SUM(H112:I112)</f>
        <v>2</v>
      </c>
      <c r="K112" s="84">
        <v>2</v>
      </c>
      <c r="L112" s="84">
        <v>1</v>
      </c>
      <c r="M112" s="85">
        <f>SUM(K112:L112)</f>
        <v>3</v>
      </c>
      <c r="N112" s="84">
        <v>2</v>
      </c>
      <c r="O112" s="84">
        <v>1</v>
      </c>
      <c r="P112" s="85">
        <f>SUM(N112:O112)</f>
        <v>3</v>
      </c>
      <c r="Q112" s="84">
        <v>3</v>
      </c>
      <c r="R112" s="84">
        <v>1</v>
      </c>
      <c r="S112" s="87">
        <f>SUM(Q112:R112)</f>
        <v>4</v>
      </c>
    </row>
    <row r="113" spans="1:19" s="62" customFormat="1" x14ac:dyDescent="0.3">
      <c r="A113" s="93" t="s">
        <v>74</v>
      </c>
      <c r="B113" s="84"/>
      <c r="C113" s="84"/>
      <c r="D113" s="85">
        <f t="shared" si="8"/>
        <v>0</v>
      </c>
      <c r="E113" s="84"/>
      <c r="F113" s="84"/>
      <c r="G113" s="85">
        <f t="shared" ref="G113:G116" si="16">+SUM(E113:F113)</f>
        <v>0</v>
      </c>
      <c r="H113" s="86"/>
      <c r="I113" s="86"/>
      <c r="J113" s="85">
        <f>+SUM(H113:I113)</f>
        <v>0</v>
      </c>
      <c r="K113" s="84"/>
      <c r="L113" s="84"/>
      <c r="M113" s="85">
        <f t="shared" si="10"/>
        <v>0</v>
      </c>
      <c r="N113" s="84"/>
      <c r="O113" s="84"/>
      <c r="P113" s="85">
        <f t="shared" ref="P113:P116" si="17">+SUM(N113:O113)</f>
        <v>0</v>
      </c>
      <c r="Q113" s="84"/>
      <c r="R113" s="84"/>
      <c r="S113" s="87">
        <f t="shared" ref="S113:S116" si="18">+SUM(Q113:R113)</f>
        <v>0</v>
      </c>
    </row>
    <row r="114" spans="1:19" s="62" customFormat="1" x14ac:dyDescent="0.3">
      <c r="A114" s="93" t="s">
        <v>75</v>
      </c>
      <c r="B114" s="84"/>
      <c r="C114" s="84"/>
      <c r="D114" s="85">
        <f t="shared" si="8"/>
        <v>0</v>
      </c>
      <c r="E114" s="84"/>
      <c r="F114" s="84"/>
      <c r="G114" s="85">
        <f t="shared" si="16"/>
        <v>0</v>
      </c>
      <c r="H114" s="86"/>
      <c r="I114" s="86"/>
      <c r="J114" s="85">
        <f>+SUM(H114:I114)</f>
        <v>0</v>
      </c>
      <c r="K114" s="84"/>
      <c r="L114" s="84"/>
      <c r="M114" s="85">
        <f t="shared" si="10"/>
        <v>0</v>
      </c>
      <c r="N114" s="84"/>
      <c r="O114" s="84"/>
      <c r="P114" s="85">
        <f t="shared" si="17"/>
        <v>0</v>
      </c>
      <c r="Q114" s="84"/>
      <c r="R114" s="84"/>
      <c r="S114" s="87">
        <f t="shared" si="18"/>
        <v>0</v>
      </c>
    </row>
    <row r="115" spans="1:19" s="62" customFormat="1" x14ac:dyDescent="0.3">
      <c r="A115" s="94" t="s">
        <v>76</v>
      </c>
      <c r="B115" s="84">
        <v>4</v>
      </c>
      <c r="C115" s="84">
        <v>2</v>
      </c>
      <c r="D115" s="85">
        <f t="shared" si="8"/>
        <v>6</v>
      </c>
      <c r="E115" s="84">
        <v>5</v>
      </c>
      <c r="F115" s="84">
        <v>3</v>
      </c>
      <c r="G115" s="85">
        <f t="shared" si="16"/>
        <v>8</v>
      </c>
      <c r="H115" s="86">
        <v>6</v>
      </c>
      <c r="I115" s="86">
        <v>3</v>
      </c>
      <c r="J115" s="85">
        <f>+SUM(H115:I115)</f>
        <v>9</v>
      </c>
      <c r="K115" s="84">
        <v>7</v>
      </c>
      <c r="L115" s="84">
        <v>4</v>
      </c>
      <c r="M115" s="85">
        <f t="shared" si="10"/>
        <v>11</v>
      </c>
      <c r="N115" s="84">
        <v>7</v>
      </c>
      <c r="O115" s="84">
        <v>4</v>
      </c>
      <c r="P115" s="85">
        <f t="shared" si="17"/>
        <v>11</v>
      </c>
      <c r="Q115" s="84">
        <v>8</v>
      </c>
      <c r="R115" s="84">
        <v>5</v>
      </c>
      <c r="S115" s="87">
        <f t="shared" si="18"/>
        <v>13</v>
      </c>
    </row>
    <row r="116" spans="1:19" s="62" customFormat="1" ht="33" x14ac:dyDescent="0.3">
      <c r="A116" s="97" t="s">
        <v>77</v>
      </c>
      <c r="B116" s="98">
        <v>35</v>
      </c>
      <c r="C116" s="98">
        <v>37</v>
      </c>
      <c r="D116" s="89">
        <f t="shared" si="8"/>
        <v>72</v>
      </c>
      <c r="E116" s="98">
        <v>42</v>
      </c>
      <c r="F116" s="98">
        <v>38</v>
      </c>
      <c r="G116" s="89">
        <f t="shared" si="16"/>
        <v>80</v>
      </c>
      <c r="H116" s="99">
        <v>39</v>
      </c>
      <c r="I116" s="99">
        <v>30</v>
      </c>
      <c r="J116" s="89">
        <f>+SUM(H116:I116)</f>
        <v>69</v>
      </c>
      <c r="K116" s="98">
        <v>32</v>
      </c>
      <c r="L116" s="98">
        <v>40</v>
      </c>
      <c r="M116" s="89">
        <f t="shared" si="10"/>
        <v>72</v>
      </c>
      <c r="N116" s="98">
        <v>33</v>
      </c>
      <c r="O116" s="98">
        <v>41</v>
      </c>
      <c r="P116" s="89">
        <f t="shared" si="17"/>
        <v>74</v>
      </c>
      <c r="Q116" s="98">
        <v>33</v>
      </c>
      <c r="R116" s="98">
        <v>41</v>
      </c>
      <c r="S116" s="90">
        <f t="shared" si="18"/>
        <v>74</v>
      </c>
    </row>
    <row r="117" spans="1:19" s="62" customFormat="1" ht="14.25" x14ac:dyDescent="0.2">
      <c r="A117" s="100"/>
    </row>
    <row r="118" spans="1:19" s="62" customFormat="1" x14ac:dyDescent="0.2">
      <c r="A118" s="648" t="s">
        <v>78</v>
      </c>
      <c r="B118" s="650">
        <v>2013</v>
      </c>
      <c r="C118" s="639"/>
      <c r="D118" s="639"/>
      <c r="E118" s="650">
        <v>2014</v>
      </c>
      <c r="F118" s="639"/>
      <c r="G118" s="639"/>
      <c r="H118" s="655">
        <v>2015</v>
      </c>
      <c r="I118" s="651"/>
      <c r="J118" s="638"/>
      <c r="K118" s="651">
        <v>2016</v>
      </c>
      <c r="L118" s="651"/>
      <c r="M118" s="638"/>
      <c r="N118" s="650">
        <v>2017</v>
      </c>
      <c r="O118" s="639"/>
      <c r="P118" s="639"/>
      <c r="Q118" s="650">
        <v>2018</v>
      </c>
      <c r="R118" s="639"/>
      <c r="S118" s="639"/>
    </row>
    <row r="119" spans="1:19" s="62" customFormat="1" x14ac:dyDescent="0.3">
      <c r="A119" s="649"/>
      <c r="B119" s="101" t="s">
        <v>79</v>
      </c>
      <c r="C119" s="101" t="s">
        <v>80</v>
      </c>
      <c r="D119" s="101" t="s">
        <v>81</v>
      </c>
      <c r="E119" s="101" t="s">
        <v>79</v>
      </c>
      <c r="F119" s="101" t="s">
        <v>80</v>
      </c>
      <c r="G119" s="101" t="s">
        <v>81</v>
      </c>
      <c r="H119" s="101" t="s">
        <v>79</v>
      </c>
      <c r="I119" s="101" t="s">
        <v>80</v>
      </c>
      <c r="J119" s="101" t="s">
        <v>81</v>
      </c>
      <c r="K119" s="101" t="s">
        <v>79</v>
      </c>
      <c r="L119" s="101" t="s">
        <v>80</v>
      </c>
      <c r="M119" s="102" t="s">
        <v>81</v>
      </c>
      <c r="N119" s="101" t="s">
        <v>79</v>
      </c>
      <c r="O119" s="101" t="s">
        <v>80</v>
      </c>
      <c r="P119" s="101" t="s">
        <v>81</v>
      </c>
      <c r="Q119" s="101" t="s">
        <v>79</v>
      </c>
      <c r="R119" s="101" t="s">
        <v>80</v>
      </c>
      <c r="S119" s="103" t="s">
        <v>81</v>
      </c>
    </row>
    <row r="120" spans="1:19" s="62" customFormat="1" x14ac:dyDescent="0.3">
      <c r="A120" s="104" t="s">
        <v>25</v>
      </c>
      <c r="B120" s="105">
        <f t="shared" ref="B120:S123" si="19">IFERROR(B107*100/B$99,"")</f>
        <v>0</v>
      </c>
      <c r="C120" s="105">
        <f t="shared" si="19"/>
        <v>0</v>
      </c>
      <c r="D120" s="105">
        <f t="shared" si="19"/>
        <v>0</v>
      </c>
      <c r="E120" s="105">
        <f t="shared" si="19"/>
        <v>0</v>
      </c>
      <c r="F120" s="105">
        <f t="shared" si="19"/>
        <v>0</v>
      </c>
      <c r="G120" s="105">
        <f t="shared" si="19"/>
        <v>0</v>
      </c>
      <c r="H120" s="105">
        <f t="shared" si="19"/>
        <v>0</v>
      </c>
      <c r="I120" s="105">
        <f t="shared" si="19"/>
        <v>0</v>
      </c>
      <c r="J120" s="105">
        <f t="shared" si="19"/>
        <v>0</v>
      </c>
      <c r="K120" s="105">
        <f t="shared" si="19"/>
        <v>0</v>
      </c>
      <c r="L120" s="105">
        <f t="shared" si="19"/>
        <v>0</v>
      </c>
      <c r="M120" s="105">
        <f t="shared" si="19"/>
        <v>0</v>
      </c>
      <c r="N120" s="105">
        <f t="shared" si="19"/>
        <v>0</v>
      </c>
      <c r="O120" s="105">
        <f t="shared" si="19"/>
        <v>0</v>
      </c>
      <c r="P120" s="105">
        <f t="shared" si="19"/>
        <v>0</v>
      </c>
      <c r="Q120" s="105">
        <f t="shared" si="19"/>
        <v>0</v>
      </c>
      <c r="R120" s="105">
        <f t="shared" si="19"/>
        <v>0</v>
      </c>
      <c r="S120" s="106">
        <f t="shared" si="19"/>
        <v>0</v>
      </c>
    </row>
    <row r="121" spans="1:19" s="62" customFormat="1" x14ac:dyDescent="0.3">
      <c r="A121" s="107" t="s">
        <v>26</v>
      </c>
      <c r="B121" s="108">
        <f t="shared" si="19"/>
        <v>0</v>
      </c>
      <c r="C121" s="108">
        <f t="shared" si="19"/>
        <v>0</v>
      </c>
      <c r="D121" s="108">
        <f t="shared" si="19"/>
        <v>0</v>
      </c>
      <c r="E121" s="108">
        <f t="shared" si="19"/>
        <v>0</v>
      </c>
      <c r="F121" s="108">
        <f t="shared" si="19"/>
        <v>0</v>
      </c>
      <c r="G121" s="108">
        <f t="shared" si="19"/>
        <v>0</v>
      </c>
      <c r="H121" s="108">
        <f t="shared" si="19"/>
        <v>50</v>
      </c>
      <c r="I121" s="108">
        <f t="shared" si="19"/>
        <v>50</v>
      </c>
      <c r="J121" s="108">
        <f t="shared" si="19"/>
        <v>50</v>
      </c>
      <c r="K121" s="108">
        <f t="shared" si="19"/>
        <v>71.428571428571431</v>
      </c>
      <c r="L121" s="108">
        <f t="shared" si="19"/>
        <v>75</v>
      </c>
      <c r="M121" s="108">
        <f t="shared" si="19"/>
        <v>72.727272727272734</v>
      </c>
      <c r="N121" s="108">
        <f t="shared" si="19"/>
        <v>71.428571428571431</v>
      </c>
      <c r="O121" s="108">
        <f t="shared" si="19"/>
        <v>75</v>
      </c>
      <c r="P121" s="108">
        <f t="shared" si="19"/>
        <v>72.727272727272734</v>
      </c>
      <c r="Q121" s="108">
        <f t="shared" si="19"/>
        <v>75</v>
      </c>
      <c r="R121" s="108">
        <f t="shared" si="19"/>
        <v>80</v>
      </c>
      <c r="S121" s="109">
        <f t="shared" si="19"/>
        <v>76.92307692307692</v>
      </c>
    </row>
    <row r="122" spans="1:19" s="62" customFormat="1" x14ac:dyDescent="0.3">
      <c r="A122" s="107" t="s">
        <v>27</v>
      </c>
      <c r="B122" s="108">
        <f t="shared" si="19"/>
        <v>100</v>
      </c>
      <c r="C122" s="108">
        <f t="shared" si="19"/>
        <v>100</v>
      </c>
      <c r="D122" s="108">
        <f t="shared" si="19"/>
        <v>100</v>
      </c>
      <c r="E122" s="108">
        <f t="shared" si="19"/>
        <v>100</v>
      </c>
      <c r="F122" s="108">
        <f t="shared" si="19"/>
        <v>100</v>
      </c>
      <c r="G122" s="108">
        <f t="shared" si="19"/>
        <v>100</v>
      </c>
      <c r="H122" s="108">
        <f t="shared" si="19"/>
        <v>50</v>
      </c>
      <c r="I122" s="108">
        <f t="shared" si="19"/>
        <v>50</v>
      </c>
      <c r="J122" s="108">
        <f t="shared" si="19"/>
        <v>50</v>
      </c>
      <c r="K122" s="108">
        <f t="shared" si="19"/>
        <v>28.571428571428573</v>
      </c>
      <c r="L122" s="108">
        <f t="shared" si="19"/>
        <v>25</v>
      </c>
      <c r="M122" s="108">
        <f t="shared" si="19"/>
        <v>27.272727272727273</v>
      </c>
      <c r="N122" s="108">
        <f t="shared" si="19"/>
        <v>28.571428571428573</v>
      </c>
      <c r="O122" s="108">
        <f t="shared" si="19"/>
        <v>25</v>
      </c>
      <c r="P122" s="108">
        <f t="shared" si="19"/>
        <v>27.272727272727273</v>
      </c>
      <c r="Q122" s="108">
        <f t="shared" si="19"/>
        <v>25</v>
      </c>
      <c r="R122" s="108">
        <f t="shared" si="19"/>
        <v>20</v>
      </c>
      <c r="S122" s="109">
        <f t="shared" si="19"/>
        <v>23.076923076923077</v>
      </c>
    </row>
    <row r="123" spans="1:19" s="62" customFormat="1" x14ac:dyDescent="0.3">
      <c r="A123" s="94" t="s">
        <v>54</v>
      </c>
      <c r="B123" s="108">
        <f t="shared" ref="B123:M123" si="20">IFERROR(B110*100/B99,"")</f>
        <v>100</v>
      </c>
      <c r="C123" s="108">
        <f t="shared" si="20"/>
        <v>100</v>
      </c>
      <c r="D123" s="108">
        <f t="shared" si="20"/>
        <v>100</v>
      </c>
      <c r="E123" s="108">
        <f t="shared" si="20"/>
        <v>100</v>
      </c>
      <c r="F123" s="108">
        <f t="shared" si="20"/>
        <v>100</v>
      </c>
      <c r="G123" s="108">
        <f t="shared" si="20"/>
        <v>100</v>
      </c>
      <c r="H123" s="108">
        <f t="shared" si="20"/>
        <v>100</v>
      </c>
      <c r="I123" s="108">
        <f t="shared" si="20"/>
        <v>100</v>
      </c>
      <c r="J123" s="108">
        <f t="shared" si="20"/>
        <v>100</v>
      </c>
      <c r="K123" s="108">
        <f t="shared" si="20"/>
        <v>100</v>
      </c>
      <c r="L123" s="108">
        <f t="shared" si="20"/>
        <v>100</v>
      </c>
      <c r="M123" s="108">
        <f t="shared" si="20"/>
        <v>100</v>
      </c>
      <c r="N123" s="108">
        <f t="shared" si="19"/>
        <v>100</v>
      </c>
      <c r="O123" s="108">
        <f t="shared" si="19"/>
        <v>100</v>
      </c>
      <c r="P123" s="108">
        <f t="shared" si="19"/>
        <v>100</v>
      </c>
      <c r="Q123" s="108">
        <f t="shared" si="19"/>
        <v>100</v>
      </c>
      <c r="R123" s="108">
        <f t="shared" si="19"/>
        <v>100</v>
      </c>
      <c r="S123" s="109">
        <f t="shared" si="19"/>
        <v>100</v>
      </c>
    </row>
    <row r="124" spans="1:19" s="62" customFormat="1" x14ac:dyDescent="0.3">
      <c r="A124" s="94" t="s">
        <v>72</v>
      </c>
      <c r="B124" s="108">
        <f t="shared" ref="B124:S124" si="21">IFERROR(B111*100/B110,"")</f>
        <v>100</v>
      </c>
      <c r="C124" s="108">
        <f t="shared" si="21"/>
        <v>100</v>
      </c>
      <c r="D124" s="108">
        <f t="shared" si="21"/>
        <v>100</v>
      </c>
      <c r="E124" s="108">
        <f t="shared" si="21"/>
        <v>100</v>
      </c>
      <c r="F124" s="108">
        <f t="shared" si="21"/>
        <v>100</v>
      </c>
      <c r="G124" s="108">
        <f t="shared" si="21"/>
        <v>100</v>
      </c>
      <c r="H124" s="108">
        <f t="shared" si="21"/>
        <v>100</v>
      </c>
      <c r="I124" s="108">
        <f t="shared" si="21"/>
        <v>100</v>
      </c>
      <c r="J124" s="108">
        <f t="shared" si="21"/>
        <v>100</v>
      </c>
      <c r="K124" s="108">
        <f t="shared" si="21"/>
        <v>100</v>
      </c>
      <c r="L124" s="108">
        <f t="shared" si="21"/>
        <v>100</v>
      </c>
      <c r="M124" s="108">
        <f t="shared" si="21"/>
        <v>100</v>
      </c>
      <c r="N124" s="108">
        <f t="shared" si="21"/>
        <v>100</v>
      </c>
      <c r="O124" s="108">
        <f t="shared" si="21"/>
        <v>100</v>
      </c>
      <c r="P124" s="108">
        <f t="shared" si="21"/>
        <v>100</v>
      </c>
      <c r="Q124" s="108">
        <f t="shared" si="21"/>
        <v>100</v>
      </c>
      <c r="R124" s="108">
        <f t="shared" si="21"/>
        <v>100</v>
      </c>
      <c r="S124" s="109">
        <f t="shared" si="21"/>
        <v>100</v>
      </c>
    </row>
    <row r="125" spans="1:19" s="62" customFormat="1" x14ac:dyDescent="0.3">
      <c r="A125" s="94" t="s">
        <v>73</v>
      </c>
      <c r="B125" s="108">
        <f t="shared" ref="B125:S125" si="22">IFERROR(B112*100/B109,"")</f>
        <v>100</v>
      </c>
      <c r="C125" s="108">
        <f t="shared" si="22"/>
        <v>100</v>
      </c>
      <c r="D125" s="108">
        <f t="shared" si="22"/>
        <v>100</v>
      </c>
      <c r="E125" s="108">
        <f t="shared" si="22"/>
        <v>100</v>
      </c>
      <c r="F125" s="108">
        <f t="shared" si="22"/>
        <v>100</v>
      </c>
      <c r="G125" s="108">
        <f t="shared" si="22"/>
        <v>100</v>
      </c>
      <c r="H125" s="108">
        <f t="shared" si="22"/>
        <v>100</v>
      </c>
      <c r="I125" s="108">
        <f t="shared" si="22"/>
        <v>100</v>
      </c>
      <c r="J125" s="108">
        <f t="shared" si="22"/>
        <v>100</v>
      </c>
      <c r="K125" s="108">
        <f t="shared" si="22"/>
        <v>100</v>
      </c>
      <c r="L125" s="108">
        <f t="shared" si="22"/>
        <v>100</v>
      </c>
      <c r="M125" s="108">
        <f t="shared" si="22"/>
        <v>100</v>
      </c>
      <c r="N125" s="108">
        <f t="shared" si="22"/>
        <v>100</v>
      </c>
      <c r="O125" s="108">
        <f t="shared" si="22"/>
        <v>100</v>
      </c>
      <c r="P125" s="108">
        <f t="shared" si="22"/>
        <v>100</v>
      </c>
      <c r="Q125" s="108">
        <f t="shared" si="22"/>
        <v>150</v>
      </c>
      <c r="R125" s="108">
        <f t="shared" si="22"/>
        <v>100</v>
      </c>
      <c r="S125" s="109">
        <f t="shared" si="22"/>
        <v>133.33333333333334</v>
      </c>
    </row>
    <row r="126" spans="1:19" s="62" customFormat="1" x14ac:dyDescent="0.3">
      <c r="A126" s="107" t="s">
        <v>74</v>
      </c>
      <c r="B126" s="108">
        <f t="shared" ref="B126:M126" si="23">IFERROR(B113*100/B99,"")</f>
        <v>0</v>
      </c>
      <c r="C126" s="108">
        <f t="shared" si="23"/>
        <v>0</v>
      </c>
      <c r="D126" s="108">
        <f t="shared" si="23"/>
        <v>0</v>
      </c>
      <c r="E126" s="108">
        <f t="shared" si="23"/>
        <v>0</v>
      </c>
      <c r="F126" s="108">
        <f t="shared" si="23"/>
        <v>0</v>
      </c>
      <c r="G126" s="108">
        <f t="shared" si="23"/>
        <v>0</v>
      </c>
      <c r="H126" s="108">
        <f t="shared" si="23"/>
        <v>0</v>
      </c>
      <c r="I126" s="108">
        <f t="shared" si="23"/>
        <v>0</v>
      </c>
      <c r="J126" s="108">
        <f t="shared" si="23"/>
        <v>0</v>
      </c>
      <c r="K126" s="108">
        <f t="shared" si="23"/>
        <v>0</v>
      </c>
      <c r="L126" s="108">
        <f t="shared" si="23"/>
        <v>0</v>
      </c>
      <c r="M126" s="108">
        <f t="shared" si="23"/>
        <v>0</v>
      </c>
      <c r="N126" s="108">
        <f t="shared" ref="N126:S128" si="24">IFERROR(N113*100/N$99,"")</f>
        <v>0</v>
      </c>
      <c r="O126" s="108">
        <f t="shared" si="24"/>
        <v>0</v>
      </c>
      <c r="P126" s="108">
        <f t="shared" si="24"/>
        <v>0</v>
      </c>
      <c r="Q126" s="108">
        <f t="shared" si="24"/>
        <v>0</v>
      </c>
      <c r="R126" s="108">
        <f t="shared" si="24"/>
        <v>0</v>
      </c>
      <c r="S126" s="109">
        <f t="shared" si="24"/>
        <v>0</v>
      </c>
    </row>
    <row r="127" spans="1:19" s="62" customFormat="1" x14ac:dyDescent="0.3">
      <c r="A127" s="107" t="s">
        <v>75</v>
      </c>
      <c r="B127" s="108">
        <f t="shared" ref="B127:M128" si="25">IFERROR(B114*100/B$99,"")</f>
        <v>0</v>
      </c>
      <c r="C127" s="108">
        <f t="shared" si="25"/>
        <v>0</v>
      </c>
      <c r="D127" s="108">
        <f t="shared" si="25"/>
        <v>0</v>
      </c>
      <c r="E127" s="108">
        <f t="shared" si="25"/>
        <v>0</v>
      </c>
      <c r="F127" s="108">
        <f t="shared" si="25"/>
        <v>0</v>
      </c>
      <c r="G127" s="108">
        <f t="shared" si="25"/>
        <v>0</v>
      </c>
      <c r="H127" s="108">
        <f t="shared" si="25"/>
        <v>0</v>
      </c>
      <c r="I127" s="108">
        <f t="shared" si="25"/>
        <v>0</v>
      </c>
      <c r="J127" s="108">
        <f t="shared" si="25"/>
        <v>0</v>
      </c>
      <c r="K127" s="108">
        <f t="shared" si="25"/>
        <v>0</v>
      </c>
      <c r="L127" s="108">
        <f t="shared" si="25"/>
        <v>0</v>
      </c>
      <c r="M127" s="108">
        <f t="shared" si="25"/>
        <v>0</v>
      </c>
      <c r="N127" s="108">
        <f t="shared" si="24"/>
        <v>0</v>
      </c>
      <c r="O127" s="108">
        <f t="shared" si="24"/>
        <v>0</v>
      </c>
      <c r="P127" s="108">
        <f t="shared" si="24"/>
        <v>0</v>
      </c>
      <c r="Q127" s="108">
        <f t="shared" si="24"/>
        <v>0</v>
      </c>
      <c r="R127" s="108">
        <f t="shared" si="24"/>
        <v>0</v>
      </c>
      <c r="S127" s="109">
        <f t="shared" si="24"/>
        <v>0</v>
      </c>
    </row>
    <row r="128" spans="1:19" s="62" customFormat="1" x14ac:dyDescent="0.3">
      <c r="A128" s="94" t="s">
        <v>76</v>
      </c>
      <c r="B128" s="108">
        <f t="shared" si="25"/>
        <v>400</v>
      </c>
      <c r="C128" s="108">
        <f t="shared" si="25"/>
        <v>200</v>
      </c>
      <c r="D128" s="108">
        <f t="shared" si="25"/>
        <v>300</v>
      </c>
      <c r="E128" s="108">
        <f t="shared" si="25"/>
        <v>500</v>
      </c>
      <c r="F128" s="108">
        <f t="shared" si="25"/>
        <v>300</v>
      </c>
      <c r="G128" s="108">
        <f t="shared" si="25"/>
        <v>400</v>
      </c>
      <c r="H128" s="108">
        <f t="shared" si="25"/>
        <v>300</v>
      </c>
      <c r="I128" s="108">
        <f t="shared" si="25"/>
        <v>150</v>
      </c>
      <c r="J128" s="108">
        <f t="shared" si="25"/>
        <v>225</v>
      </c>
      <c r="K128" s="108">
        <f t="shared" si="25"/>
        <v>100</v>
      </c>
      <c r="L128" s="108">
        <f t="shared" si="25"/>
        <v>100</v>
      </c>
      <c r="M128" s="108">
        <f t="shared" si="25"/>
        <v>100</v>
      </c>
      <c r="N128" s="108">
        <f t="shared" si="24"/>
        <v>100</v>
      </c>
      <c r="O128" s="108">
        <f t="shared" si="24"/>
        <v>100</v>
      </c>
      <c r="P128" s="108">
        <f t="shared" si="24"/>
        <v>100</v>
      </c>
      <c r="Q128" s="108">
        <f t="shared" si="24"/>
        <v>100</v>
      </c>
      <c r="R128" s="108">
        <f t="shared" si="24"/>
        <v>100</v>
      </c>
      <c r="S128" s="109">
        <f t="shared" si="24"/>
        <v>100</v>
      </c>
    </row>
    <row r="129" spans="1:19" s="62" customFormat="1" ht="33" x14ac:dyDescent="0.3">
      <c r="A129" s="97" t="s">
        <v>77</v>
      </c>
      <c r="B129" s="110">
        <f t="shared" ref="B129:M129" si="26">IFERROR(B116*100/B$101,"")</f>
        <v>68.627450980392155</v>
      </c>
      <c r="C129" s="110">
        <f t="shared" si="26"/>
        <v>74</v>
      </c>
      <c r="D129" s="110">
        <f t="shared" si="26"/>
        <v>71.287128712871294</v>
      </c>
      <c r="E129" s="110">
        <f t="shared" si="26"/>
        <v>57.534246575342465</v>
      </c>
      <c r="F129" s="110">
        <f t="shared" si="26"/>
        <v>63.333333333333336</v>
      </c>
      <c r="G129" s="110">
        <f t="shared" si="26"/>
        <v>60.150375939849624</v>
      </c>
      <c r="H129" s="110">
        <f t="shared" si="26"/>
        <v>54.929577464788736</v>
      </c>
      <c r="I129" s="110">
        <f t="shared" si="26"/>
        <v>31.578947368421051</v>
      </c>
      <c r="J129" s="110">
        <f t="shared" si="26"/>
        <v>41.566265060240966</v>
      </c>
      <c r="K129" s="110">
        <f t="shared" si="26"/>
        <v>42.10526315789474</v>
      </c>
      <c r="L129" s="110">
        <f t="shared" si="26"/>
        <v>41.237113402061858</v>
      </c>
      <c r="M129" s="110">
        <f t="shared" si="26"/>
        <v>41.618497109826592</v>
      </c>
      <c r="N129" s="110">
        <f t="shared" ref="N129:S129" si="27">IFERROR(N116*100/N101,"")</f>
        <v>42.857142857142854</v>
      </c>
      <c r="O129" s="110">
        <f t="shared" si="27"/>
        <v>41.836734693877553</v>
      </c>
      <c r="P129" s="110">
        <f t="shared" si="27"/>
        <v>42.285714285714285</v>
      </c>
      <c r="Q129" s="110">
        <f t="shared" si="27"/>
        <v>42.307692307692307</v>
      </c>
      <c r="R129" s="110">
        <f t="shared" si="27"/>
        <v>41.414141414141412</v>
      </c>
      <c r="S129" s="111">
        <f t="shared" si="27"/>
        <v>41.807909604519772</v>
      </c>
    </row>
    <row r="130" spans="1:19" s="62" customFormat="1" x14ac:dyDescent="0.3">
      <c r="A130" s="112" t="s">
        <v>50</v>
      </c>
    </row>
    <row r="131" spans="1:19" x14ac:dyDescent="0.3">
      <c r="A131" s="112"/>
    </row>
    <row r="132" spans="1:19" x14ac:dyDescent="0.3">
      <c r="A132" s="640" t="s">
        <v>82</v>
      </c>
      <c r="B132" s="641"/>
      <c r="C132" s="641"/>
      <c r="D132" s="641"/>
      <c r="E132" s="641"/>
      <c r="F132" s="641"/>
      <c r="G132" s="641"/>
      <c r="H132" s="641"/>
      <c r="I132" s="641"/>
      <c r="J132" s="641"/>
      <c r="K132" s="641"/>
      <c r="L132" s="641"/>
      <c r="M132" s="642"/>
    </row>
    <row r="133" spans="1:19" x14ac:dyDescent="0.3">
      <c r="A133" s="643" t="s">
        <v>83</v>
      </c>
      <c r="B133" s="644">
        <v>2013</v>
      </c>
      <c r="C133" s="645"/>
      <c r="D133" s="644">
        <v>2014</v>
      </c>
      <c r="E133" s="645"/>
      <c r="F133" s="646">
        <v>2015</v>
      </c>
      <c r="G133" s="647"/>
      <c r="H133" s="646">
        <v>2016</v>
      </c>
      <c r="I133" s="647"/>
      <c r="J133" s="644">
        <v>2017</v>
      </c>
      <c r="K133" s="645"/>
      <c r="L133" s="644">
        <v>2018</v>
      </c>
      <c r="M133" s="645"/>
    </row>
    <row r="134" spans="1:19" x14ac:dyDescent="0.3">
      <c r="A134" s="643"/>
      <c r="B134" s="113" t="s">
        <v>84</v>
      </c>
      <c r="C134" s="113" t="s">
        <v>85</v>
      </c>
      <c r="D134" s="113" t="s">
        <v>84</v>
      </c>
      <c r="E134" s="113" t="s">
        <v>85</v>
      </c>
      <c r="F134" s="113" t="s">
        <v>84</v>
      </c>
      <c r="G134" s="113" t="s">
        <v>85</v>
      </c>
      <c r="H134" s="113" t="s">
        <v>84</v>
      </c>
      <c r="I134" s="113" t="s">
        <v>85</v>
      </c>
      <c r="J134" s="113" t="s">
        <v>84</v>
      </c>
      <c r="K134" s="113" t="s">
        <v>85</v>
      </c>
      <c r="L134" s="113" t="s">
        <v>84</v>
      </c>
      <c r="M134" s="113" t="s">
        <v>85</v>
      </c>
    </row>
    <row r="135" spans="1:19" ht="33" x14ac:dyDescent="0.3">
      <c r="A135" s="104" t="s">
        <v>86</v>
      </c>
      <c r="B135" s="114">
        <v>0</v>
      </c>
      <c r="C135" s="115" t="str">
        <f>IF(B135=0,"",B135*100/N76)</f>
        <v/>
      </c>
      <c r="D135" s="114">
        <v>0</v>
      </c>
      <c r="E135" s="115" t="str">
        <f>IF(D135=0,"",D135*100/O76)</f>
        <v/>
      </c>
      <c r="F135" s="114">
        <v>0</v>
      </c>
      <c r="G135" s="115" t="str">
        <f>IF(F135=0,"",F135*100/P76)</f>
        <v/>
      </c>
      <c r="H135" s="114">
        <v>0</v>
      </c>
      <c r="I135" s="115" t="str">
        <f>IF(H135=0,"",H135*100/Q76)</f>
        <v/>
      </c>
      <c r="J135" s="114">
        <v>0</v>
      </c>
      <c r="K135" s="115" t="str">
        <f>IF(J135=0,"",J135*100/R76)</f>
        <v/>
      </c>
      <c r="L135" s="114">
        <v>0</v>
      </c>
      <c r="M135" s="116" t="str">
        <f>IF(L135=0,"",L135*100/S76)</f>
        <v/>
      </c>
    </row>
    <row r="136" spans="1:19" x14ac:dyDescent="0.3">
      <c r="A136" s="117" t="s">
        <v>87</v>
      </c>
      <c r="B136" s="118">
        <v>6</v>
      </c>
      <c r="C136" s="119">
        <f>IF(B136=0,"",B136*100/N76)</f>
        <v>100</v>
      </c>
      <c r="D136" s="118">
        <v>7</v>
      </c>
      <c r="E136" s="119">
        <f>IF(D136=0,"",D136*100/O76)</f>
        <v>100</v>
      </c>
      <c r="F136" s="120">
        <v>7</v>
      </c>
      <c r="G136" s="121">
        <f>IF(F136=0,"",F136*100/$P$76)</f>
        <v>100</v>
      </c>
      <c r="H136" s="120">
        <v>7</v>
      </c>
      <c r="I136" s="121">
        <f>IF(H136=0,"",H136*100/$Q$76)</f>
        <v>100</v>
      </c>
      <c r="J136" s="120">
        <v>7</v>
      </c>
      <c r="K136" s="121">
        <f>IF(J136=0,"",J136*100/$R$76)</f>
        <v>100</v>
      </c>
      <c r="L136" s="120">
        <v>7</v>
      </c>
      <c r="M136" s="122">
        <f>IF(L136=0,"",L136*100/$S$76)</f>
        <v>100</v>
      </c>
    </row>
    <row r="137" spans="1:19" x14ac:dyDescent="0.3">
      <c r="A137" s="123" t="s">
        <v>88</v>
      </c>
      <c r="B137" s="118"/>
      <c r="C137" s="119" t="str">
        <f>IF(B137=0,"",B137*100/N76)</f>
        <v/>
      </c>
      <c r="D137" s="118"/>
      <c r="E137" s="119" t="str">
        <f>IF(D137=0,"",D137*100/O76)</f>
        <v/>
      </c>
      <c r="F137" s="124"/>
      <c r="G137" s="125" t="str">
        <f>IF(F137=0,"",F137*100/$P$76)</f>
        <v/>
      </c>
      <c r="H137" s="126"/>
      <c r="I137" s="125" t="str">
        <f>IF(H137=0,"",H137*100/$Q$76)</f>
        <v/>
      </c>
      <c r="J137" s="126"/>
      <c r="K137" s="125" t="str">
        <f>IF(J137=0,"",J137*100/$R$76)</f>
        <v/>
      </c>
      <c r="L137" s="126"/>
      <c r="M137" s="127" t="str">
        <f>IF(L137=0,"",L137*100/$S$76)</f>
        <v/>
      </c>
    </row>
    <row r="138" spans="1:19" x14ac:dyDescent="0.3">
      <c r="A138" s="107" t="s">
        <v>89</v>
      </c>
      <c r="B138" s="126"/>
      <c r="C138" s="125" t="str">
        <f>IF(B138=0,"",B138*100/(B46+H46))</f>
        <v/>
      </c>
      <c r="D138" s="126"/>
      <c r="E138" s="125" t="str">
        <f>IF(D138=0,"",D138*100/(C46+I46))</f>
        <v/>
      </c>
      <c r="F138" s="124"/>
      <c r="G138" s="125" t="str">
        <f>IF(F138=0,"",F138*100/(D46+J46))</f>
        <v/>
      </c>
      <c r="H138" s="126"/>
      <c r="I138" s="125" t="str">
        <f>IF(H138=0,"",H138*100/(E46+K46))</f>
        <v/>
      </c>
      <c r="J138" s="126"/>
      <c r="K138" s="125" t="str">
        <f>IF(J138=0,"",J138*100/(F46+L46))</f>
        <v/>
      </c>
      <c r="L138" s="126"/>
      <c r="M138" s="127" t="str">
        <f>IF(L138=0,"",L138*100/(G46+M46))</f>
        <v/>
      </c>
    </row>
    <row r="139" spans="1:19" x14ac:dyDescent="0.3">
      <c r="A139" s="128" t="s">
        <v>90</v>
      </c>
      <c r="B139" s="126"/>
      <c r="C139" s="125" t="str">
        <f>IF(B139=0,"",B139*100/(B46+H46))</f>
        <v/>
      </c>
      <c r="D139" s="126"/>
      <c r="E139" s="125" t="str">
        <f>IF(D139=0,"",D139*100/(C46+I46))</f>
        <v/>
      </c>
      <c r="F139" s="124"/>
      <c r="G139" s="125" t="str">
        <f>IF(F139=0,"",F139*100/(D46+J46))</f>
        <v/>
      </c>
      <c r="H139" s="126"/>
      <c r="I139" s="125" t="str">
        <f>IF(H139=0,"",H139*100/(E46+K46))</f>
        <v/>
      </c>
      <c r="J139" s="126"/>
      <c r="K139" s="125" t="str">
        <f>IF(J139=0,"",J139*100/(F46+L46))</f>
        <v/>
      </c>
      <c r="L139" s="126"/>
      <c r="M139" s="127" t="str">
        <f>IF(L139=0,"",L139*100/(G46+M46))</f>
        <v/>
      </c>
    </row>
    <row r="140" spans="1:19" x14ac:dyDescent="0.3">
      <c r="A140" s="128" t="s">
        <v>91</v>
      </c>
      <c r="B140" s="126"/>
      <c r="C140" s="125" t="str">
        <f>IF(B140=0,"",B140*100/(B46+H46))</f>
        <v/>
      </c>
      <c r="D140" s="126"/>
      <c r="E140" s="125" t="str">
        <f>IF(D140=0,"",D140*100/(C46+I46))</f>
        <v/>
      </c>
      <c r="F140" s="124"/>
      <c r="G140" s="125" t="str">
        <f>IF(F140=0,"",F140*100/(D46+J46))</f>
        <v/>
      </c>
      <c r="H140" s="126"/>
      <c r="I140" s="125" t="str">
        <f>IF(H140=0,"",H140*100/(E46+K46))</f>
        <v/>
      </c>
      <c r="J140" s="126"/>
      <c r="K140" s="125" t="str">
        <f>IF(J140=0,"",J140*100/(F46+L46))</f>
        <v/>
      </c>
      <c r="L140" s="126"/>
      <c r="M140" s="127" t="str">
        <f>IF(L140=0,"",L140*100/(G46+M46))</f>
        <v/>
      </c>
    </row>
    <row r="141" spans="1:19" x14ac:dyDescent="0.3">
      <c r="A141" s="128" t="s">
        <v>92</v>
      </c>
      <c r="B141" s="126"/>
      <c r="C141" s="125" t="str">
        <f>IF(B141=0,"",B141*100/(B46+H46))</f>
        <v/>
      </c>
      <c r="D141" s="126"/>
      <c r="E141" s="125" t="str">
        <f>IF(D141=0,"",D141*100/(C46+I46))</f>
        <v/>
      </c>
      <c r="F141" s="124"/>
      <c r="G141" s="125" t="str">
        <f>IF(F141=0,"",F141*100/(D46+J46))</f>
        <v/>
      </c>
      <c r="H141" s="126"/>
      <c r="I141" s="125" t="str">
        <f>IF(H141=0,"",H141*100/(E46+K46))</f>
        <v/>
      </c>
      <c r="J141" s="126"/>
      <c r="K141" s="125" t="str">
        <f>IF(J141=0,"",J141*100/(F46+L46))</f>
        <v/>
      </c>
      <c r="L141" s="126"/>
      <c r="M141" s="127" t="str">
        <f>IF(L141=0,"",L141*100/(G46+M46))</f>
        <v/>
      </c>
    </row>
    <row r="142" spans="1:19" x14ac:dyDescent="0.3">
      <c r="A142" s="129" t="s">
        <v>93</v>
      </c>
      <c r="B142" s="126"/>
      <c r="C142" s="125" t="str">
        <f>IF(B142=0,"",B142*100/(B46+H46))</f>
        <v/>
      </c>
      <c r="D142" s="126"/>
      <c r="E142" s="125" t="str">
        <f>IF(D142=0,"",D142*100/(C46+I46))</f>
        <v/>
      </c>
      <c r="F142" s="124"/>
      <c r="G142" s="125" t="str">
        <f>IF(F142=0,"",F142*100/(D46+J46))</f>
        <v/>
      </c>
      <c r="H142" s="126"/>
      <c r="I142" s="125" t="str">
        <f>IF(H142=0,"",H142*100/(E46+K46))</f>
        <v/>
      </c>
      <c r="J142" s="126"/>
      <c r="K142" s="125" t="str">
        <f>IF(J142=0,"",J142*100/(F46+L46))</f>
        <v/>
      </c>
      <c r="L142" s="126"/>
      <c r="M142" s="127" t="str">
        <f>IF(L142=0,"",L142*100/(G46+M46))</f>
        <v/>
      </c>
    </row>
    <row r="143" spans="1:19" x14ac:dyDescent="0.3">
      <c r="A143" s="130" t="s">
        <v>94</v>
      </c>
      <c r="B143" s="126"/>
      <c r="C143" s="125" t="str">
        <f>IF(B143=0,"",B143*100/(B46+H46))</f>
        <v/>
      </c>
      <c r="D143" s="126"/>
      <c r="E143" s="125" t="str">
        <f>IF(D143=0,"",D143*100/(C46+I46))</f>
        <v/>
      </c>
      <c r="F143" s="124"/>
      <c r="G143" s="125" t="str">
        <f>IF(F143=0,"",F143*100/(D46+J46))</f>
        <v/>
      </c>
      <c r="H143" s="126"/>
      <c r="I143" s="125" t="str">
        <f>IF(H143=0,"",H143*100/(E46+K46))</f>
        <v/>
      </c>
      <c r="J143" s="126"/>
      <c r="K143" s="125" t="str">
        <f>IF(J143=0,"",J143*100/(F46+L46))</f>
        <v/>
      </c>
      <c r="L143" s="126"/>
      <c r="M143" s="127" t="str">
        <f>IF(L143=0,"",L143*100/(G46+M46))</f>
        <v/>
      </c>
    </row>
    <row r="144" spans="1:19" ht="33" x14ac:dyDescent="0.3">
      <c r="A144" s="107" t="s">
        <v>95</v>
      </c>
      <c r="B144" s="126"/>
      <c r="C144" s="125" t="str">
        <f>IFERROR(B144*100/B146,"")</f>
        <v/>
      </c>
      <c r="D144" s="126"/>
      <c r="E144" s="125" t="str">
        <f>IFERROR(D144*100/D146,"")</f>
        <v/>
      </c>
      <c r="F144" s="124"/>
      <c r="G144" s="125" t="str">
        <f>IFERROR(F144*100/F146,"")</f>
        <v/>
      </c>
      <c r="H144" s="126"/>
      <c r="I144" s="125" t="str">
        <f>IFERROR(H144*100/H146,"")</f>
        <v/>
      </c>
      <c r="J144" s="126"/>
      <c r="K144" s="125" t="str">
        <f>IFERROR(J144*100/J146,"")</f>
        <v/>
      </c>
      <c r="L144" s="126"/>
      <c r="M144" s="127" t="str">
        <f>IFERROR(L144*100/L146,"")</f>
        <v/>
      </c>
    </row>
    <row r="145" spans="1:31" ht="33" x14ac:dyDescent="0.3">
      <c r="A145" s="107" t="s">
        <v>96</v>
      </c>
      <c r="B145" s="126"/>
      <c r="C145" s="125" t="str">
        <f>IFERROR(B145*100/B146,"")</f>
        <v/>
      </c>
      <c r="D145" s="126"/>
      <c r="E145" s="125" t="str">
        <f>IFERROR(D145*100/D146,"")</f>
        <v/>
      </c>
      <c r="F145" s="124"/>
      <c r="G145" s="125" t="str">
        <f>IFERROR(F145*100/F146,"")</f>
        <v/>
      </c>
      <c r="H145" s="126"/>
      <c r="I145" s="125" t="str">
        <f>IFERROR(H145*100/H146,"")</f>
        <v/>
      </c>
      <c r="J145" s="126"/>
      <c r="K145" s="125" t="str">
        <f>IFERROR(J145*100/J146,"")</f>
        <v/>
      </c>
      <c r="L145" s="126"/>
      <c r="M145" s="127" t="str">
        <f>IFERROR(L145*100/L146,"")</f>
        <v/>
      </c>
    </row>
    <row r="146" spans="1:31" ht="33" x14ac:dyDescent="0.3">
      <c r="A146" s="131" t="s">
        <v>97</v>
      </c>
      <c r="B146" s="132">
        <f>SUM(B144:B145)</f>
        <v>0</v>
      </c>
      <c r="C146" s="133" t="str">
        <f>IFERROR(B146*100/($N$70+$B$76+$H$76),"")</f>
        <v/>
      </c>
      <c r="D146" s="132">
        <f>SUM(D144:D145)</f>
        <v>0</v>
      </c>
      <c r="E146" s="133" t="str">
        <f>IFERROR(D146*100/($O$70+$C$76+$I$76),"")</f>
        <v/>
      </c>
      <c r="F146" s="132">
        <f>SUM(F144:F145)</f>
        <v>0</v>
      </c>
      <c r="G146" s="133" t="str">
        <f>IFERROR(F146*100/($P$70+$D$76+$J$76),"")</f>
        <v/>
      </c>
      <c r="H146" s="132">
        <f>SUM(H144:H145)</f>
        <v>0</v>
      </c>
      <c r="I146" s="133" t="str">
        <f>IFERROR(H146*100/($Q$70+$E$76+$K$76),"")</f>
        <v/>
      </c>
      <c r="J146" s="132">
        <f>SUM(J144:J145)</f>
        <v>0</v>
      </c>
      <c r="K146" s="134" t="str">
        <f>IFERROR(J146*100/($R$70+$F$76+$L$76),"")</f>
        <v/>
      </c>
      <c r="L146" s="132">
        <f>SUM(L144:L145)</f>
        <v>0</v>
      </c>
      <c r="M146" s="135" t="str">
        <f>IFERROR(L146*100/($S$70+$G$76+$M$76),"")</f>
        <v/>
      </c>
    </row>
    <row r="148" spans="1:31" x14ac:dyDescent="0.3">
      <c r="A148" s="573"/>
      <c r="B148" s="573"/>
      <c r="C148" s="573"/>
      <c r="D148" s="573"/>
      <c r="E148" s="573"/>
      <c r="F148" s="573"/>
      <c r="G148" s="573"/>
      <c r="H148" s="573"/>
      <c r="I148" s="573"/>
      <c r="J148" s="573"/>
      <c r="K148" s="573"/>
      <c r="L148" s="573"/>
      <c r="M148" s="573"/>
      <c r="N148" s="573"/>
      <c r="O148" s="573"/>
    </row>
    <row r="149" spans="1:31" s="62" customFormat="1" x14ac:dyDescent="0.2">
      <c r="A149" s="637" t="s">
        <v>98</v>
      </c>
      <c r="B149" s="637">
        <v>2013</v>
      </c>
      <c r="C149" s="637"/>
      <c r="D149" s="637">
        <v>2014</v>
      </c>
      <c r="E149" s="637"/>
      <c r="F149" s="637">
        <v>2015</v>
      </c>
      <c r="G149" s="637"/>
      <c r="H149" s="637">
        <v>2016</v>
      </c>
      <c r="I149" s="637"/>
      <c r="J149" s="637">
        <v>2017</v>
      </c>
      <c r="K149" s="637"/>
      <c r="L149" s="637">
        <v>2018</v>
      </c>
      <c r="M149" s="637"/>
    </row>
    <row r="150" spans="1:31" s="62" customFormat="1" x14ac:dyDescent="0.3">
      <c r="A150" s="637"/>
      <c r="B150" s="383" t="s">
        <v>99</v>
      </c>
      <c r="C150" s="383" t="s">
        <v>85</v>
      </c>
      <c r="D150" s="383" t="s">
        <v>99</v>
      </c>
      <c r="E150" s="383" t="s">
        <v>85</v>
      </c>
      <c r="F150" s="383" t="s">
        <v>99</v>
      </c>
      <c r="G150" s="383" t="s">
        <v>85</v>
      </c>
      <c r="H150" s="383" t="s">
        <v>99</v>
      </c>
      <c r="I150" s="383" t="s">
        <v>85</v>
      </c>
      <c r="J150" s="383" t="s">
        <v>99</v>
      </c>
      <c r="K150" s="383" t="s">
        <v>85</v>
      </c>
      <c r="L150" s="383" t="s">
        <v>99</v>
      </c>
      <c r="M150" s="383" t="s">
        <v>85</v>
      </c>
    </row>
    <row r="151" spans="1:31" s="62" customFormat="1" x14ac:dyDescent="0.2">
      <c r="A151" s="136" t="s">
        <v>100</v>
      </c>
      <c r="B151" s="137"/>
      <c r="C151" s="138" t="str">
        <f>IF(B151=0,"",B151*100/(B47+H47))</f>
        <v/>
      </c>
      <c r="D151" s="137"/>
      <c r="E151" s="138" t="str">
        <f>IF(D151=0,"",D151*100/(C47+I47))</f>
        <v/>
      </c>
      <c r="F151" s="137"/>
      <c r="G151" s="138" t="str">
        <f>IF(F151=0,"",F151*100/(D47+J47))</f>
        <v/>
      </c>
      <c r="H151" s="137"/>
      <c r="I151" s="138" t="str">
        <f>IF(H151=0,"",H151*100/(E47+K47))</f>
        <v/>
      </c>
      <c r="J151" s="137"/>
      <c r="K151" s="138" t="str">
        <f>IF(J151=0,"",J151*100/(F47+L47))</f>
        <v/>
      </c>
      <c r="L151" s="137"/>
      <c r="M151" s="139" t="str">
        <f>IF(L151=0,"",L151*100/(G47+M47))</f>
        <v/>
      </c>
    </row>
    <row r="152" spans="1:31" s="62" customFormat="1" ht="33" x14ac:dyDescent="0.2">
      <c r="A152" s="140" t="s">
        <v>101</v>
      </c>
      <c r="B152" s="141"/>
      <c r="C152" s="142" t="str">
        <f>IFERROR(B152*100/B154,"")</f>
        <v/>
      </c>
      <c r="D152" s="141"/>
      <c r="E152" s="142" t="str">
        <f>IFERROR(D152*100/D154,"")</f>
        <v/>
      </c>
      <c r="F152" s="141"/>
      <c r="G152" s="142" t="str">
        <f>IFERROR(F152*100/F154,"")</f>
        <v/>
      </c>
      <c r="H152" s="141"/>
      <c r="I152" s="142" t="str">
        <f>IFERROR(H152*100/H154,"")</f>
        <v/>
      </c>
      <c r="J152" s="141"/>
      <c r="K152" s="142" t="str">
        <f>IFERROR(J152*100/J154,"")</f>
        <v/>
      </c>
      <c r="L152" s="141"/>
      <c r="M152" s="143" t="str">
        <f>IFERROR(L152*100/L154,"")</f>
        <v/>
      </c>
    </row>
    <row r="153" spans="1:31" s="62" customFormat="1" ht="33" x14ac:dyDescent="0.2">
      <c r="A153" s="140" t="s">
        <v>102</v>
      </c>
      <c r="B153" s="141"/>
      <c r="C153" s="142" t="str">
        <f>IFERROR(B153*100/B154,"")</f>
        <v/>
      </c>
      <c r="D153" s="141"/>
      <c r="E153" s="142" t="str">
        <f>IFERROR(D153*100/D154,"")</f>
        <v/>
      </c>
      <c r="F153" s="141"/>
      <c r="G153" s="142" t="str">
        <f>IFERROR(F153*100/F154,"")</f>
        <v/>
      </c>
      <c r="H153" s="141"/>
      <c r="I153" s="142" t="str">
        <f>IFERROR(H153*100/H154,"")</f>
        <v/>
      </c>
      <c r="J153" s="141"/>
      <c r="K153" s="142" t="str">
        <f>IFERROR(J153*100/J154,"")</f>
        <v/>
      </c>
      <c r="L153" s="141"/>
      <c r="M153" s="143" t="str">
        <f>IFERROR(L153*100/L154,"")</f>
        <v/>
      </c>
    </row>
    <row r="154" spans="1:31" s="62" customFormat="1" ht="33" x14ac:dyDescent="0.2">
      <c r="A154" s="131" t="s">
        <v>103</v>
      </c>
      <c r="B154" s="144">
        <f>SUM(B152:B153)</f>
        <v>0</v>
      </c>
      <c r="C154" s="145" t="str">
        <f>IFERROR(B154*100/($N$71+$B$77+$H$77),"")</f>
        <v/>
      </c>
      <c r="D154" s="144">
        <f>SUM(D152:D153)</f>
        <v>0</v>
      </c>
      <c r="E154" s="145" t="str">
        <f>IFERROR(D154*100/($O$71+$C$77+$I$77),"")</f>
        <v/>
      </c>
      <c r="F154" s="144">
        <f>SUM(F152:F153)</f>
        <v>0</v>
      </c>
      <c r="G154" s="145" t="str">
        <f>IFERROR(F154*100/($P$71+$D$77+$J$77),"")</f>
        <v/>
      </c>
      <c r="H154" s="144">
        <f>SUM(H152:H153)</f>
        <v>0</v>
      </c>
      <c r="I154" s="145" t="str">
        <f>IFERROR(H154*100/($Q$71+$E$77+$K$77),"")</f>
        <v/>
      </c>
      <c r="J154" s="144">
        <f>SUM(J152:J153)</f>
        <v>0</v>
      </c>
      <c r="K154" s="145" t="str">
        <f>IFERROR(J154*100/($R$71+$F$77+$L$77),"")</f>
        <v/>
      </c>
      <c r="L154" s="144">
        <f>SUM(L152:L153)</f>
        <v>0</v>
      </c>
      <c r="M154" s="146" t="str">
        <f>IFERROR(L154*100/($S$71+$G$77+$M$77),"")</f>
        <v/>
      </c>
    </row>
    <row r="155" spans="1:31" s="62" customFormat="1" x14ac:dyDescent="0.2">
      <c r="A155" s="630" t="s">
        <v>104</v>
      </c>
      <c r="B155" s="631"/>
      <c r="C155" s="631"/>
      <c r="D155" s="631"/>
      <c r="E155" s="631"/>
      <c r="F155" s="631"/>
      <c r="G155" s="631"/>
      <c r="H155" s="631"/>
      <c r="I155" s="631"/>
      <c r="J155" s="631"/>
      <c r="K155" s="631"/>
      <c r="L155" s="631"/>
      <c r="M155" s="631"/>
      <c r="N155" s="631"/>
      <c r="O155" s="631"/>
      <c r="P155" s="631"/>
      <c r="Q155" s="631"/>
      <c r="R155" s="631"/>
      <c r="S155" s="631"/>
      <c r="T155" s="631"/>
      <c r="U155" s="631"/>
      <c r="V155" s="631"/>
      <c r="W155" s="631"/>
      <c r="X155" s="631"/>
      <c r="Y155" s="631"/>
      <c r="Z155" s="631"/>
      <c r="AA155" s="631"/>
      <c r="AB155" s="631"/>
      <c r="AC155" s="631"/>
      <c r="AD155" s="631"/>
      <c r="AE155" s="631"/>
    </row>
    <row r="156" spans="1:31" s="62" customFormat="1" x14ac:dyDescent="0.2">
      <c r="A156" s="631" t="s">
        <v>105</v>
      </c>
      <c r="B156" s="631"/>
      <c r="C156" s="631"/>
      <c r="D156" s="631"/>
      <c r="E156" s="631"/>
      <c r="F156" s="631"/>
      <c r="G156" s="631"/>
      <c r="H156" s="631"/>
      <c r="I156" s="631"/>
      <c r="J156" s="631"/>
      <c r="K156" s="631"/>
      <c r="L156" s="631"/>
      <c r="M156" s="631"/>
      <c r="N156" s="631"/>
      <c r="O156" s="631"/>
      <c r="P156" s="631"/>
      <c r="Q156" s="631"/>
      <c r="R156" s="631"/>
      <c r="S156" s="631"/>
      <c r="T156" s="631"/>
      <c r="U156" s="631"/>
      <c r="V156" s="631"/>
      <c r="W156" s="631"/>
      <c r="X156" s="631"/>
      <c r="Y156" s="631"/>
      <c r="Z156" s="631"/>
      <c r="AA156" s="631"/>
      <c r="AB156" s="631"/>
      <c r="AC156" s="631"/>
      <c r="AD156" s="631"/>
      <c r="AE156" s="631"/>
    </row>
    <row r="157" spans="1:31" x14ac:dyDescent="0.3">
      <c r="A157" s="61" t="s">
        <v>50</v>
      </c>
    </row>
    <row r="158" spans="1:31" x14ac:dyDescent="0.3">
      <c r="A158" s="61"/>
    </row>
    <row r="159" spans="1:31" x14ac:dyDescent="0.3">
      <c r="A159" s="147" t="s">
        <v>106</v>
      </c>
      <c r="B159" s="148"/>
      <c r="C159" s="148"/>
      <c r="D159" s="148"/>
      <c r="E159" s="148"/>
      <c r="F159" s="148"/>
      <c r="G159" s="148"/>
      <c r="H159" s="148"/>
      <c r="I159" s="148"/>
      <c r="J159" s="148"/>
      <c r="K159" s="148"/>
      <c r="L159" s="148"/>
      <c r="M159" s="148"/>
    </row>
    <row r="160" spans="1:31" x14ac:dyDescent="0.3">
      <c r="A160" s="632" t="s">
        <v>83</v>
      </c>
      <c r="B160" s="633">
        <v>2013</v>
      </c>
      <c r="C160" s="634"/>
      <c r="D160" s="633">
        <v>2014</v>
      </c>
      <c r="E160" s="634"/>
      <c r="F160" s="635">
        <v>2015</v>
      </c>
      <c r="G160" s="636"/>
      <c r="H160" s="635">
        <v>2016</v>
      </c>
      <c r="I160" s="636"/>
      <c r="J160" s="633">
        <v>2017</v>
      </c>
      <c r="K160" s="634"/>
      <c r="L160" s="633">
        <v>2018</v>
      </c>
      <c r="M160" s="634"/>
    </row>
    <row r="161" spans="1:13" x14ac:dyDescent="0.3">
      <c r="A161" s="632"/>
      <c r="B161" s="149"/>
      <c r="C161" s="149"/>
      <c r="D161" s="379" t="s">
        <v>99</v>
      </c>
      <c r="E161" s="149" t="s">
        <v>85</v>
      </c>
      <c r="F161" s="379" t="s">
        <v>99</v>
      </c>
      <c r="G161" s="149" t="s">
        <v>85</v>
      </c>
      <c r="H161" s="379" t="s">
        <v>99</v>
      </c>
      <c r="I161" s="149" t="s">
        <v>85</v>
      </c>
      <c r="J161" s="379" t="s">
        <v>99</v>
      </c>
      <c r="K161" s="149" t="s">
        <v>85</v>
      </c>
      <c r="L161" s="379" t="s">
        <v>99</v>
      </c>
      <c r="M161" s="149" t="s">
        <v>85</v>
      </c>
    </row>
    <row r="162" spans="1:13" x14ac:dyDescent="0.3">
      <c r="A162" s="150" t="s">
        <v>107</v>
      </c>
      <c r="B162" s="151">
        <v>818</v>
      </c>
      <c r="C162" s="56">
        <f>IF(B162=0,"",B162*100/N77)</f>
        <v>58.386866523911493</v>
      </c>
      <c r="D162" s="151">
        <v>630</v>
      </c>
      <c r="E162" s="56">
        <f>IF(D162=0,"",D162*100/O77)</f>
        <v>32.09373408048905</v>
      </c>
      <c r="F162" s="151">
        <v>489</v>
      </c>
      <c r="G162" s="56">
        <f>IF(F162=0,"",F162*100/P77)</f>
        <v>21.859633437639697</v>
      </c>
      <c r="H162" s="151">
        <v>458</v>
      </c>
      <c r="I162" s="56">
        <f>IF(H162=0,"",H162*100/Q77)</f>
        <v>18.693877551020407</v>
      </c>
      <c r="J162" s="151">
        <v>490</v>
      </c>
      <c r="K162" s="56">
        <f>IF(J162=0,"",J162*100/R77)</f>
        <v>18.490566037735849</v>
      </c>
      <c r="L162" s="151">
        <v>500</v>
      </c>
      <c r="M162" s="57">
        <f>IF(L162=0,"",L162*100/S77)</f>
        <v>17.543859649122808</v>
      </c>
    </row>
    <row r="163" spans="1:13" x14ac:dyDescent="0.3">
      <c r="A163" s="129" t="s">
        <v>108</v>
      </c>
      <c r="B163" s="152">
        <v>461</v>
      </c>
      <c r="C163" s="153">
        <f>IF(B163=0,"",B163*100/(B71+H71))</f>
        <v>32.905067808708068</v>
      </c>
      <c r="D163" s="152">
        <v>734</v>
      </c>
      <c r="E163" s="153">
        <f>IF(D163=0,"",D163*100/(C71+I71))</f>
        <v>37.391747325522161</v>
      </c>
      <c r="F163" s="152">
        <v>723</v>
      </c>
      <c r="G163" s="153">
        <f>IF(F163=0,"",F163*100/(D71+J71))</f>
        <v>32.320071524362987</v>
      </c>
      <c r="H163" s="152">
        <v>435</v>
      </c>
      <c r="I163" s="153">
        <f>IF(H163=0,"",H163*100/(E71+K71))</f>
        <v>17.755102040816325</v>
      </c>
      <c r="J163" s="152">
        <v>470</v>
      </c>
      <c r="K163" s="153">
        <f>IF(J163=0,"",J163*100/(F71+L71))</f>
        <v>17.735849056603772</v>
      </c>
      <c r="L163" s="152">
        <v>490</v>
      </c>
      <c r="M163" s="154">
        <f>IF(L163=0,"",L163*100/(G71+M71))</f>
        <v>17.192982456140349</v>
      </c>
    </row>
    <row r="164" spans="1:13" x14ac:dyDescent="0.3">
      <c r="A164" s="129" t="s">
        <v>109</v>
      </c>
      <c r="B164" s="152"/>
      <c r="C164" s="153" t="str">
        <f>IF(B164=0,"",B164*100/(N71+B77+H77))</f>
        <v/>
      </c>
      <c r="D164" s="152"/>
      <c r="E164" s="153" t="str">
        <f>IF(D164=0,"",D164*100/(O71+C77+I77))</f>
        <v/>
      </c>
      <c r="F164" s="152"/>
      <c r="G164" s="153" t="str">
        <f>IF(F164=0,"",F164*100/(P71+D77+J77))</f>
        <v/>
      </c>
      <c r="H164" s="152"/>
      <c r="I164" s="153" t="str">
        <f>IF(H164=0,"",H164*100/(Q71+E77+K77))</f>
        <v/>
      </c>
      <c r="J164" s="152"/>
      <c r="K164" s="153" t="str">
        <f>IF(J164=0,"",J164*100/(R71+F77+L77))</f>
        <v/>
      </c>
      <c r="L164" s="152"/>
      <c r="M164" s="154" t="str">
        <f>IF(L164=0,"",L164*100/(S71+G77+M77))</f>
        <v/>
      </c>
    </row>
    <row r="165" spans="1:13" ht="33" x14ac:dyDescent="0.3">
      <c r="A165" s="155" t="s">
        <v>110</v>
      </c>
      <c r="B165" s="152"/>
      <c r="C165" s="153" t="str">
        <f>IF(B165=0,"",B165*100/N77)</f>
        <v/>
      </c>
      <c r="D165" s="152">
        <v>123</v>
      </c>
      <c r="E165" s="153">
        <f>IF(D165=0,"",D165*100/O77)</f>
        <v>6.2659195109526236</v>
      </c>
      <c r="F165" s="152">
        <v>3</v>
      </c>
      <c r="G165" s="153">
        <f>IF(F165=0,"",F165*100/P77)</f>
        <v>0.13410818059901655</v>
      </c>
      <c r="H165" s="152"/>
      <c r="I165" s="153" t="str">
        <f>IF(H165=0,"",H165*100/Q77)</f>
        <v/>
      </c>
      <c r="J165" s="152"/>
      <c r="K165" s="153" t="str">
        <f>IF(J165=0,"",J165*100/R77)</f>
        <v/>
      </c>
      <c r="L165" s="152"/>
      <c r="M165" s="154" t="str">
        <f>IF(L165=0,"",L165*100/S77)</f>
        <v/>
      </c>
    </row>
    <row r="166" spans="1:13" x14ac:dyDescent="0.3">
      <c r="A166" s="129" t="s">
        <v>111</v>
      </c>
      <c r="B166" s="156">
        <f>SUM(B162:B165)</f>
        <v>1279</v>
      </c>
      <c r="C166" s="153">
        <f>IF(B166=0,"",B166*100/N77)</f>
        <v>91.291934332619562</v>
      </c>
      <c r="D166" s="156">
        <f>SUM(D162:D165)</f>
        <v>1487</v>
      </c>
      <c r="E166" s="153">
        <f>IF(D166=0,"",D166*100/O77)</f>
        <v>75.751400916963831</v>
      </c>
      <c r="F166" s="156">
        <f>SUM(F162:F165)</f>
        <v>1215</v>
      </c>
      <c r="G166" s="153">
        <f>IF(F166=0,"",F166*100/P77)</f>
        <v>54.313813142601695</v>
      </c>
      <c r="H166" s="156">
        <f>SUM(H162:H165)</f>
        <v>893</v>
      </c>
      <c r="I166" s="153">
        <f>IF(H166=0,"",H166*100/Q77)</f>
        <v>36.448979591836732</v>
      </c>
      <c r="J166" s="156">
        <f>SUM(J162:J165)</f>
        <v>960</v>
      </c>
      <c r="K166" s="153">
        <f>IF(J166=0,"",J166*100/R77)</f>
        <v>36.226415094339622</v>
      </c>
      <c r="L166" s="156">
        <f>SUM(L162:L165)</f>
        <v>990</v>
      </c>
      <c r="M166" s="154">
        <f>IF(L166=0,"",L166*100/S77)</f>
        <v>34.736842105263158</v>
      </c>
    </row>
    <row r="167" spans="1:13" x14ac:dyDescent="0.3">
      <c r="A167" s="129" t="s">
        <v>112</v>
      </c>
      <c r="B167" s="152">
        <v>1397</v>
      </c>
      <c r="C167" s="153">
        <f>IF(B167=0,"",B167*100/(B71+H71))</f>
        <v>99.714489650249817</v>
      </c>
      <c r="D167" s="152">
        <v>1604</v>
      </c>
      <c r="E167" s="153">
        <f>IF(D167=0,"",D167*100/(C71+I71))</f>
        <v>81.711665817626084</v>
      </c>
      <c r="F167" s="152">
        <v>1790</v>
      </c>
      <c r="G167" s="153">
        <f>IF(F167=0,"",F167*100/(D71+J71))</f>
        <v>80.017881090746542</v>
      </c>
      <c r="H167" s="152">
        <v>1960</v>
      </c>
      <c r="I167" s="153">
        <f>IF(H167=0,"",H167*100/(E71+K71))</f>
        <v>80</v>
      </c>
      <c r="J167" s="152">
        <v>2120</v>
      </c>
      <c r="K167" s="153">
        <f>IF(J167=0,"",J167*100/(F71+L71))</f>
        <v>80</v>
      </c>
      <c r="L167" s="152">
        <v>2280</v>
      </c>
      <c r="M167" s="154">
        <f>IF(L167=0,"",L167*100/(G71+M71))</f>
        <v>80</v>
      </c>
    </row>
    <row r="168" spans="1:13" x14ac:dyDescent="0.3">
      <c r="A168" s="140" t="s">
        <v>113</v>
      </c>
      <c r="B168" s="152"/>
      <c r="C168" s="153">
        <f>IFERROR(B168*100/N77,"")</f>
        <v>0</v>
      </c>
      <c r="D168" s="152">
        <v>1</v>
      </c>
      <c r="E168" s="153">
        <f>IFERROR(D168*100/O77,"")</f>
        <v>5.0942435048395317E-2</v>
      </c>
      <c r="F168" s="152">
        <v>2</v>
      </c>
      <c r="G168" s="153">
        <f>IFERROR(F168*100/P77,"")</f>
        <v>8.9405453732677692E-2</v>
      </c>
      <c r="H168" s="152"/>
      <c r="I168" s="153">
        <f>IFERROR(H168*100/Q77,"")</f>
        <v>0</v>
      </c>
      <c r="J168" s="152">
        <v>1</v>
      </c>
      <c r="K168" s="153">
        <f>IFERROR(J168*100/R77,"")</f>
        <v>3.7735849056603772E-2</v>
      </c>
      <c r="L168" s="152">
        <v>1</v>
      </c>
      <c r="M168" s="154">
        <f>IFERROR(L168*100/S77,"")</f>
        <v>3.5087719298245612E-2</v>
      </c>
    </row>
    <row r="169" spans="1:13" ht="33" x14ac:dyDescent="0.3">
      <c r="A169" s="140" t="s">
        <v>114</v>
      </c>
      <c r="B169" s="152"/>
      <c r="C169" s="153" t="str">
        <f>IFERROR(B169*100/B168,"")</f>
        <v/>
      </c>
      <c r="D169" s="152">
        <v>1</v>
      </c>
      <c r="E169" s="153">
        <f>IFERROR(D169*100/D168,"")</f>
        <v>100</v>
      </c>
      <c r="F169" s="152"/>
      <c r="G169" s="153">
        <f>IFERROR(F169*100/F168,"")</f>
        <v>0</v>
      </c>
      <c r="H169" s="152"/>
      <c r="I169" s="153" t="str">
        <f>IFERROR(H169*100/H168,"")</f>
        <v/>
      </c>
      <c r="J169" s="152">
        <v>1</v>
      </c>
      <c r="K169" s="153">
        <f>IFERROR(J169*100/J168,"")</f>
        <v>100</v>
      </c>
      <c r="L169" s="152">
        <v>1</v>
      </c>
      <c r="M169" s="154">
        <f>IFERROR(L169*100/L168,"")</f>
        <v>100</v>
      </c>
    </row>
    <row r="170" spans="1:13" x14ac:dyDescent="0.3">
      <c r="A170" s="140" t="s">
        <v>115</v>
      </c>
      <c r="B170" s="152"/>
      <c r="C170" s="153">
        <f>IFERROR(B170*100/N77,"")</f>
        <v>0</v>
      </c>
      <c r="D170" s="152">
        <v>2</v>
      </c>
      <c r="E170" s="153">
        <f>IFERROR(D170*100/O77,"")</f>
        <v>0.10188487009679063</v>
      </c>
      <c r="F170" s="152">
        <v>2</v>
      </c>
      <c r="G170" s="153">
        <f>IFERROR(F170*100/P77,"")</f>
        <v>8.9405453732677692E-2</v>
      </c>
      <c r="H170" s="152">
        <v>1</v>
      </c>
      <c r="I170" s="153">
        <f>IFERROR(H170*100/Q77,"")</f>
        <v>4.0816326530612242E-2</v>
      </c>
      <c r="J170" s="152">
        <v>1</v>
      </c>
      <c r="K170" s="153">
        <f>IFERROR(J170*100/R77,"")</f>
        <v>3.7735849056603772E-2</v>
      </c>
      <c r="L170" s="152">
        <v>1</v>
      </c>
      <c r="M170" s="154">
        <f>IFERROR(L170*100/S77,"")</f>
        <v>3.5087719298245612E-2</v>
      </c>
    </row>
    <row r="171" spans="1:13" ht="33" x14ac:dyDescent="0.3">
      <c r="A171" s="140" t="s">
        <v>116</v>
      </c>
      <c r="B171" s="152"/>
      <c r="C171" s="153" t="str">
        <f>IFERROR(B171*100/B170,"")</f>
        <v/>
      </c>
      <c r="D171" s="152">
        <v>2</v>
      </c>
      <c r="E171" s="153">
        <f>IFERROR(D171*100/D170,"")</f>
        <v>100</v>
      </c>
      <c r="F171" s="152">
        <v>2</v>
      </c>
      <c r="G171" s="153">
        <f>IFERROR(F171*100/F170,"")</f>
        <v>100</v>
      </c>
      <c r="H171" s="152">
        <v>1</v>
      </c>
      <c r="I171" s="153">
        <f>IFERROR(H171*100/H170,"")</f>
        <v>100</v>
      </c>
      <c r="J171" s="152">
        <v>1</v>
      </c>
      <c r="K171" s="153">
        <f>IFERROR(J171*100/J170,"")</f>
        <v>100</v>
      </c>
      <c r="L171" s="152">
        <v>1</v>
      </c>
      <c r="M171" s="154">
        <f>IFERROR(L171*100/L170,"")</f>
        <v>100</v>
      </c>
    </row>
    <row r="172" spans="1:13" x14ac:dyDescent="0.3">
      <c r="A172" s="94" t="s">
        <v>117</v>
      </c>
      <c r="B172" s="152">
        <v>460</v>
      </c>
      <c r="C172" s="153">
        <f>IFERROR(B172*100/(N77),"")</f>
        <v>32.833690221270523</v>
      </c>
      <c r="D172" s="152">
        <v>637</v>
      </c>
      <c r="E172" s="153">
        <f>IFERROR(D172*100/(O77),"")</f>
        <v>32.450331125827816</v>
      </c>
      <c r="F172" s="152">
        <f>51+111+102+47+95+57+188</f>
        <v>651</v>
      </c>
      <c r="G172" s="153">
        <f>IFERROR(F172*100/(P77),"")</f>
        <v>29.101475189986591</v>
      </c>
      <c r="H172" s="152">
        <v>700</v>
      </c>
      <c r="I172" s="153">
        <f>IFERROR(H172*100/(Q77),"")</f>
        <v>28.571428571428573</v>
      </c>
      <c r="J172" s="152">
        <v>700</v>
      </c>
      <c r="K172" s="153">
        <f>IFERROR(J172*100/(R77),"")</f>
        <v>26.415094339622641</v>
      </c>
      <c r="L172" s="152">
        <v>700</v>
      </c>
      <c r="M172" s="154">
        <f>IFERROR(L172*100/(S77),"")</f>
        <v>24.561403508771932</v>
      </c>
    </row>
    <row r="173" spans="1:13" ht="33" x14ac:dyDescent="0.3">
      <c r="A173" s="140" t="s">
        <v>118</v>
      </c>
      <c r="B173" s="152"/>
      <c r="C173" s="153">
        <f>IFERROR(B173*100/B172,"")</f>
        <v>0</v>
      </c>
      <c r="D173" s="152"/>
      <c r="E173" s="153">
        <f>IFERROR(D173*100/D172,"")</f>
        <v>0</v>
      </c>
      <c r="F173" s="152"/>
      <c r="G173" s="153">
        <f>IFERROR(F173*100/F172,"")</f>
        <v>0</v>
      </c>
      <c r="H173" s="152"/>
      <c r="I173" s="153">
        <f>IFERROR(H173*100/H172,"")</f>
        <v>0</v>
      </c>
      <c r="J173" s="152"/>
      <c r="K173" s="153">
        <f>IFERROR(J173*100/J172,"")</f>
        <v>0</v>
      </c>
      <c r="L173" s="152"/>
      <c r="M173" s="154">
        <f>IFERROR(L173*100/L172,"")</f>
        <v>0</v>
      </c>
    </row>
    <row r="174" spans="1:13" ht="33" x14ac:dyDescent="0.3">
      <c r="A174" s="140" t="s">
        <v>119</v>
      </c>
      <c r="B174" s="152"/>
      <c r="C174" s="153">
        <f>IFERROR(B174*100/(B70+H70),"")</f>
        <v>0</v>
      </c>
      <c r="D174" s="152"/>
      <c r="E174" s="153">
        <f>IFERROR(D174*100/(B70+I70),"")</f>
        <v>0</v>
      </c>
      <c r="F174" s="152"/>
      <c r="G174" s="153">
        <f>IFERROR(F174*100/(D70+J70),"")</f>
        <v>0</v>
      </c>
      <c r="H174" s="152"/>
      <c r="I174" s="153">
        <f>IFERROR(H174*100/(E70+K70),"")</f>
        <v>0</v>
      </c>
      <c r="J174" s="152"/>
      <c r="K174" s="153">
        <f>IFERROR(J174*100/(F70+L70),"")</f>
        <v>0</v>
      </c>
      <c r="L174" s="152"/>
      <c r="M174" s="154">
        <f>IFERROR(L174*100/(G70+M70),"")</f>
        <v>0</v>
      </c>
    </row>
    <row r="175" spans="1:13" ht="33" x14ac:dyDescent="0.3">
      <c r="A175" s="140" t="s">
        <v>120</v>
      </c>
      <c r="B175" s="152">
        <v>6</v>
      </c>
      <c r="C175" s="153">
        <f>IFERROR(B175*100/(B70+H70),"")</f>
        <v>100</v>
      </c>
      <c r="D175" s="152">
        <v>7</v>
      </c>
      <c r="E175" s="153">
        <f>IFERROR(D175*100/(C70+I70),"")</f>
        <v>100</v>
      </c>
      <c r="F175" s="152">
        <v>7</v>
      </c>
      <c r="G175" s="153">
        <f>IFERROR(F175*100/(D70+J70),"")</f>
        <v>100</v>
      </c>
      <c r="H175" s="152">
        <v>7</v>
      </c>
      <c r="I175" s="153">
        <f>IFERROR(H175*100/(E70+K70),"")</f>
        <v>100</v>
      </c>
      <c r="J175" s="152">
        <v>7</v>
      </c>
      <c r="K175" s="153">
        <f>IFERROR(J175*100/(F70+L70),"")</f>
        <v>100</v>
      </c>
      <c r="L175" s="152">
        <v>7</v>
      </c>
      <c r="M175" s="154">
        <f>IFERROR(L175*100/(G70+M70),"")</f>
        <v>100</v>
      </c>
    </row>
    <row r="176" spans="1:13" x14ac:dyDescent="0.3">
      <c r="A176" s="140" t="s">
        <v>121</v>
      </c>
      <c r="B176" s="152">
        <v>6</v>
      </c>
      <c r="C176" s="153">
        <f>IFERROR(B176*100/N76,"")</f>
        <v>100</v>
      </c>
      <c r="D176" s="152">
        <v>7</v>
      </c>
      <c r="E176" s="153">
        <f>IFERROR(D176*100/O76,"")</f>
        <v>100</v>
      </c>
      <c r="F176" s="152">
        <v>7</v>
      </c>
      <c r="G176" s="153">
        <f>IFERROR(F176*100/P76,"")</f>
        <v>100</v>
      </c>
      <c r="H176" s="152">
        <v>7</v>
      </c>
      <c r="I176" s="153">
        <f>IFERROR(H176*100/Q76,"")</f>
        <v>100</v>
      </c>
      <c r="J176" s="152">
        <v>7</v>
      </c>
      <c r="K176" s="153">
        <f>IFERROR(J176*100/R76,"")</f>
        <v>100</v>
      </c>
      <c r="L176" s="152">
        <v>7</v>
      </c>
      <c r="M176" s="154">
        <f>IFERROR(L176*100/S76,"")</f>
        <v>100</v>
      </c>
    </row>
    <row r="177" spans="1:28" x14ac:dyDescent="0.3">
      <c r="A177" s="129" t="s">
        <v>122</v>
      </c>
      <c r="B177" s="152">
        <v>3</v>
      </c>
      <c r="C177" s="157" t="str">
        <f>IFERROR(B177*100/(B46+H46),"")</f>
        <v/>
      </c>
      <c r="D177" s="152">
        <v>3</v>
      </c>
      <c r="E177" s="157" t="str">
        <f>IFERROR(D177*100/(C46+I46),"")</f>
        <v/>
      </c>
      <c r="F177" s="152">
        <v>3</v>
      </c>
      <c r="G177" s="157" t="str">
        <f>IFERROR(F177*100/(D46+J46),"")</f>
        <v/>
      </c>
      <c r="H177" s="152">
        <v>3</v>
      </c>
      <c r="I177" s="157" t="str">
        <f>IFERROR(H177*100/(E46+K46),"")</f>
        <v/>
      </c>
      <c r="J177" s="152">
        <v>3</v>
      </c>
      <c r="K177" s="157" t="str">
        <f>IFERROR(J177*100/(F46+L46),"")</f>
        <v/>
      </c>
      <c r="L177" s="152">
        <v>3</v>
      </c>
      <c r="M177" s="158" t="str">
        <f>IFERROR(L177*100/(G46+M46),"")</f>
        <v/>
      </c>
      <c r="N177" s="159"/>
      <c r="O177" s="159"/>
      <c r="P177" s="159"/>
      <c r="Q177" s="159"/>
      <c r="R177" s="159"/>
      <c r="S177" s="159"/>
    </row>
    <row r="178" spans="1:28" ht="33" x14ac:dyDescent="0.3">
      <c r="A178" s="93" t="s">
        <v>123</v>
      </c>
      <c r="B178" s="152">
        <v>6</v>
      </c>
      <c r="C178" s="157">
        <f>IFERROR(B178*100/(B70+H70),"")</f>
        <v>100</v>
      </c>
      <c r="D178" s="152">
        <v>7</v>
      </c>
      <c r="E178" s="157">
        <f>IFERROR(D178*100/(C70+I70),"")</f>
        <v>100</v>
      </c>
      <c r="F178" s="152">
        <v>7</v>
      </c>
      <c r="G178" s="157">
        <f>IFERROR(F178*100/(D70+J70),"")</f>
        <v>100</v>
      </c>
      <c r="H178" s="152">
        <v>7</v>
      </c>
      <c r="I178" s="157">
        <f>IFERROR(H178*100/(E70+K70),"")</f>
        <v>100</v>
      </c>
      <c r="J178" s="152">
        <v>7</v>
      </c>
      <c r="K178" s="157">
        <f>IFERROR(J178*100/(F70+L70),"")</f>
        <v>100</v>
      </c>
      <c r="L178" s="152">
        <v>7</v>
      </c>
      <c r="M178" s="158">
        <f>IFERROR(L178*100/(G70+M70),"")</f>
        <v>100</v>
      </c>
      <c r="N178" s="159"/>
      <c r="O178" s="159"/>
      <c r="P178" s="159"/>
      <c r="Q178" s="159"/>
      <c r="R178" s="159"/>
      <c r="S178" s="159"/>
    </row>
    <row r="179" spans="1:28" x14ac:dyDescent="0.3">
      <c r="A179" s="160" t="s">
        <v>124</v>
      </c>
      <c r="B179" s="161"/>
      <c r="C179" s="34"/>
      <c r="D179" s="161"/>
      <c r="E179" s="34"/>
      <c r="F179" s="161"/>
      <c r="G179" s="34"/>
      <c r="H179" s="161"/>
      <c r="I179" s="34"/>
      <c r="J179" s="161"/>
      <c r="K179" s="34"/>
      <c r="L179" s="161"/>
      <c r="M179" s="35"/>
    </row>
    <row r="180" spans="1:28" s="165" customFormat="1" x14ac:dyDescent="0.3">
      <c r="A180" s="162" t="s">
        <v>125</v>
      </c>
      <c r="B180" s="162"/>
      <c r="C180" s="162"/>
      <c r="D180" s="162"/>
      <c r="E180" s="162"/>
      <c r="F180" s="162"/>
      <c r="G180" s="162"/>
      <c r="H180" s="162"/>
      <c r="I180" s="162"/>
      <c r="J180" s="162"/>
      <c r="K180" s="162"/>
      <c r="L180" s="162"/>
      <c r="M180" s="162"/>
      <c r="N180" s="371"/>
      <c r="O180" s="371"/>
      <c r="P180" s="371"/>
      <c r="Q180" s="371"/>
      <c r="R180" s="371"/>
      <c r="S180" s="371"/>
      <c r="T180" s="371"/>
      <c r="U180" s="371"/>
      <c r="V180" s="163"/>
      <c r="W180" s="163"/>
      <c r="X180" s="163"/>
      <c r="Y180" s="163"/>
      <c r="Z180" s="163"/>
      <c r="AA180" s="164"/>
    </row>
    <row r="181" spans="1:28" s="166" customFormat="1" ht="66" x14ac:dyDescent="0.3">
      <c r="A181" s="159" t="s">
        <v>126</v>
      </c>
      <c r="B181" s="159"/>
      <c r="C181" s="159"/>
      <c r="D181" s="159"/>
      <c r="E181" s="159"/>
      <c r="F181" s="159"/>
      <c r="G181" s="159"/>
      <c r="H181" s="159"/>
      <c r="I181" s="159"/>
      <c r="J181" s="159"/>
      <c r="K181" s="159"/>
      <c r="L181" s="159"/>
      <c r="M181" s="159"/>
      <c r="N181" s="159"/>
      <c r="O181" s="159"/>
      <c r="P181" s="371"/>
      <c r="Q181" s="371"/>
      <c r="R181" s="371"/>
      <c r="S181" s="371"/>
      <c r="T181" s="371"/>
      <c r="U181" s="371"/>
      <c r="V181" s="371"/>
      <c r="W181" s="371"/>
      <c r="X181" s="163"/>
      <c r="Y181" s="163"/>
      <c r="Z181" s="163"/>
      <c r="AA181" s="163"/>
      <c r="AB181" s="163"/>
    </row>
    <row r="182" spans="1:28" s="166" customFormat="1" x14ac:dyDescent="0.2">
      <c r="A182" s="167" t="s">
        <v>50</v>
      </c>
      <c r="B182" s="168"/>
      <c r="C182" s="169"/>
      <c r="D182" s="169"/>
      <c r="E182" s="169"/>
      <c r="F182" s="169"/>
      <c r="G182" s="169"/>
      <c r="H182" s="169"/>
      <c r="I182" s="169"/>
      <c r="J182" s="169"/>
      <c r="K182" s="169"/>
      <c r="L182" s="169"/>
      <c r="M182" s="169"/>
      <c r="N182" s="169"/>
      <c r="O182" s="169"/>
      <c r="P182" s="169"/>
      <c r="Q182" s="169"/>
      <c r="R182" s="169"/>
    </row>
    <row r="183" spans="1:28" x14ac:dyDescent="0.3">
      <c r="A183" s="112"/>
      <c r="B183" s="170"/>
      <c r="C183" s="37"/>
      <c r="D183" s="37"/>
      <c r="E183" s="37"/>
      <c r="F183" s="37"/>
      <c r="G183" s="37"/>
      <c r="H183" s="37"/>
      <c r="I183" s="37"/>
      <c r="J183" s="37"/>
      <c r="K183" s="37"/>
      <c r="L183" s="37"/>
      <c r="M183" s="37"/>
      <c r="N183" s="37"/>
      <c r="O183" s="37"/>
      <c r="P183" s="37"/>
      <c r="Q183" s="37"/>
      <c r="R183" s="37"/>
    </row>
    <row r="184" spans="1:28" s="62" customFormat="1" x14ac:dyDescent="0.3">
      <c r="A184" s="171" t="s">
        <v>127</v>
      </c>
      <c r="B184" s="171"/>
      <c r="C184" s="171"/>
      <c r="D184" s="171"/>
      <c r="E184" s="171"/>
      <c r="F184" s="171"/>
      <c r="G184" s="171"/>
      <c r="H184" s="171"/>
      <c r="I184" s="171"/>
      <c r="J184" s="171"/>
      <c r="K184" s="171"/>
      <c r="L184" s="171"/>
      <c r="M184" s="171"/>
      <c r="U184" s="371"/>
    </row>
    <row r="185" spans="1:28" s="62" customFormat="1" x14ac:dyDescent="0.3">
      <c r="A185" s="629" t="s">
        <v>98</v>
      </c>
      <c r="B185" s="621">
        <v>2013</v>
      </c>
      <c r="C185" s="623"/>
      <c r="D185" s="621">
        <v>2014</v>
      </c>
      <c r="E185" s="623"/>
      <c r="F185" s="629">
        <v>2015</v>
      </c>
      <c r="G185" s="629"/>
      <c r="H185" s="621">
        <v>2016</v>
      </c>
      <c r="I185" s="623"/>
      <c r="J185" s="621">
        <v>2017</v>
      </c>
      <c r="K185" s="623"/>
      <c r="L185" s="621">
        <v>2018</v>
      </c>
      <c r="M185" s="623"/>
      <c r="U185" s="371"/>
    </row>
    <row r="186" spans="1:28" s="62" customFormat="1" x14ac:dyDescent="0.3">
      <c r="A186" s="626"/>
      <c r="B186" s="378" t="s">
        <v>128</v>
      </c>
      <c r="C186" s="378" t="s">
        <v>85</v>
      </c>
      <c r="D186" s="378" t="s">
        <v>128</v>
      </c>
      <c r="E186" s="378" t="s">
        <v>85</v>
      </c>
      <c r="F186" s="378" t="s">
        <v>128</v>
      </c>
      <c r="G186" s="378" t="s">
        <v>85</v>
      </c>
      <c r="H186" s="378" t="s">
        <v>128</v>
      </c>
      <c r="I186" s="378" t="s">
        <v>85</v>
      </c>
      <c r="J186" s="378" t="s">
        <v>128</v>
      </c>
      <c r="K186" s="378" t="s">
        <v>85</v>
      </c>
      <c r="L186" s="378" t="s">
        <v>128</v>
      </c>
      <c r="M186" s="378" t="s">
        <v>85</v>
      </c>
      <c r="U186" s="371"/>
    </row>
    <row r="187" spans="1:28" s="62" customFormat="1" x14ac:dyDescent="0.3">
      <c r="A187" s="172" t="s">
        <v>129</v>
      </c>
      <c r="B187" s="173"/>
      <c r="C187" s="174" t="str">
        <f>IF(B187=0,"",B187*100/H46)</f>
        <v/>
      </c>
      <c r="D187" s="173"/>
      <c r="E187" s="174" t="str">
        <f>IF(D187=0,"",D187*100/I46)</f>
        <v/>
      </c>
      <c r="F187" s="175">
        <v>3</v>
      </c>
      <c r="G187" s="174" t="e">
        <f>IF(F187=0,"",F187*100/J46)</f>
        <v>#DIV/0!</v>
      </c>
      <c r="H187" s="179">
        <v>3</v>
      </c>
      <c r="I187" s="174" t="e">
        <f>IF(H187=0,"",H187*100/K46)</f>
        <v>#DIV/0!</v>
      </c>
      <c r="J187" s="179">
        <v>4</v>
      </c>
      <c r="K187" s="174" t="e">
        <f>IF(J187=0,"",J187*100/L46)</f>
        <v>#DIV/0!</v>
      </c>
      <c r="L187" s="173">
        <v>4</v>
      </c>
      <c r="M187" s="176" t="e">
        <f>IF(L187=0,"",L187*100/M46)</f>
        <v>#DIV/0!</v>
      </c>
      <c r="N187" s="177"/>
      <c r="O187" s="177"/>
      <c r="P187" s="177"/>
      <c r="Q187" s="177"/>
      <c r="R187" s="177"/>
      <c r="S187" s="177"/>
      <c r="U187" s="371"/>
    </row>
    <row r="188" spans="1:28" s="62" customFormat="1" x14ac:dyDescent="0.3">
      <c r="A188" s="93" t="s">
        <v>130</v>
      </c>
      <c r="B188" s="124"/>
      <c r="C188" s="124"/>
      <c r="D188" s="124"/>
      <c r="E188" s="124"/>
      <c r="F188" s="124">
        <v>62</v>
      </c>
      <c r="G188" s="124"/>
      <c r="H188" s="179">
        <v>90</v>
      </c>
      <c r="I188" s="124"/>
      <c r="J188" s="179">
        <v>100</v>
      </c>
      <c r="K188" s="124"/>
      <c r="L188" s="124">
        <v>110</v>
      </c>
      <c r="M188" s="178"/>
      <c r="N188" s="177"/>
      <c r="O188" s="177"/>
      <c r="P188" s="177"/>
      <c r="Q188" s="177"/>
      <c r="R188" s="177"/>
      <c r="S188" s="177"/>
      <c r="U188" s="371"/>
    </row>
    <row r="189" spans="1:28" s="62" customFormat="1" x14ac:dyDescent="0.3">
      <c r="A189" s="93" t="s">
        <v>131</v>
      </c>
      <c r="B189" s="179"/>
      <c r="C189" s="125" t="str">
        <f>IF(B189=0,"",B189*100/B188)</f>
        <v/>
      </c>
      <c r="D189" s="179"/>
      <c r="E189" s="125" t="str">
        <f>IF(D189=0,"",D189*100/D188)</f>
        <v/>
      </c>
      <c r="F189" s="124">
        <v>38</v>
      </c>
      <c r="G189" s="125">
        <f>IF(F189=0,"",F189*100/F188)</f>
        <v>61.29032258064516</v>
      </c>
      <c r="H189" s="179">
        <v>60</v>
      </c>
      <c r="I189" s="125">
        <f>IF(H189=0,"",H189*100/H188)</f>
        <v>66.666666666666671</v>
      </c>
      <c r="J189" s="179">
        <v>70</v>
      </c>
      <c r="K189" s="125">
        <f>IF(J189=0,"",J189*100/J188)</f>
        <v>70</v>
      </c>
      <c r="L189" s="179">
        <v>80</v>
      </c>
      <c r="M189" s="127">
        <f>IF(L189=0,"",L189*100/L188)</f>
        <v>72.727272727272734</v>
      </c>
      <c r="N189" s="177"/>
      <c r="O189" s="177"/>
      <c r="P189" s="177"/>
      <c r="Q189" s="177"/>
      <c r="R189" s="177"/>
      <c r="S189" s="177"/>
      <c r="U189" s="371"/>
    </row>
    <row r="190" spans="1:28" s="62" customFormat="1" ht="33" x14ac:dyDescent="0.3">
      <c r="A190" s="131" t="s">
        <v>132</v>
      </c>
      <c r="B190" s="179"/>
      <c r="C190" s="125" t="str">
        <f>+IFERROR(B190*100/B189,"")</f>
        <v/>
      </c>
      <c r="D190" s="179"/>
      <c r="E190" s="125" t="str">
        <f>+IFERROR(D190*100/D189,"")</f>
        <v/>
      </c>
      <c r="F190" s="124">
        <v>36</v>
      </c>
      <c r="G190" s="125">
        <f>+IFERROR(F190*100/F189,"")</f>
        <v>94.736842105263165</v>
      </c>
      <c r="H190" s="179">
        <v>40</v>
      </c>
      <c r="I190" s="125">
        <f>+IFERROR(H190*100/H189,"")</f>
        <v>66.666666666666671</v>
      </c>
      <c r="J190" s="179">
        <v>35</v>
      </c>
      <c r="K190" s="125">
        <f>+IFERROR(J190*100/J189,"")</f>
        <v>50</v>
      </c>
      <c r="L190" s="179">
        <v>65</v>
      </c>
      <c r="M190" s="127">
        <f>+IFERROR(L190*100/L189,"")</f>
        <v>81.25</v>
      </c>
      <c r="N190" s="177"/>
      <c r="O190" s="177"/>
      <c r="P190" s="177"/>
      <c r="Q190" s="177"/>
      <c r="R190" s="177"/>
      <c r="S190" s="177"/>
      <c r="U190" s="371"/>
    </row>
    <row r="191" spans="1:28" s="62" customFormat="1" ht="33" x14ac:dyDescent="0.3">
      <c r="A191" s="131" t="s">
        <v>133</v>
      </c>
      <c r="B191" s="179"/>
      <c r="C191" s="125" t="str">
        <f>+IFERROR(B191*100/B189,"")</f>
        <v/>
      </c>
      <c r="D191" s="179"/>
      <c r="E191" s="125" t="str">
        <f>+IFERROR(D191*100/D189,"")</f>
        <v/>
      </c>
      <c r="F191" s="124">
        <v>2</v>
      </c>
      <c r="G191" s="125">
        <f>+IFERROR(F191*100/F189,"")</f>
        <v>5.2631578947368425</v>
      </c>
      <c r="H191" s="179">
        <v>20</v>
      </c>
      <c r="I191" s="125">
        <f>+IFERROR(H191*100/H189,"")</f>
        <v>33.333333333333336</v>
      </c>
      <c r="J191" s="179">
        <v>25</v>
      </c>
      <c r="K191" s="125">
        <f>+IFERROR(J191*100/J189,"")</f>
        <v>35.714285714285715</v>
      </c>
      <c r="L191" s="179">
        <v>15</v>
      </c>
      <c r="M191" s="127">
        <f>+IFERROR(L191*100/L189,"")</f>
        <v>18.75</v>
      </c>
      <c r="N191" s="177"/>
      <c r="O191" s="177"/>
      <c r="P191" s="177"/>
      <c r="Q191" s="177"/>
      <c r="R191" s="177"/>
      <c r="S191" s="177"/>
      <c r="U191" s="371"/>
    </row>
    <row r="192" spans="1:28" s="62" customFormat="1" x14ac:dyDescent="0.3">
      <c r="A192" s="93" t="s">
        <v>134</v>
      </c>
      <c r="B192" s="179"/>
      <c r="C192" s="125" t="str">
        <f>IF(B192=0,"",B192*100/B46)</f>
        <v/>
      </c>
      <c r="D192" s="179"/>
      <c r="E192" s="125" t="str">
        <f>IF(D192=0,"",D192*100/C46)</f>
        <v/>
      </c>
      <c r="F192" s="124"/>
      <c r="G192" s="125" t="str">
        <f>IF(F192=0,"",F192*100/D46)</f>
        <v/>
      </c>
      <c r="H192" s="179"/>
      <c r="I192" s="125" t="str">
        <f>IF(H192=0,"",H192*100/E46)</f>
        <v/>
      </c>
      <c r="J192" s="179"/>
      <c r="K192" s="125" t="str">
        <f>IF(J192=0,"",J192*100/F46)</f>
        <v/>
      </c>
      <c r="L192" s="179"/>
      <c r="M192" s="127" t="str">
        <f>IF(L192=0,"",L192*100/G46)</f>
        <v/>
      </c>
      <c r="N192" s="177"/>
      <c r="O192" s="177"/>
      <c r="P192" s="177"/>
      <c r="Q192" s="177"/>
      <c r="R192" s="177"/>
      <c r="S192" s="177"/>
      <c r="U192" s="371"/>
    </row>
    <row r="193" spans="1:21" s="62" customFormat="1" x14ac:dyDescent="0.3">
      <c r="A193" s="93" t="s">
        <v>135</v>
      </c>
      <c r="B193" s="124"/>
      <c r="C193" s="124"/>
      <c r="D193" s="124"/>
      <c r="E193" s="124"/>
      <c r="F193" s="124"/>
      <c r="G193" s="124"/>
      <c r="H193" s="124"/>
      <c r="I193" s="124"/>
      <c r="J193" s="124"/>
      <c r="K193" s="14"/>
      <c r="L193" s="124"/>
      <c r="M193" s="178"/>
      <c r="N193" s="177"/>
      <c r="O193" s="177"/>
      <c r="P193" s="177"/>
      <c r="Q193" s="177"/>
      <c r="R193" s="177"/>
      <c r="S193" s="177"/>
      <c r="U193" s="371"/>
    </row>
    <row r="194" spans="1:21" s="62" customFormat="1" x14ac:dyDescent="0.3">
      <c r="A194" s="93" t="s">
        <v>136</v>
      </c>
      <c r="B194" s="179"/>
      <c r="C194" s="125" t="str">
        <f>IF(B194=0,"",B194*100/B193)</f>
        <v/>
      </c>
      <c r="D194" s="179"/>
      <c r="E194" s="125" t="str">
        <f>IF(D194=0,"",D194*100/D193)</f>
        <v/>
      </c>
      <c r="F194" s="180"/>
      <c r="G194" s="125" t="str">
        <f>IF(F194=0,"",F194*100/F193)</f>
        <v/>
      </c>
      <c r="H194" s="179"/>
      <c r="I194" s="125" t="str">
        <f>IF(H194=0,"",H194*100/H193)</f>
        <v/>
      </c>
      <c r="J194" s="179"/>
      <c r="K194" s="125" t="str">
        <f>IF(J194=0,"",J194*100/J193)</f>
        <v/>
      </c>
      <c r="L194" s="179"/>
      <c r="M194" s="127" t="str">
        <f>IF(L194=0,"",L194*100/L193)</f>
        <v/>
      </c>
      <c r="N194" s="177"/>
      <c r="O194" s="177"/>
      <c r="P194" s="177"/>
      <c r="Q194" s="177"/>
      <c r="R194" s="177"/>
      <c r="S194" s="177"/>
      <c r="U194" s="371"/>
    </row>
    <row r="195" spans="1:21" s="62" customFormat="1" ht="33" x14ac:dyDescent="0.3">
      <c r="A195" s="131" t="s">
        <v>137</v>
      </c>
      <c r="B195" s="179"/>
      <c r="C195" s="125" t="str">
        <f>+IFERROR(B195*100/B194,"")</f>
        <v/>
      </c>
      <c r="D195" s="179"/>
      <c r="E195" s="125" t="str">
        <f>+IFERROR(D195*100/D194,"")</f>
        <v/>
      </c>
      <c r="F195" s="180"/>
      <c r="G195" s="125" t="str">
        <f>+IFERROR(F195*100/F194,"")</f>
        <v/>
      </c>
      <c r="H195" s="179"/>
      <c r="I195" s="125" t="str">
        <f>+IFERROR(H195*100/H194,"")</f>
        <v/>
      </c>
      <c r="J195" s="179"/>
      <c r="K195" s="125" t="str">
        <f>+IFERROR(J195*100/J194,"")</f>
        <v/>
      </c>
      <c r="L195" s="179"/>
      <c r="M195" s="127" t="str">
        <f>+IFERROR(L195*100/L194,"")</f>
        <v/>
      </c>
      <c r="N195" s="177"/>
      <c r="O195" s="177"/>
      <c r="P195" s="177"/>
      <c r="Q195" s="177"/>
      <c r="R195" s="177"/>
      <c r="S195" s="177"/>
      <c r="U195" s="371"/>
    </row>
    <row r="196" spans="1:21" s="62" customFormat="1" ht="33" x14ac:dyDescent="0.3">
      <c r="A196" s="131" t="s">
        <v>138</v>
      </c>
      <c r="B196" s="179"/>
      <c r="C196" s="125" t="str">
        <f>+IFERROR(B196*100/B194,"")</f>
        <v/>
      </c>
      <c r="D196" s="179"/>
      <c r="E196" s="125" t="str">
        <f>+IFERROR(D196*100/D194,"")</f>
        <v/>
      </c>
      <c r="F196" s="180"/>
      <c r="G196" s="125" t="str">
        <f>+IFERROR(F196*100/F194,"")</f>
        <v/>
      </c>
      <c r="H196" s="179" t="str">
        <f t="shared" ref="H196" si="28">+IFERROR(G196*100/G194,"")</f>
        <v/>
      </c>
      <c r="I196" s="125" t="str">
        <f>+IFERROR(H196*100/H194,"")</f>
        <v/>
      </c>
      <c r="J196" s="179"/>
      <c r="K196" s="125" t="str">
        <f>+IFERROR(J196*100/J194,"")</f>
        <v/>
      </c>
      <c r="L196" s="179" t="str">
        <f t="shared" ref="L196" si="29">+IFERROR(K196*100/K194,"")</f>
        <v/>
      </c>
      <c r="M196" s="127" t="str">
        <f>+IFERROR(L196*100/L194,"")</f>
        <v/>
      </c>
      <c r="N196" s="177"/>
      <c r="O196" s="177"/>
      <c r="P196" s="177"/>
      <c r="Q196" s="177"/>
      <c r="R196" s="177"/>
      <c r="S196" s="177"/>
      <c r="U196" s="371"/>
    </row>
    <row r="197" spans="1:21" s="62" customFormat="1" ht="33" x14ac:dyDescent="0.3">
      <c r="A197" s="131" t="s">
        <v>139</v>
      </c>
      <c r="B197" s="181"/>
      <c r="C197" s="125" t="str">
        <f>+IFERROR(B197*100/H46,"")</f>
        <v/>
      </c>
      <c r="D197" s="179"/>
      <c r="E197" s="125" t="str">
        <f>+IFERROR(D197*100/I46,"")</f>
        <v/>
      </c>
      <c r="F197" s="180"/>
      <c r="G197" s="125" t="str">
        <f>+IFERROR(F197*100/J46,"")</f>
        <v/>
      </c>
      <c r="H197" s="179"/>
      <c r="I197" s="125" t="str">
        <f>+IFERROR(H197*100/K46,"")</f>
        <v/>
      </c>
      <c r="J197" s="179"/>
      <c r="K197" s="125" t="str">
        <f>+IFERROR(J197*100/L46,"")</f>
        <v/>
      </c>
      <c r="L197" s="179"/>
      <c r="M197" s="127" t="str">
        <f>+IFERROR(L197*100/M46,"")</f>
        <v/>
      </c>
      <c r="N197" s="177"/>
      <c r="O197" s="177"/>
      <c r="P197" s="177"/>
      <c r="Q197" s="177"/>
      <c r="R197" s="177"/>
      <c r="S197" s="177"/>
      <c r="U197" s="371"/>
    </row>
    <row r="198" spans="1:21" s="62" customFormat="1" ht="33" x14ac:dyDescent="0.3">
      <c r="A198" s="131" t="s">
        <v>140</v>
      </c>
      <c r="B198" s="181"/>
      <c r="C198" s="125" t="str">
        <f>+IFERROR(B198*100/H46,"")</f>
        <v/>
      </c>
      <c r="D198" s="179"/>
      <c r="E198" s="125" t="str">
        <f>+IFERROR(D198*100/I46,"")</f>
        <v/>
      </c>
      <c r="F198" s="180"/>
      <c r="G198" s="125" t="str">
        <f>+IFERROR(F198*100/J46,"")</f>
        <v/>
      </c>
      <c r="H198" s="179"/>
      <c r="I198" s="125" t="str">
        <f>+IFERROR(H198*100/K46,"")</f>
        <v/>
      </c>
      <c r="J198" s="179"/>
      <c r="K198" s="125" t="str">
        <f>+IFERROR(J198*100/L46,"")</f>
        <v/>
      </c>
      <c r="L198" s="179"/>
      <c r="M198" s="127" t="str">
        <f>+IFERROR(L198*100/M46,"")</f>
        <v/>
      </c>
      <c r="N198" s="177"/>
      <c r="O198" s="177"/>
      <c r="P198" s="177"/>
      <c r="Q198" s="177"/>
      <c r="R198" s="177"/>
      <c r="S198" s="177"/>
      <c r="U198" s="371"/>
    </row>
    <row r="199" spans="1:21" s="62" customFormat="1" ht="33" x14ac:dyDescent="0.3">
      <c r="A199" s="131" t="s">
        <v>141</v>
      </c>
      <c r="B199" s="179"/>
      <c r="C199" s="125" t="str">
        <f>IFERROR(B199*100/(B46+H46),"")</f>
        <v/>
      </c>
      <c r="D199" s="179"/>
      <c r="E199" s="125" t="str">
        <f>IFERROR(D199*100/(C46+I46),"")</f>
        <v/>
      </c>
      <c r="F199" s="180"/>
      <c r="G199" s="125" t="str">
        <f>IFERROR(F199*100/(D46+J46),"")</f>
        <v/>
      </c>
      <c r="H199" s="179"/>
      <c r="I199" s="125" t="str">
        <f>IFERROR(H199*100/(K46+E46),"")</f>
        <v/>
      </c>
      <c r="J199" s="179"/>
      <c r="K199" s="125" t="str">
        <f>IFERROR(J199*100/(F46+L46),"")</f>
        <v/>
      </c>
      <c r="L199" s="179"/>
      <c r="M199" s="127" t="str">
        <f>IFERROR(L199*100/(G46+M46),"")</f>
        <v/>
      </c>
      <c r="N199" s="177"/>
      <c r="O199" s="177"/>
      <c r="P199" s="177"/>
      <c r="Q199" s="177"/>
      <c r="R199" s="177"/>
      <c r="S199" s="177"/>
      <c r="U199" s="371"/>
    </row>
    <row r="200" spans="1:21" s="62" customFormat="1" ht="33" x14ac:dyDescent="0.3">
      <c r="A200" s="131" t="s">
        <v>142</v>
      </c>
      <c r="B200" s="179"/>
      <c r="C200" s="125" t="str">
        <f>IFERROR(B200*100/(N46+B52+H52),"")</f>
        <v/>
      </c>
      <c r="D200" s="179"/>
      <c r="E200" s="125" t="str">
        <f>IFERROR(D200*100/(O46+C52+I52),"")</f>
        <v/>
      </c>
      <c r="F200" s="180"/>
      <c r="G200" s="125" t="str">
        <f>IFERROR(F200*100/(P46+D52+J52),"")</f>
        <v/>
      </c>
      <c r="H200" s="179"/>
      <c r="I200" s="125" t="str">
        <f>IFERROR(H200*100/(Q46+E52+K52),"")</f>
        <v/>
      </c>
      <c r="J200" s="179"/>
      <c r="K200" s="125" t="str">
        <f>IFERROR(J200*100/(R46+F52+L52),"")</f>
        <v/>
      </c>
      <c r="L200" s="179"/>
      <c r="M200" s="127" t="str">
        <f>IFERROR(L200*100/(S46+G52+M52),"")</f>
        <v/>
      </c>
      <c r="N200" s="177"/>
      <c r="O200" s="177"/>
      <c r="P200" s="177"/>
      <c r="Q200" s="177"/>
      <c r="R200" s="177"/>
      <c r="S200" s="177"/>
      <c r="U200" s="371"/>
    </row>
    <row r="201" spans="1:21" s="62" customFormat="1" x14ac:dyDescent="0.2">
      <c r="A201" s="131" t="s">
        <v>143</v>
      </c>
      <c r="B201" s="179"/>
      <c r="C201" s="125" t="str">
        <f>+IFERROR(B201*100/N52,"")</f>
        <v/>
      </c>
      <c r="D201" s="179"/>
      <c r="E201" s="125" t="str">
        <f>+IFERROR(D201*100/O52,"")</f>
        <v/>
      </c>
      <c r="F201" s="180"/>
      <c r="G201" s="125" t="str">
        <f>+IFERROR(F201*100/P52,"")</f>
        <v/>
      </c>
      <c r="H201" s="179"/>
      <c r="I201" s="125" t="str">
        <f>+IFERROR(H201*100/Q52,"")</f>
        <v/>
      </c>
      <c r="J201" s="179"/>
      <c r="K201" s="125" t="str">
        <f>+IFERROR(J201*100/R52,"")</f>
        <v/>
      </c>
      <c r="L201" s="179"/>
      <c r="M201" s="127" t="str">
        <f>+IFERROR(L201*100/S52,"")</f>
        <v/>
      </c>
      <c r="N201" s="177"/>
      <c r="O201" s="177"/>
      <c r="P201" s="177"/>
      <c r="Q201" s="177"/>
      <c r="R201" s="177"/>
      <c r="S201" s="177"/>
    </row>
    <row r="202" spans="1:21" s="62" customFormat="1" ht="33" x14ac:dyDescent="0.2">
      <c r="A202" s="131" t="s">
        <v>144</v>
      </c>
      <c r="B202" s="179"/>
      <c r="C202" s="125" t="str">
        <f>+IFERROR(B202*100/($B$46+$H$46),"")</f>
        <v/>
      </c>
      <c r="D202" s="179"/>
      <c r="E202" s="125" t="str">
        <f>+IFERROR(D202*100/($C$46+$I$46),"")</f>
        <v/>
      </c>
      <c r="F202" s="180"/>
      <c r="G202" s="125" t="str">
        <f>+IFERROR(F202*100/($D$46+$J$46),"")</f>
        <v/>
      </c>
      <c r="H202" s="179"/>
      <c r="I202" s="125" t="str">
        <f>+IFERROR(H202*100/($E$46+$K$46),"")</f>
        <v/>
      </c>
      <c r="J202" s="179"/>
      <c r="K202" s="125" t="str">
        <f>+IFERROR(J202*100/($F$46+$L$46),"")</f>
        <v/>
      </c>
      <c r="L202" s="179"/>
      <c r="M202" s="127" t="str">
        <f>+IFERROR(L202*100/($G$46+$M$46),"")</f>
        <v/>
      </c>
      <c r="N202" s="177"/>
      <c r="O202" s="177"/>
      <c r="P202" s="177"/>
      <c r="Q202" s="177"/>
      <c r="R202" s="177"/>
      <c r="S202" s="177"/>
    </row>
    <row r="203" spans="1:21" s="62" customFormat="1" ht="33" x14ac:dyDescent="0.2">
      <c r="A203" s="131" t="s">
        <v>145</v>
      </c>
      <c r="B203" s="179"/>
      <c r="C203" s="125" t="str">
        <f>+IFERROR(B203*100/($B$46+$H$46),"")</f>
        <v/>
      </c>
      <c r="D203" s="179"/>
      <c r="E203" s="125" t="str">
        <f>+IFERROR(D203*100/($C$46+$I$46),"")</f>
        <v/>
      </c>
      <c r="F203" s="180"/>
      <c r="G203" s="125" t="str">
        <f>+IFERROR(F203*100/($D$46+$J$46),"")</f>
        <v/>
      </c>
      <c r="H203" s="179"/>
      <c r="I203" s="125" t="str">
        <f>+IFERROR(H203*100/($E$46+$K$46),"")</f>
        <v/>
      </c>
      <c r="J203" s="179"/>
      <c r="K203" s="125" t="str">
        <f>+IFERROR(J203*100/($F$46+$L$46),"")</f>
        <v/>
      </c>
      <c r="L203" s="179"/>
      <c r="M203" s="127" t="str">
        <f>+IFERROR(L203*100/($G$46+$M$46),"")</f>
        <v/>
      </c>
      <c r="N203" s="177"/>
      <c r="O203" s="177"/>
      <c r="P203" s="177"/>
      <c r="Q203" s="177"/>
      <c r="R203" s="177"/>
      <c r="S203" s="177"/>
    </row>
    <row r="204" spans="1:21" s="62" customFormat="1" x14ac:dyDescent="0.2">
      <c r="A204" s="131" t="s">
        <v>146</v>
      </c>
      <c r="B204" s="179"/>
      <c r="C204" s="125">
        <f>+IFERROR(B204*100/$N$76,"")</f>
        <v>0</v>
      </c>
      <c r="D204" s="179"/>
      <c r="E204" s="125">
        <f>+IFERROR(D204*100/$O$76,"")</f>
        <v>0</v>
      </c>
      <c r="F204" s="180"/>
      <c r="G204" s="125">
        <f>+IFERROR(F204*100/$P$76,"")</f>
        <v>0</v>
      </c>
      <c r="H204" s="179">
        <v>6</v>
      </c>
      <c r="I204" s="125">
        <f>+IFERROR(H204*100/$Q$76,"")</f>
        <v>85.714285714285708</v>
      </c>
      <c r="J204" s="179">
        <v>6</v>
      </c>
      <c r="K204" s="125">
        <f>+IFERROR(J204*100/$R$76,"")</f>
        <v>85.714285714285708</v>
      </c>
      <c r="L204" s="179">
        <v>6</v>
      </c>
      <c r="M204" s="127">
        <f>+IFERROR(L204*100/$S$76,"")</f>
        <v>85.714285714285708</v>
      </c>
      <c r="N204" s="177"/>
      <c r="O204" s="177"/>
      <c r="P204" s="177"/>
      <c r="Q204" s="177"/>
      <c r="R204" s="177"/>
      <c r="S204" s="177"/>
    </row>
    <row r="205" spans="1:21" s="62" customFormat="1" ht="33" x14ac:dyDescent="0.2">
      <c r="A205" s="131" t="s">
        <v>147</v>
      </c>
      <c r="B205" s="179"/>
      <c r="C205" s="125">
        <f>+IFERROR(B205*100/$N$76,"")</f>
        <v>0</v>
      </c>
      <c r="D205" s="179"/>
      <c r="E205" s="125">
        <f>+IFERROR(D205*100/$O$76,"")</f>
        <v>0</v>
      </c>
      <c r="F205" s="180"/>
      <c r="G205" s="125">
        <f>+IFERROR(F205*100/$P$76,"")</f>
        <v>0</v>
      </c>
      <c r="H205" s="179">
        <v>4</v>
      </c>
      <c r="I205" s="125">
        <f>+IFERROR(H205*100/$Q$76,"")</f>
        <v>57.142857142857146</v>
      </c>
      <c r="J205" s="179">
        <v>4</v>
      </c>
      <c r="K205" s="125">
        <f>+IFERROR(J205*100/$R$76,"")</f>
        <v>57.142857142857146</v>
      </c>
      <c r="L205" s="179">
        <v>4</v>
      </c>
      <c r="M205" s="127">
        <f>+IFERROR(L205*100/$S$76,"")</f>
        <v>57.142857142857146</v>
      </c>
      <c r="N205" s="177"/>
      <c r="O205" s="177"/>
      <c r="P205" s="177"/>
      <c r="Q205" s="177"/>
      <c r="R205" s="177"/>
      <c r="S205" s="177"/>
    </row>
    <row r="206" spans="1:21" s="62" customFormat="1" ht="33" x14ac:dyDescent="0.2">
      <c r="A206" s="131" t="s">
        <v>148</v>
      </c>
      <c r="B206" s="179"/>
      <c r="C206" s="125">
        <f>+IFERROR(B206*100/$N$76,"")</f>
        <v>0</v>
      </c>
      <c r="D206" s="179"/>
      <c r="E206" s="125">
        <f>+IFERROR(D206*100/$O$76,"")</f>
        <v>0</v>
      </c>
      <c r="F206" s="180"/>
      <c r="G206" s="125">
        <f>+IFERROR(F206*100/$P$76,"")</f>
        <v>0</v>
      </c>
      <c r="H206" s="179">
        <v>4</v>
      </c>
      <c r="I206" s="125">
        <f>+IFERROR(H206*100/$Q$76,"")</f>
        <v>57.142857142857146</v>
      </c>
      <c r="J206" s="179">
        <v>4</v>
      </c>
      <c r="K206" s="125">
        <f>+IFERROR(J206*100/$R$76,"")</f>
        <v>57.142857142857146</v>
      </c>
      <c r="L206" s="179">
        <v>4</v>
      </c>
      <c r="M206" s="127">
        <f>+IFERROR(L206*100/$S$76,"")</f>
        <v>57.142857142857146</v>
      </c>
      <c r="N206" s="177"/>
      <c r="O206" s="177"/>
      <c r="P206" s="177"/>
      <c r="Q206" s="177"/>
      <c r="R206" s="177"/>
      <c r="S206" s="177"/>
    </row>
    <row r="207" spans="1:21" s="62" customFormat="1" ht="33" x14ac:dyDescent="0.2">
      <c r="A207" s="182" t="s">
        <v>149</v>
      </c>
      <c r="B207" s="179"/>
      <c r="C207" s="125" t="str">
        <f>IF(B207=0,"",B207*100/(B46+H46))</f>
        <v/>
      </c>
      <c r="D207" s="179"/>
      <c r="E207" s="125" t="str">
        <f>IF(D207=0,"",D207*100/(C46+I46))</f>
        <v/>
      </c>
      <c r="F207" s="180"/>
      <c r="G207" s="125" t="str">
        <f>IF(F207=0,"",F207*100/(D46+J46))</f>
        <v/>
      </c>
      <c r="H207" s="179"/>
      <c r="I207" s="125" t="str">
        <f>IF(H207=0,"",H207*100/(E46+K46))</f>
        <v/>
      </c>
      <c r="J207" s="179"/>
      <c r="K207" s="125" t="str">
        <f>IF(J207=0,"",J207*100/(F46+L46))</f>
        <v/>
      </c>
      <c r="L207" s="179"/>
      <c r="M207" s="127" t="str">
        <f>IF(L207=0,"",L207*100/(G46+M46))</f>
        <v/>
      </c>
      <c r="N207" s="159"/>
      <c r="O207" s="159"/>
      <c r="P207" s="159"/>
      <c r="Q207" s="159"/>
      <c r="R207" s="159"/>
      <c r="S207" s="159"/>
    </row>
    <row r="208" spans="1:21" s="62" customFormat="1" ht="49.5" x14ac:dyDescent="0.2">
      <c r="A208" s="160" t="s">
        <v>150</v>
      </c>
      <c r="B208" s="183"/>
      <c r="C208" s="134" t="str">
        <f>IF(B208=0,"",B208*100/(B46+H46))</f>
        <v/>
      </c>
      <c r="D208" s="183"/>
      <c r="E208" s="134" t="str">
        <f>IF(D208=0,"",D208*100/(C46+I46))</f>
        <v/>
      </c>
      <c r="F208" s="184"/>
      <c r="G208" s="134" t="str">
        <f>IF(F208=0,"",F208*100/(D46+J46))</f>
        <v/>
      </c>
      <c r="H208" s="179"/>
      <c r="I208" s="134" t="str">
        <f>IF(H208=0,"",H208*100/(E46+K46))</f>
        <v/>
      </c>
      <c r="J208" s="179"/>
      <c r="K208" s="134" t="str">
        <f>IF(J208=0,"",J208*100/(F46+L46))</f>
        <v/>
      </c>
      <c r="L208" s="183"/>
      <c r="M208" s="135" t="str">
        <f>IF(L208=0,"",L208*100/(G46+M46))</f>
        <v/>
      </c>
      <c r="N208" s="159"/>
      <c r="O208" s="159"/>
      <c r="P208" s="159"/>
      <c r="Q208" s="159"/>
      <c r="R208" s="159"/>
      <c r="S208" s="159"/>
    </row>
    <row r="209" spans="1:31" s="62" customFormat="1" x14ac:dyDescent="0.2">
      <c r="A209" s="185"/>
      <c r="B209" s="185"/>
      <c r="C209" s="186"/>
      <c r="D209" s="186"/>
      <c r="E209" s="186"/>
      <c r="F209" s="186"/>
      <c r="G209" s="186"/>
      <c r="H209" s="186"/>
      <c r="I209" s="186"/>
      <c r="J209" s="186"/>
      <c r="K209" s="186"/>
      <c r="L209" s="186"/>
      <c r="M209" s="186"/>
      <c r="N209" s="186"/>
      <c r="O209" s="186"/>
      <c r="P209" s="186"/>
      <c r="Q209" s="186"/>
      <c r="R209" s="186"/>
      <c r="S209" s="187"/>
      <c r="T209" s="187"/>
      <c r="U209" s="187"/>
      <c r="V209" s="187"/>
      <c r="W209" s="187"/>
      <c r="X209" s="187"/>
      <c r="Y209" s="187"/>
      <c r="Z209" s="187"/>
      <c r="AA209" s="187"/>
      <c r="AB209" s="187"/>
      <c r="AC209" s="187"/>
      <c r="AD209" s="187"/>
      <c r="AE209" s="187"/>
    </row>
    <row r="210" spans="1:31" s="62" customFormat="1" x14ac:dyDescent="0.2">
      <c r="A210" s="171" t="s">
        <v>127</v>
      </c>
      <c r="B210" s="171"/>
      <c r="C210" s="171"/>
      <c r="D210" s="171"/>
      <c r="E210" s="171"/>
      <c r="F210" s="171"/>
      <c r="G210" s="171"/>
      <c r="H210" s="171"/>
      <c r="I210" s="171"/>
      <c r="J210" s="171"/>
      <c r="K210" s="171"/>
      <c r="L210" s="171"/>
      <c r="M210" s="171"/>
      <c r="N210" s="171"/>
      <c r="O210" s="171"/>
      <c r="P210" s="171"/>
      <c r="Q210" s="171"/>
      <c r="R210" s="171"/>
      <c r="S210" s="171"/>
    </row>
    <row r="211" spans="1:31" s="62" customFormat="1" x14ac:dyDescent="0.2">
      <c r="A211" s="626" t="s">
        <v>151</v>
      </c>
      <c r="B211" s="621">
        <v>2013</v>
      </c>
      <c r="C211" s="622"/>
      <c r="D211" s="623"/>
      <c r="E211" s="621">
        <v>2014</v>
      </c>
      <c r="F211" s="622"/>
      <c r="G211" s="623"/>
      <c r="H211" s="624">
        <v>2015</v>
      </c>
      <c r="I211" s="710"/>
      <c r="J211" s="710"/>
      <c r="K211" s="624">
        <v>2016</v>
      </c>
      <c r="L211" s="710"/>
      <c r="M211" s="710"/>
      <c r="N211" s="621">
        <v>2017</v>
      </c>
      <c r="O211" s="622"/>
      <c r="P211" s="623"/>
      <c r="Q211" s="621">
        <v>2018</v>
      </c>
      <c r="R211" s="622"/>
      <c r="S211" s="623"/>
    </row>
    <row r="212" spans="1:31" s="62" customFormat="1" x14ac:dyDescent="0.2">
      <c r="A212" s="627"/>
      <c r="B212" s="378" t="s">
        <v>152</v>
      </c>
      <c r="C212" s="624" t="s">
        <v>153</v>
      </c>
      <c r="D212" s="625"/>
      <c r="E212" s="378" t="s">
        <v>152</v>
      </c>
      <c r="F212" s="624" t="s">
        <v>153</v>
      </c>
      <c r="G212" s="625"/>
      <c r="H212" s="378" t="s">
        <v>152</v>
      </c>
      <c r="I212" s="624" t="s">
        <v>153</v>
      </c>
      <c r="J212" s="625"/>
      <c r="K212" s="378" t="s">
        <v>152</v>
      </c>
      <c r="L212" s="624" t="s">
        <v>153</v>
      </c>
      <c r="M212" s="625"/>
      <c r="N212" s="378" t="s">
        <v>152</v>
      </c>
      <c r="O212" s="624" t="s">
        <v>153</v>
      </c>
      <c r="P212" s="625"/>
      <c r="Q212" s="378" t="s">
        <v>152</v>
      </c>
      <c r="R212" s="624" t="s">
        <v>153</v>
      </c>
      <c r="S212" s="625"/>
    </row>
    <row r="213" spans="1:31" s="62" customFormat="1" x14ac:dyDescent="0.2">
      <c r="A213" s="628"/>
      <c r="B213" s="378" t="s">
        <v>84</v>
      </c>
      <c r="C213" s="378" t="s">
        <v>84</v>
      </c>
      <c r="D213" s="378" t="s">
        <v>85</v>
      </c>
      <c r="E213" s="378" t="s">
        <v>84</v>
      </c>
      <c r="F213" s="378" t="s">
        <v>84</v>
      </c>
      <c r="G213" s="378" t="s">
        <v>85</v>
      </c>
      <c r="H213" s="378" t="s">
        <v>84</v>
      </c>
      <c r="I213" s="378" t="s">
        <v>84</v>
      </c>
      <c r="J213" s="378" t="s">
        <v>85</v>
      </c>
      <c r="K213" s="378" t="s">
        <v>84</v>
      </c>
      <c r="L213" s="378" t="s">
        <v>84</v>
      </c>
      <c r="M213" s="378" t="s">
        <v>85</v>
      </c>
      <c r="N213" s="378" t="s">
        <v>84</v>
      </c>
      <c r="O213" s="378" t="s">
        <v>84</v>
      </c>
      <c r="P213" s="378" t="s">
        <v>85</v>
      </c>
      <c r="Q213" s="378" t="s">
        <v>84</v>
      </c>
      <c r="R213" s="378" t="s">
        <v>84</v>
      </c>
      <c r="S213" s="378" t="s">
        <v>85</v>
      </c>
    </row>
    <row r="214" spans="1:31" s="190" customFormat="1" ht="33" x14ac:dyDescent="0.2">
      <c r="A214" s="117" t="s">
        <v>154</v>
      </c>
      <c r="B214" s="188"/>
      <c r="C214" s="189"/>
      <c r="D214" s="174" t="str">
        <f t="shared" ref="D214:D232" si="30">IF(C214=0,"",C214*100/B214)</f>
        <v/>
      </c>
      <c r="E214" s="188"/>
      <c r="F214" s="189"/>
      <c r="G214" s="174" t="str">
        <f t="shared" ref="G214:G232" si="31">IF(F214=0,"",F214*100/E214)</f>
        <v/>
      </c>
      <c r="H214" s="188"/>
      <c r="I214" s="189"/>
      <c r="J214" s="174" t="str">
        <f t="shared" ref="J214:J232" si="32">IF(I214=0,"",I214*100/H214)</f>
        <v/>
      </c>
      <c r="K214" s="188"/>
      <c r="L214" s="189"/>
      <c r="M214" s="174" t="str">
        <f t="shared" ref="M214:M232" si="33">IF(L214=0,"",L214*100/K214)</f>
        <v/>
      </c>
      <c r="N214" s="188"/>
      <c r="O214" s="189"/>
      <c r="P214" s="174" t="str">
        <f t="shared" ref="P214:P232" si="34">IF(O214=0,"",O214*100/N214)</f>
        <v/>
      </c>
      <c r="Q214" s="188"/>
      <c r="R214" s="189"/>
      <c r="S214" s="176" t="str">
        <f t="shared" ref="S214:S232" si="35">IF(R214=0,"",R214*100/Q214)</f>
        <v/>
      </c>
    </row>
    <row r="215" spans="1:31" s="190" customFormat="1" ht="33" x14ac:dyDescent="0.2">
      <c r="A215" s="117" t="s">
        <v>155</v>
      </c>
      <c r="B215" s="191"/>
      <c r="C215" s="192"/>
      <c r="D215" s="125" t="str">
        <f t="shared" si="30"/>
        <v/>
      </c>
      <c r="E215" s="191"/>
      <c r="F215" s="192"/>
      <c r="G215" s="125" t="str">
        <f t="shared" si="31"/>
        <v/>
      </c>
      <c r="H215" s="191"/>
      <c r="I215" s="192"/>
      <c r="J215" s="125" t="str">
        <f t="shared" si="32"/>
        <v/>
      </c>
      <c r="K215" s="191"/>
      <c r="L215" s="192"/>
      <c r="M215" s="125" t="str">
        <f t="shared" si="33"/>
        <v/>
      </c>
      <c r="N215" s="191"/>
      <c r="O215" s="192"/>
      <c r="P215" s="125" t="str">
        <f t="shared" si="34"/>
        <v/>
      </c>
      <c r="Q215" s="191"/>
      <c r="R215" s="192"/>
      <c r="S215" s="127" t="str">
        <f t="shared" si="35"/>
        <v/>
      </c>
    </row>
    <row r="216" spans="1:31" s="62" customFormat="1" ht="33" x14ac:dyDescent="0.2">
      <c r="A216" s="140" t="s">
        <v>156</v>
      </c>
      <c r="B216" s="191"/>
      <c r="C216" s="179"/>
      <c r="D216" s="125" t="str">
        <f t="shared" si="30"/>
        <v/>
      </c>
      <c r="E216" s="191"/>
      <c r="F216" s="179"/>
      <c r="G216" s="125" t="str">
        <f t="shared" si="31"/>
        <v/>
      </c>
      <c r="H216" s="191"/>
      <c r="I216" s="179"/>
      <c r="J216" s="125" t="str">
        <f t="shared" si="32"/>
        <v/>
      </c>
      <c r="K216" s="191"/>
      <c r="L216" s="179"/>
      <c r="M216" s="125" t="str">
        <f t="shared" si="33"/>
        <v/>
      </c>
      <c r="N216" s="191"/>
      <c r="O216" s="179"/>
      <c r="P216" s="125" t="str">
        <f t="shared" si="34"/>
        <v/>
      </c>
      <c r="Q216" s="191"/>
      <c r="R216" s="179"/>
      <c r="S216" s="127" t="str">
        <f t="shared" si="35"/>
        <v/>
      </c>
    </row>
    <row r="217" spans="1:31" s="62" customFormat="1" ht="33" x14ac:dyDescent="0.2">
      <c r="A217" s="140" t="s">
        <v>157</v>
      </c>
      <c r="B217" s="191"/>
      <c r="C217" s="179"/>
      <c r="D217" s="125" t="str">
        <f t="shared" si="30"/>
        <v/>
      </c>
      <c r="E217" s="191"/>
      <c r="F217" s="179"/>
      <c r="G217" s="125" t="str">
        <f t="shared" si="31"/>
        <v/>
      </c>
      <c r="H217" s="191"/>
      <c r="I217" s="179"/>
      <c r="J217" s="125" t="str">
        <f t="shared" si="32"/>
        <v/>
      </c>
      <c r="K217" s="191"/>
      <c r="L217" s="179"/>
      <c r="M217" s="125" t="str">
        <f t="shared" si="33"/>
        <v/>
      </c>
      <c r="N217" s="191"/>
      <c r="O217" s="179"/>
      <c r="P217" s="125" t="str">
        <f t="shared" si="34"/>
        <v/>
      </c>
      <c r="Q217" s="191"/>
      <c r="R217" s="179"/>
      <c r="S217" s="127" t="str">
        <f t="shared" si="35"/>
        <v/>
      </c>
    </row>
    <row r="218" spans="1:31" s="62" customFormat="1" ht="33" x14ac:dyDescent="0.2">
      <c r="A218" s="140" t="s">
        <v>158</v>
      </c>
      <c r="B218" s="193" t="str">
        <f>IF(C216=0,"",(C216+C217))</f>
        <v/>
      </c>
      <c r="C218" s="179"/>
      <c r="D218" s="125" t="str">
        <f t="shared" si="30"/>
        <v/>
      </c>
      <c r="E218" s="193" t="str">
        <f>IF(F216=0,"",(F216+F217))</f>
        <v/>
      </c>
      <c r="F218" s="179"/>
      <c r="G218" s="125" t="str">
        <f t="shared" si="31"/>
        <v/>
      </c>
      <c r="H218" s="193" t="str">
        <f>IF(I216=0,"",(I216+I217))</f>
        <v/>
      </c>
      <c r="I218" s="124"/>
      <c r="J218" s="125" t="str">
        <f t="shared" si="32"/>
        <v/>
      </c>
      <c r="K218" s="193" t="str">
        <f>IF(L216=0,"",(L216+L217))</f>
        <v/>
      </c>
      <c r="L218" s="179"/>
      <c r="M218" s="125" t="str">
        <f t="shared" si="33"/>
        <v/>
      </c>
      <c r="N218" s="193" t="str">
        <f>IF(O216=0,"",(O216+O217))</f>
        <v/>
      </c>
      <c r="O218" s="179"/>
      <c r="P218" s="125" t="str">
        <f t="shared" si="34"/>
        <v/>
      </c>
      <c r="Q218" s="193" t="str">
        <f>IF(R216=0,"",(R216+R217))</f>
        <v/>
      </c>
      <c r="R218" s="179"/>
      <c r="S218" s="127" t="str">
        <f t="shared" si="35"/>
        <v/>
      </c>
    </row>
    <row r="219" spans="1:31" s="62" customFormat="1" ht="33" x14ac:dyDescent="0.2">
      <c r="A219" s="140" t="s">
        <v>159</v>
      </c>
      <c r="B219" s="193" t="str">
        <f>IF(C216=0,"",C216)</f>
        <v/>
      </c>
      <c r="C219" s="179"/>
      <c r="D219" s="125" t="str">
        <f t="shared" si="30"/>
        <v/>
      </c>
      <c r="E219" s="193" t="str">
        <f>IF(F216=0,"",F216)</f>
        <v/>
      </c>
      <c r="F219" s="179"/>
      <c r="G219" s="125" t="str">
        <f t="shared" si="31"/>
        <v/>
      </c>
      <c r="H219" s="193" t="str">
        <f>IF(I216=0,"",I216)</f>
        <v/>
      </c>
      <c r="I219" s="124"/>
      <c r="J219" s="125" t="str">
        <f t="shared" si="32"/>
        <v/>
      </c>
      <c r="K219" s="193" t="str">
        <f>IF(L216=0,"",L216)</f>
        <v/>
      </c>
      <c r="L219" s="179"/>
      <c r="M219" s="125" t="str">
        <f t="shared" si="33"/>
        <v/>
      </c>
      <c r="N219" s="193" t="str">
        <f>IF(O216=0,"",O216)</f>
        <v/>
      </c>
      <c r="O219" s="179"/>
      <c r="P219" s="125" t="str">
        <f t="shared" si="34"/>
        <v/>
      </c>
      <c r="Q219" s="193" t="str">
        <f>IF(R216=0,"",R216)</f>
        <v/>
      </c>
      <c r="R219" s="179"/>
      <c r="S219" s="127" t="str">
        <f t="shared" si="35"/>
        <v/>
      </c>
    </row>
    <row r="220" spans="1:31" s="62" customFormat="1" ht="33" x14ac:dyDescent="0.2">
      <c r="A220" s="140" t="s">
        <v>160</v>
      </c>
      <c r="B220" s="193" t="str">
        <f>IF(C217=0,"",C217)</f>
        <v/>
      </c>
      <c r="C220" s="179"/>
      <c r="D220" s="125" t="str">
        <f t="shared" si="30"/>
        <v/>
      </c>
      <c r="E220" s="193" t="str">
        <f>IF(F217=0,"",F217)</f>
        <v/>
      </c>
      <c r="F220" s="179"/>
      <c r="G220" s="125" t="str">
        <f t="shared" si="31"/>
        <v/>
      </c>
      <c r="H220" s="193" t="str">
        <f>IF(I217=0,"",I217)</f>
        <v/>
      </c>
      <c r="I220" s="124"/>
      <c r="J220" s="125" t="str">
        <f t="shared" si="32"/>
        <v/>
      </c>
      <c r="K220" s="193" t="str">
        <f>IF(L217=0,"",L217)</f>
        <v/>
      </c>
      <c r="L220" s="179"/>
      <c r="M220" s="125" t="str">
        <f t="shared" si="33"/>
        <v/>
      </c>
      <c r="N220" s="193" t="str">
        <f>IF(O217=0,"",O217)</f>
        <v/>
      </c>
      <c r="O220" s="179"/>
      <c r="P220" s="125" t="str">
        <f t="shared" si="34"/>
        <v/>
      </c>
      <c r="Q220" s="193" t="str">
        <f>IF(R217=0,"",R217)</f>
        <v/>
      </c>
      <c r="R220" s="179"/>
      <c r="S220" s="127" t="str">
        <f t="shared" si="35"/>
        <v/>
      </c>
    </row>
    <row r="221" spans="1:31" s="62" customFormat="1" ht="33" x14ac:dyDescent="0.2">
      <c r="A221" s="140" t="s">
        <v>161</v>
      </c>
      <c r="B221" s="193" t="str">
        <f>IF(C219=0,"",(C219+C220))</f>
        <v/>
      </c>
      <c r="C221" s="179"/>
      <c r="D221" s="125" t="str">
        <f t="shared" si="30"/>
        <v/>
      </c>
      <c r="E221" s="193" t="str">
        <f>IF(F219=0,"",(F219+F220))</f>
        <v/>
      </c>
      <c r="F221" s="179"/>
      <c r="G221" s="125" t="str">
        <f t="shared" si="31"/>
        <v/>
      </c>
      <c r="H221" s="193" t="str">
        <f>IF(I219=0,"",(I219+I220))</f>
        <v/>
      </c>
      <c r="I221" s="124"/>
      <c r="J221" s="125" t="str">
        <f t="shared" si="32"/>
        <v/>
      </c>
      <c r="K221" s="193" t="str">
        <f>IF(L219=0,"",(L219+L220))</f>
        <v/>
      </c>
      <c r="L221" s="179"/>
      <c r="M221" s="125" t="str">
        <f t="shared" si="33"/>
        <v/>
      </c>
      <c r="N221" s="193" t="str">
        <f>IF(O219=0,"",(O219+O220))</f>
        <v/>
      </c>
      <c r="O221" s="179"/>
      <c r="P221" s="125" t="str">
        <f t="shared" si="34"/>
        <v/>
      </c>
      <c r="Q221" s="193" t="str">
        <f>IF(R219=0,"",(R219+R220))</f>
        <v/>
      </c>
      <c r="R221" s="179"/>
      <c r="S221" s="127" t="str">
        <f t="shared" si="35"/>
        <v/>
      </c>
    </row>
    <row r="222" spans="1:31" s="62" customFormat="1" ht="33" x14ac:dyDescent="0.2">
      <c r="A222" s="107" t="s">
        <v>162</v>
      </c>
      <c r="B222" s="191"/>
      <c r="C222" s="192"/>
      <c r="D222" s="125"/>
      <c r="E222" s="191"/>
      <c r="F222" s="192"/>
      <c r="G222" s="125"/>
      <c r="H222" s="191"/>
      <c r="I222" s="192"/>
      <c r="J222" s="125"/>
      <c r="K222" s="191"/>
      <c r="L222" s="192"/>
      <c r="M222" s="125"/>
      <c r="N222" s="181"/>
      <c r="O222" s="192"/>
      <c r="P222" s="125"/>
      <c r="Q222" s="181"/>
      <c r="R222" s="192"/>
      <c r="S222" s="127"/>
    </row>
    <row r="223" spans="1:31" s="62" customFormat="1" ht="33" x14ac:dyDescent="0.2">
      <c r="A223" s="107" t="s">
        <v>163</v>
      </c>
      <c r="B223" s="191">
        <v>1115</v>
      </c>
      <c r="C223" s="192">
        <v>954</v>
      </c>
      <c r="D223" s="125">
        <f t="shared" ref="D223" si="36">IF(C223=0,"",C223*100/B223)</f>
        <v>85.560538116591928</v>
      </c>
      <c r="E223" s="191">
        <v>1400</v>
      </c>
      <c r="F223" s="192">
        <v>1250</v>
      </c>
      <c r="G223" s="125">
        <f t="shared" ref="G223" si="37">IF(F223=0,"",F223*100/E223)</f>
        <v>89.285714285714292</v>
      </c>
      <c r="H223" s="191">
        <v>1950</v>
      </c>
      <c r="I223" s="192">
        <v>1750</v>
      </c>
      <c r="J223" s="125">
        <f t="shared" ref="J223" si="38">IF(I223=0,"",I223*100/H223)</f>
        <v>89.743589743589737</v>
      </c>
      <c r="K223" s="191">
        <v>2350</v>
      </c>
      <c r="L223" s="192">
        <v>2100</v>
      </c>
      <c r="M223" s="125">
        <f t="shared" ref="M223" si="39">IF(L223=0,"",L223*100/K223)</f>
        <v>89.361702127659569</v>
      </c>
      <c r="N223" s="181">
        <v>2600</v>
      </c>
      <c r="O223" s="192">
        <v>2350</v>
      </c>
      <c r="P223" s="125">
        <f t="shared" ref="P223" si="40">IF(O223=0,"",O223*100/N223)</f>
        <v>90.384615384615387</v>
      </c>
      <c r="Q223" s="181">
        <v>2800</v>
      </c>
      <c r="R223" s="192">
        <v>2650</v>
      </c>
      <c r="S223" s="127">
        <f t="shared" ref="S223" si="41">IF(R223=0,"",R223*100/Q223)</f>
        <v>94.642857142857139</v>
      </c>
    </row>
    <row r="224" spans="1:31" s="62" customFormat="1" ht="33" x14ac:dyDescent="0.2">
      <c r="A224" s="140" t="s">
        <v>164</v>
      </c>
      <c r="B224" s="191"/>
      <c r="C224" s="192"/>
      <c r="D224" s="125" t="str">
        <f t="shared" si="30"/>
        <v/>
      </c>
      <c r="E224" s="191"/>
      <c r="F224" s="192"/>
      <c r="G224" s="125" t="str">
        <f t="shared" si="31"/>
        <v/>
      </c>
      <c r="H224" s="191"/>
      <c r="I224" s="192"/>
      <c r="J224" s="125" t="str">
        <f t="shared" si="32"/>
        <v/>
      </c>
      <c r="K224" s="191">
        <v>400</v>
      </c>
      <c r="L224" s="192">
        <v>250</v>
      </c>
      <c r="M224" s="125">
        <f t="shared" si="33"/>
        <v>62.5</v>
      </c>
      <c r="N224" s="181"/>
      <c r="O224" s="179"/>
      <c r="P224" s="125" t="str">
        <f t="shared" si="34"/>
        <v/>
      </c>
      <c r="Q224" s="181"/>
      <c r="R224" s="192"/>
      <c r="S224" s="127" t="str">
        <f t="shared" si="35"/>
        <v/>
      </c>
    </row>
    <row r="225" spans="1:31" s="62" customFormat="1" ht="33" x14ac:dyDescent="0.2">
      <c r="A225" s="140" t="s">
        <v>165</v>
      </c>
      <c r="B225" s="191"/>
      <c r="C225" s="192"/>
      <c r="D225" s="125" t="str">
        <f t="shared" si="30"/>
        <v/>
      </c>
      <c r="E225" s="191"/>
      <c r="F225" s="192"/>
      <c r="G225" s="125" t="str">
        <f t="shared" si="31"/>
        <v/>
      </c>
      <c r="H225" s="191">
        <v>305</v>
      </c>
      <c r="I225" s="192">
        <v>212</v>
      </c>
      <c r="J225" s="125">
        <f t="shared" si="32"/>
        <v>69.508196721311478</v>
      </c>
      <c r="K225" s="191">
        <v>400</v>
      </c>
      <c r="L225" s="192">
        <v>250</v>
      </c>
      <c r="M225" s="125">
        <f t="shared" si="33"/>
        <v>62.5</v>
      </c>
      <c r="N225" s="181">
        <v>450</v>
      </c>
      <c r="O225" s="179">
        <v>300</v>
      </c>
      <c r="P225" s="125">
        <f>IF(O225=0,"",O225*100/N225)</f>
        <v>66.666666666666671</v>
      </c>
      <c r="Q225" s="181">
        <v>450</v>
      </c>
      <c r="R225" s="192">
        <v>310</v>
      </c>
      <c r="S225" s="127">
        <f t="shared" si="35"/>
        <v>68.888888888888886</v>
      </c>
    </row>
    <row r="226" spans="1:31" s="62" customFormat="1" ht="33" x14ac:dyDescent="0.2">
      <c r="A226" s="93" t="s">
        <v>166</v>
      </c>
      <c r="B226" s="193" t="str">
        <f>IF(C224=0,"",(C224+C225))</f>
        <v/>
      </c>
      <c r="C226" s="179"/>
      <c r="D226" s="125" t="str">
        <f t="shared" si="30"/>
        <v/>
      </c>
      <c r="E226" s="193" t="str">
        <f>IF(F224=0,"",(F224+F225))</f>
        <v/>
      </c>
      <c r="F226" s="179"/>
      <c r="G226" s="125" t="str">
        <f t="shared" si="31"/>
        <v/>
      </c>
      <c r="H226" s="193" t="str">
        <f>IF(I224=0,"",(I224+I225))</f>
        <v/>
      </c>
      <c r="I226" s="179">
        <v>0</v>
      </c>
      <c r="J226" s="125" t="str">
        <f t="shared" si="32"/>
        <v/>
      </c>
      <c r="K226" s="193">
        <f>IF(L224=0,"",(L224+L225))</f>
        <v>500</v>
      </c>
      <c r="L226" s="179">
        <v>0</v>
      </c>
      <c r="M226" s="125" t="str">
        <f t="shared" si="33"/>
        <v/>
      </c>
      <c r="N226" s="193" t="str">
        <f>IF(O224=0,"",(O224+O225))</f>
        <v/>
      </c>
      <c r="O226" s="179">
        <v>0</v>
      </c>
      <c r="P226" s="125" t="str">
        <f t="shared" si="34"/>
        <v/>
      </c>
      <c r="Q226" s="193" t="str">
        <f>IF(R224=0,"",(R224+R225))</f>
        <v/>
      </c>
      <c r="R226" s="179">
        <v>0</v>
      </c>
      <c r="S226" s="127" t="str">
        <f t="shared" si="35"/>
        <v/>
      </c>
    </row>
    <row r="227" spans="1:31" s="62" customFormat="1" ht="33" x14ac:dyDescent="0.2">
      <c r="A227" s="93" t="s">
        <v>167</v>
      </c>
      <c r="B227" s="193" t="str">
        <f>IF(C224=0,"",C224)</f>
        <v/>
      </c>
      <c r="C227" s="179"/>
      <c r="D227" s="125" t="str">
        <f t="shared" si="30"/>
        <v/>
      </c>
      <c r="E227" s="193" t="str">
        <f>IF(F224=0,"",F224)</f>
        <v/>
      </c>
      <c r="F227" s="179"/>
      <c r="G227" s="125" t="str">
        <f t="shared" si="31"/>
        <v/>
      </c>
      <c r="H227" s="193" t="str">
        <f>IF(I224=0,"",I224)</f>
        <v/>
      </c>
      <c r="I227" s="179">
        <v>0</v>
      </c>
      <c r="J227" s="125" t="str">
        <f t="shared" si="32"/>
        <v/>
      </c>
      <c r="K227" s="193">
        <f>IF(L224=0,"",L224)</f>
        <v>250</v>
      </c>
      <c r="L227" s="179">
        <v>0</v>
      </c>
      <c r="M227" s="125" t="str">
        <f t="shared" si="33"/>
        <v/>
      </c>
      <c r="N227" s="193" t="str">
        <f>IF(O224=0,"",O224)</f>
        <v/>
      </c>
      <c r="O227" s="179">
        <v>0</v>
      </c>
      <c r="P227" s="125" t="str">
        <f t="shared" si="34"/>
        <v/>
      </c>
      <c r="Q227" s="193" t="str">
        <f>IF(R224=0,"",R224)</f>
        <v/>
      </c>
      <c r="R227" s="179">
        <v>0</v>
      </c>
      <c r="S227" s="127" t="str">
        <f t="shared" si="35"/>
        <v/>
      </c>
    </row>
    <row r="228" spans="1:31" s="62" customFormat="1" ht="33" x14ac:dyDescent="0.2">
      <c r="A228" s="93" t="s">
        <v>167</v>
      </c>
      <c r="B228" s="193" t="str">
        <f>IF(C225=0,"",C225)</f>
        <v/>
      </c>
      <c r="C228" s="179"/>
      <c r="D228" s="125" t="str">
        <f t="shared" si="30"/>
        <v/>
      </c>
      <c r="E228" s="193" t="str">
        <f>IF(F225=0,"",F225)</f>
        <v/>
      </c>
      <c r="F228" s="179"/>
      <c r="G228" s="125" t="str">
        <f t="shared" si="31"/>
        <v/>
      </c>
      <c r="H228" s="193">
        <f>IF(I225=0,"",I225)</f>
        <v>212</v>
      </c>
      <c r="I228" s="179">
        <v>67</v>
      </c>
      <c r="J228" s="125">
        <f t="shared" si="32"/>
        <v>31.60377358490566</v>
      </c>
      <c r="K228" s="193">
        <f>IF(L225=0,"",L225)</f>
        <v>250</v>
      </c>
      <c r="L228" s="179">
        <v>71</v>
      </c>
      <c r="M228" s="125">
        <f t="shared" si="33"/>
        <v>28.4</v>
      </c>
      <c r="N228" s="193">
        <f>IF(O225=0,"",O225)</f>
        <v>300</v>
      </c>
      <c r="O228" s="179">
        <v>78</v>
      </c>
      <c r="P228" s="125">
        <f t="shared" si="34"/>
        <v>26</v>
      </c>
      <c r="Q228" s="193">
        <f>IF(R225=0,"",R225)</f>
        <v>310</v>
      </c>
      <c r="R228" s="179">
        <v>80</v>
      </c>
      <c r="S228" s="127">
        <f t="shared" si="35"/>
        <v>25.806451612903224</v>
      </c>
    </row>
    <row r="229" spans="1:31" s="62" customFormat="1" ht="33" x14ac:dyDescent="0.2">
      <c r="A229" s="93" t="s">
        <v>168</v>
      </c>
      <c r="B229" s="193" t="str">
        <f>IF(C227=0,"",(C227+C228))</f>
        <v/>
      </c>
      <c r="C229" s="179"/>
      <c r="D229" s="125" t="str">
        <f t="shared" si="30"/>
        <v/>
      </c>
      <c r="E229" s="193" t="str">
        <f>IF(F227=0,"",(F227+F228))</f>
        <v/>
      </c>
      <c r="F229" s="179"/>
      <c r="G229" s="125" t="str">
        <f t="shared" si="31"/>
        <v/>
      </c>
      <c r="H229" s="193" t="str">
        <f>IF(I227=0,"",(I227+I228))</f>
        <v/>
      </c>
      <c r="I229" s="179"/>
      <c r="J229" s="125" t="str">
        <f t="shared" si="32"/>
        <v/>
      </c>
      <c r="K229" s="193" t="str">
        <f>IF(L227=0,"",(L227+L228))</f>
        <v/>
      </c>
      <c r="L229" s="179"/>
      <c r="M229" s="125" t="str">
        <f t="shared" si="33"/>
        <v/>
      </c>
      <c r="N229" s="193" t="str">
        <f>IF(O227=0,"",(O227+O228))</f>
        <v/>
      </c>
      <c r="O229" s="179"/>
      <c r="P229" s="125" t="str">
        <f t="shared" si="34"/>
        <v/>
      </c>
      <c r="Q229" s="193" t="str">
        <f>IF(R227=0,"",(R227+R228))</f>
        <v/>
      </c>
      <c r="R229" s="179"/>
      <c r="S229" s="127" t="str">
        <f t="shared" si="35"/>
        <v/>
      </c>
    </row>
    <row r="230" spans="1:31" s="62" customFormat="1" x14ac:dyDescent="0.2">
      <c r="A230" s="93" t="s">
        <v>169</v>
      </c>
      <c r="B230" s="179"/>
      <c r="C230" s="179"/>
      <c r="D230" s="125" t="str">
        <f t="shared" si="30"/>
        <v/>
      </c>
      <c r="E230" s="179"/>
      <c r="F230" s="179"/>
      <c r="G230" s="125" t="str">
        <f t="shared" si="31"/>
        <v/>
      </c>
      <c r="H230" s="194">
        <v>394</v>
      </c>
      <c r="I230" s="179">
        <v>255</v>
      </c>
      <c r="J230" s="125">
        <f t="shared" si="32"/>
        <v>64.720812182741113</v>
      </c>
      <c r="K230" s="179">
        <v>352</v>
      </c>
      <c r="L230" s="179">
        <v>239</v>
      </c>
      <c r="M230" s="125">
        <f t="shared" si="33"/>
        <v>67.897727272727266</v>
      </c>
      <c r="N230" s="179">
        <v>365</v>
      </c>
      <c r="O230" s="179">
        <v>274</v>
      </c>
      <c r="P230" s="125">
        <f t="shared" si="34"/>
        <v>75.06849315068493</v>
      </c>
      <c r="Q230" s="194">
        <v>380</v>
      </c>
      <c r="R230" s="179">
        <v>275</v>
      </c>
      <c r="S230" s="127">
        <f t="shared" si="35"/>
        <v>72.368421052631575</v>
      </c>
    </row>
    <row r="231" spans="1:31" s="62" customFormat="1" ht="33" x14ac:dyDescent="0.2">
      <c r="A231" s="93" t="s">
        <v>170</v>
      </c>
      <c r="B231" s="179"/>
      <c r="C231" s="179"/>
      <c r="D231" s="125" t="str">
        <f t="shared" si="30"/>
        <v/>
      </c>
      <c r="E231" s="179"/>
      <c r="F231" s="179"/>
      <c r="G231" s="125" t="str">
        <f t="shared" si="31"/>
        <v/>
      </c>
      <c r="H231" s="194">
        <v>394</v>
      </c>
      <c r="I231" s="179">
        <v>258</v>
      </c>
      <c r="J231" s="125">
        <f t="shared" si="32"/>
        <v>65.482233502538065</v>
      </c>
      <c r="K231" s="179">
        <v>352</v>
      </c>
      <c r="L231" s="179">
        <v>250</v>
      </c>
      <c r="M231" s="125">
        <f t="shared" si="33"/>
        <v>71.022727272727266</v>
      </c>
      <c r="N231" s="179">
        <v>365</v>
      </c>
      <c r="O231" s="179">
        <v>273</v>
      </c>
      <c r="P231" s="125">
        <f t="shared" si="34"/>
        <v>74.794520547945211</v>
      </c>
      <c r="Q231" s="194">
        <v>380</v>
      </c>
      <c r="R231" s="179">
        <v>278</v>
      </c>
      <c r="S231" s="127">
        <f t="shared" si="35"/>
        <v>73.15789473684211</v>
      </c>
    </row>
    <row r="232" spans="1:31" s="62" customFormat="1" ht="33" x14ac:dyDescent="0.2">
      <c r="A232" s="93" t="s">
        <v>171</v>
      </c>
      <c r="B232" s="183"/>
      <c r="C232" s="183"/>
      <c r="D232" s="134" t="str">
        <f t="shared" si="30"/>
        <v/>
      </c>
      <c r="E232" s="183"/>
      <c r="F232" s="183"/>
      <c r="G232" s="134" t="str">
        <f t="shared" si="31"/>
        <v/>
      </c>
      <c r="H232" s="196">
        <v>394</v>
      </c>
      <c r="I232" s="179">
        <v>242</v>
      </c>
      <c r="J232" s="134">
        <f t="shared" si="32"/>
        <v>61.421319796954315</v>
      </c>
      <c r="K232" s="179">
        <v>352</v>
      </c>
      <c r="L232" s="179">
        <v>259</v>
      </c>
      <c r="M232" s="134">
        <f t="shared" si="33"/>
        <v>73.579545454545453</v>
      </c>
      <c r="N232" s="179">
        <v>365</v>
      </c>
      <c r="O232" s="179">
        <v>268</v>
      </c>
      <c r="P232" s="134">
        <f t="shared" si="34"/>
        <v>73.424657534246577</v>
      </c>
      <c r="Q232" s="196">
        <v>380</v>
      </c>
      <c r="R232" s="183">
        <v>280</v>
      </c>
      <c r="S232" s="135">
        <f t="shared" si="35"/>
        <v>73.684210526315795</v>
      </c>
    </row>
    <row r="233" spans="1:31" s="62" customFormat="1" x14ac:dyDescent="0.2">
      <c r="A233" s="617" t="s">
        <v>172</v>
      </c>
      <c r="B233" s="617"/>
      <c r="C233" s="617"/>
      <c r="D233" s="617"/>
      <c r="E233" s="617"/>
      <c r="F233" s="617"/>
      <c r="G233" s="617"/>
      <c r="H233" s="617"/>
      <c r="I233" s="617"/>
      <c r="J233" s="617"/>
      <c r="K233" s="617"/>
      <c r="L233" s="617"/>
      <c r="M233" s="617"/>
      <c r="N233" s="617"/>
      <c r="O233" s="617"/>
      <c r="P233" s="617"/>
      <c r="Q233" s="617"/>
      <c r="R233" s="617"/>
      <c r="S233" s="617"/>
      <c r="T233" s="617"/>
      <c r="U233" s="617"/>
      <c r="V233" s="617"/>
      <c r="W233" s="617"/>
      <c r="X233" s="617"/>
      <c r="Y233" s="617"/>
      <c r="Z233" s="617"/>
      <c r="AA233" s="617"/>
      <c r="AB233" s="617"/>
      <c r="AC233" s="617"/>
      <c r="AD233" s="617"/>
      <c r="AE233" s="617"/>
    </row>
    <row r="234" spans="1:31" s="62" customFormat="1" x14ac:dyDescent="0.3">
      <c r="A234" s="618" t="s">
        <v>173</v>
      </c>
      <c r="B234" s="618"/>
      <c r="C234" s="618"/>
      <c r="D234" s="618"/>
      <c r="E234" s="618"/>
      <c r="F234" s="618"/>
      <c r="G234" s="618"/>
      <c r="H234" s="618"/>
      <c r="I234" s="618"/>
      <c r="J234" s="618"/>
      <c r="K234" s="618"/>
      <c r="L234" s="618"/>
      <c r="M234" s="618"/>
      <c r="N234" s="618"/>
      <c r="O234" s="618"/>
      <c r="P234" s="618"/>
      <c r="Q234" s="618"/>
      <c r="R234" s="618"/>
      <c r="S234" s="618"/>
      <c r="T234" s="618"/>
      <c r="U234" s="618"/>
      <c r="V234" s="618"/>
      <c r="W234" s="618"/>
      <c r="X234" s="618"/>
      <c r="Y234" s="618"/>
      <c r="Z234" s="618"/>
      <c r="AA234" s="618"/>
      <c r="AB234" s="618"/>
      <c r="AC234" s="618"/>
      <c r="AD234" s="618"/>
      <c r="AE234" s="618"/>
    </row>
    <row r="235" spans="1:31" s="62" customFormat="1" x14ac:dyDescent="0.3">
      <c r="A235" s="619" t="s">
        <v>174</v>
      </c>
      <c r="B235" s="619"/>
      <c r="C235" s="619"/>
      <c r="D235" s="619"/>
      <c r="E235" s="619"/>
      <c r="F235" s="619"/>
      <c r="G235" s="619"/>
      <c r="H235" s="619"/>
      <c r="I235" s="619"/>
      <c r="J235" s="619"/>
      <c r="K235" s="619"/>
      <c r="L235" s="619"/>
      <c r="M235" s="619"/>
      <c r="N235" s="619"/>
      <c r="O235" s="619"/>
      <c r="P235" s="619"/>
      <c r="Q235" s="619"/>
      <c r="R235" s="619"/>
      <c r="S235" s="619"/>
      <c r="T235" s="619"/>
      <c r="U235" s="619"/>
      <c r="V235" s="619"/>
      <c r="W235" s="619"/>
      <c r="X235" s="619"/>
      <c r="Y235" s="619"/>
      <c r="Z235" s="619"/>
      <c r="AA235" s="619"/>
      <c r="AB235" s="619"/>
      <c r="AC235" s="619"/>
      <c r="AD235" s="619"/>
      <c r="AE235" s="619"/>
    </row>
    <row r="236" spans="1:31" s="197" customFormat="1" x14ac:dyDescent="0.3">
      <c r="A236" s="620" t="s">
        <v>175</v>
      </c>
      <c r="B236" s="620"/>
      <c r="C236" s="620"/>
      <c r="D236" s="620"/>
      <c r="E236" s="620"/>
      <c r="F236" s="620"/>
      <c r="G236" s="620"/>
      <c r="H236" s="620"/>
      <c r="I236" s="620"/>
      <c r="J236" s="620"/>
      <c r="K236" s="620"/>
      <c r="L236" s="620"/>
      <c r="M236" s="620"/>
      <c r="N236" s="620"/>
      <c r="O236" s="620"/>
      <c r="P236" s="620"/>
      <c r="Q236" s="620"/>
      <c r="R236" s="620"/>
      <c r="S236" s="620"/>
      <c r="T236" s="620"/>
      <c r="U236" s="620"/>
      <c r="V236" s="620"/>
      <c r="W236" s="620"/>
      <c r="X236" s="620"/>
      <c r="Y236" s="620"/>
    </row>
    <row r="237" spans="1:31" s="197" customFormat="1" x14ac:dyDescent="0.3">
      <c r="A237" s="620" t="s">
        <v>176</v>
      </c>
      <c r="B237" s="620"/>
      <c r="C237" s="620"/>
      <c r="D237" s="620"/>
      <c r="E237" s="620"/>
      <c r="F237" s="620"/>
      <c r="G237" s="620"/>
      <c r="H237" s="620"/>
      <c r="I237" s="620"/>
      <c r="J237" s="620"/>
      <c r="K237" s="620"/>
      <c r="L237" s="620"/>
      <c r="M237" s="620"/>
      <c r="N237" s="620"/>
      <c r="O237" s="620"/>
      <c r="P237" s="620"/>
      <c r="Q237" s="620"/>
      <c r="R237" s="620"/>
      <c r="S237" s="620"/>
      <c r="T237" s="620"/>
      <c r="U237" s="620"/>
      <c r="V237" s="620"/>
      <c r="W237" s="620"/>
      <c r="X237" s="620"/>
      <c r="Y237" s="620"/>
    </row>
    <row r="239" spans="1:31" x14ac:dyDescent="0.3">
      <c r="A239" s="573"/>
      <c r="B239" s="573"/>
      <c r="C239" s="573"/>
      <c r="D239" s="573"/>
      <c r="E239" s="573"/>
      <c r="F239" s="573"/>
      <c r="G239" s="573"/>
      <c r="H239" s="573"/>
      <c r="I239" s="573"/>
      <c r="J239" s="573"/>
      <c r="K239" s="573"/>
      <c r="L239" s="573"/>
      <c r="M239" s="573"/>
      <c r="N239" s="573"/>
      <c r="O239" s="573"/>
    </row>
    <row r="240" spans="1:31" x14ac:dyDescent="0.3">
      <c r="A240" s="658" t="s">
        <v>98</v>
      </c>
      <c r="B240" s="609">
        <v>2013</v>
      </c>
      <c r="C240" s="609"/>
      <c r="D240" s="609">
        <v>2014</v>
      </c>
      <c r="E240" s="609"/>
      <c r="F240" s="616">
        <v>2015</v>
      </c>
      <c r="G240" s="616"/>
      <c r="H240" s="616">
        <v>2016</v>
      </c>
      <c r="I240" s="616"/>
      <c r="J240" s="609">
        <v>2017</v>
      </c>
      <c r="K240" s="609"/>
      <c r="L240" s="609">
        <v>2018</v>
      </c>
      <c r="M240" s="609"/>
    </row>
    <row r="241" spans="1:15" x14ac:dyDescent="0.3">
      <c r="A241" s="574"/>
      <c r="B241" s="377" t="s">
        <v>99</v>
      </c>
      <c r="C241" s="377" t="s">
        <v>85</v>
      </c>
      <c r="D241" s="377" t="s">
        <v>99</v>
      </c>
      <c r="E241" s="377" t="s">
        <v>85</v>
      </c>
      <c r="F241" s="377" t="s">
        <v>99</v>
      </c>
      <c r="G241" s="377" t="s">
        <v>85</v>
      </c>
      <c r="H241" s="377" t="s">
        <v>99</v>
      </c>
      <c r="I241" s="377" t="s">
        <v>85</v>
      </c>
      <c r="J241" s="377" t="s">
        <v>99</v>
      </c>
      <c r="K241" s="377" t="s">
        <v>85</v>
      </c>
      <c r="L241" s="377" t="s">
        <v>99</v>
      </c>
      <c r="M241" s="377" t="s">
        <v>85</v>
      </c>
    </row>
    <row r="242" spans="1:15" x14ac:dyDescent="0.3">
      <c r="A242" s="150" t="s">
        <v>177</v>
      </c>
      <c r="B242" s="706"/>
      <c r="C242" s="707"/>
      <c r="D242" s="706"/>
      <c r="E242" s="707"/>
      <c r="F242" s="198"/>
      <c r="G242" s="198"/>
      <c r="H242" s="706"/>
      <c r="I242" s="707"/>
      <c r="J242" s="708"/>
      <c r="K242" s="708"/>
      <c r="L242" s="708"/>
      <c r="M242" s="709"/>
    </row>
    <row r="243" spans="1:15" x14ac:dyDescent="0.3">
      <c r="A243" s="129" t="s">
        <v>178</v>
      </c>
      <c r="B243" s="68"/>
      <c r="C243" s="199" t="str">
        <f>IF(B243=0,"",B243*100/(B$246))</f>
        <v/>
      </c>
      <c r="D243" s="68"/>
      <c r="E243" s="199" t="str">
        <f>IF(D243=0,"",D243*100/(D$246))</f>
        <v/>
      </c>
      <c r="F243" s="200"/>
      <c r="G243" s="199" t="str">
        <f>IF(F243=0,"",F243*100/(F$246))</f>
        <v/>
      </c>
      <c r="H243" s="68"/>
      <c r="I243" s="199" t="str">
        <f>IF(H243=0,"",H243*100/(H$246))</f>
        <v/>
      </c>
      <c r="J243" s="68"/>
      <c r="K243" s="199" t="str">
        <f>IF(J243=0,"",J243*100/(J$246))</f>
        <v/>
      </c>
      <c r="L243" s="68"/>
      <c r="M243" s="201" t="str">
        <f>IF(L243=0,"",L243*100/(L$246))</f>
        <v/>
      </c>
    </row>
    <row r="244" spans="1:15" ht="33" x14ac:dyDescent="0.3">
      <c r="A244" s="129" t="s">
        <v>179</v>
      </c>
      <c r="B244" s="68"/>
      <c r="C244" s="199" t="str">
        <f>IF(B244=0,"",B244*100/(B$246))</f>
        <v/>
      </c>
      <c r="D244" s="68"/>
      <c r="E244" s="199" t="str">
        <f>IF(D244=0,"",D244*100/(D$246))</f>
        <v/>
      </c>
      <c r="F244" s="200"/>
      <c r="G244" s="199" t="str">
        <f>IF(F244=0,"",F244*100/(F$246))</f>
        <v/>
      </c>
      <c r="H244" s="68"/>
      <c r="I244" s="199" t="str">
        <f>IF(H244=0,"",H244*100/(H$246))</f>
        <v/>
      </c>
      <c r="J244" s="68"/>
      <c r="K244" s="199" t="str">
        <f>IF(J244=0,"",J244*100/(J$246))</f>
        <v/>
      </c>
      <c r="L244" s="68"/>
      <c r="M244" s="201" t="str">
        <f>IF(L244=0,"",L244*100/(L$246))</f>
        <v/>
      </c>
    </row>
    <row r="245" spans="1:15" x14ac:dyDescent="0.3">
      <c r="A245" s="129" t="s">
        <v>180</v>
      </c>
      <c r="B245" s="68"/>
      <c r="C245" s="199" t="str">
        <f>IF(B245=0,"",B245*100/(B$246))</f>
        <v/>
      </c>
      <c r="D245" s="68"/>
      <c r="E245" s="199" t="str">
        <f>IF(D245=0,"",D245*100/(D$246))</f>
        <v/>
      </c>
      <c r="F245" s="200"/>
      <c r="G245" s="199" t="str">
        <f>IF(F245=0,"",F245*100/(F$246))</f>
        <v/>
      </c>
      <c r="H245" s="68">
        <v>1</v>
      </c>
      <c r="I245" s="199">
        <f>IF(H245=0,"",H245*100/(H$246))</f>
        <v>100</v>
      </c>
      <c r="J245" s="68">
        <v>1</v>
      </c>
      <c r="K245" s="199">
        <f>IF(J245=0,"",J245*100/(J$246))</f>
        <v>100</v>
      </c>
      <c r="L245" s="68">
        <v>1</v>
      </c>
      <c r="M245" s="201">
        <f>IF(L245=0,"",L245*100/(L$246))</f>
        <v>100</v>
      </c>
    </row>
    <row r="246" spans="1:15" x14ac:dyDescent="0.3">
      <c r="A246" s="202" t="s">
        <v>181</v>
      </c>
      <c r="B246" s="703">
        <f t="shared" ref="B246" si="42">SUM(B243:B245)</f>
        <v>0</v>
      </c>
      <c r="C246" s="704"/>
      <c r="D246" s="703">
        <f t="shared" ref="D246" si="43">SUM(D243:D245)</f>
        <v>0</v>
      </c>
      <c r="E246" s="704"/>
      <c r="F246" s="703">
        <f t="shared" ref="F246" si="44">SUM(F243:F245)</f>
        <v>0</v>
      </c>
      <c r="G246" s="704"/>
      <c r="H246" s="703">
        <f t="shared" ref="H246" si="45">SUM(H243:H245)</f>
        <v>1</v>
      </c>
      <c r="I246" s="704"/>
      <c r="J246" s="703">
        <f t="shared" ref="J246" si="46">SUM(J243:J245)</f>
        <v>1</v>
      </c>
      <c r="K246" s="704"/>
      <c r="L246" s="703">
        <f t="shared" ref="L246" si="47">SUM(L243:L245)</f>
        <v>1</v>
      </c>
      <c r="M246" s="705"/>
    </row>
    <row r="248" spans="1:15" x14ac:dyDescent="0.3">
      <c r="A248" s="573"/>
      <c r="B248" s="596">
        <v>2013</v>
      </c>
      <c r="C248" s="596"/>
      <c r="D248" s="596">
        <v>2014</v>
      </c>
      <c r="E248" s="596"/>
      <c r="F248" s="596">
        <v>2015</v>
      </c>
      <c r="G248" s="596"/>
      <c r="H248" s="596">
        <v>2016</v>
      </c>
      <c r="I248" s="596"/>
      <c r="J248" s="596">
        <v>2017</v>
      </c>
      <c r="K248" s="596"/>
      <c r="L248" s="596">
        <v>2018</v>
      </c>
      <c r="M248" s="596"/>
      <c r="N248" s="573"/>
      <c r="O248" s="573"/>
    </row>
    <row r="249" spans="1:15" x14ac:dyDescent="0.3">
      <c r="A249" s="603"/>
      <c r="B249" s="203" t="s">
        <v>182</v>
      </c>
      <c r="C249" s="203" t="s">
        <v>183</v>
      </c>
      <c r="D249" s="203" t="s">
        <v>182</v>
      </c>
      <c r="E249" s="203" t="s">
        <v>183</v>
      </c>
      <c r="F249" s="203" t="s">
        <v>182</v>
      </c>
      <c r="G249" s="203" t="s">
        <v>183</v>
      </c>
      <c r="H249" s="203" t="s">
        <v>182</v>
      </c>
      <c r="I249" s="203" t="s">
        <v>183</v>
      </c>
      <c r="J249" s="203" t="s">
        <v>182</v>
      </c>
      <c r="K249" s="203" t="s">
        <v>183</v>
      </c>
      <c r="L249" s="203" t="s">
        <v>182</v>
      </c>
      <c r="M249" s="203" t="s">
        <v>183</v>
      </c>
    </row>
    <row r="250" spans="1:15" ht="33" x14ac:dyDescent="0.3">
      <c r="A250" s="204" t="s">
        <v>184</v>
      </c>
      <c r="B250" s="205" t="s">
        <v>269</v>
      </c>
      <c r="C250" s="205"/>
      <c r="D250" s="205" t="s">
        <v>269</v>
      </c>
      <c r="E250" s="205"/>
      <c r="F250" s="205" t="s">
        <v>269</v>
      </c>
      <c r="G250" s="205"/>
      <c r="H250" s="205" t="s">
        <v>269</v>
      </c>
      <c r="I250" s="205"/>
      <c r="J250" s="205" t="s">
        <v>269</v>
      </c>
      <c r="K250" s="206"/>
      <c r="L250" s="205" t="s">
        <v>269</v>
      </c>
      <c r="M250" s="206"/>
    </row>
    <row r="251" spans="1:15" x14ac:dyDescent="0.3">
      <c r="A251" s="112" t="s">
        <v>185</v>
      </c>
    </row>
    <row r="254" spans="1:15" x14ac:dyDescent="0.3">
      <c r="A254" s="701" t="s">
        <v>83</v>
      </c>
      <c r="B254" s="599">
        <v>2013</v>
      </c>
      <c r="C254" s="599"/>
      <c r="D254" s="599">
        <v>2014</v>
      </c>
      <c r="E254" s="599"/>
      <c r="F254" s="602">
        <v>2015</v>
      </c>
      <c r="G254" s="602"/>
      <c r="H254" s="602">
        <v>2016</v>
      </c>
      <c r="I254" s="602"/>
      <c r="J254" s="599">
        <v>2017</v>
      </c>
      <c r="K254" s="599"/>
      <c r="L254" s="599">
        <v>2018</v>
      </c>
      <c r="M254" s="599"/>
    </row>
    <row r="255" spans="1:15" x14ac:dyDescent="0.3">
      <c r="A255" s="702"/>
      <c r="B255" s="374" t="s">
        <v>186</v>
      </c>
      <c r="C255" s="374" t="s">
        <v>187</v>
      </c>
      <c r="D255" s="374" t="s">
        <v>186</v>
      </c>
      <c r="E255" s="374" t="s">
        <v>187</v>
      </c>
      <c r="F255" s="374" t="s">
        <v>186</v>
      </c>
      <c r="G255" s="374" t="s">
        <v>187</v>
      </c>
      <c r="H255" s="374" t="s">
        <v>186</v>
      </c>
      <c r="I255" s="374" t="s">
        <v>187</v>
      </c>
      <c r="J255" s="374" t="s">
        <v>186</v>
      </c>
      <c r="K255" s="374" t="s">
        <v>187</v>
      </c>
      <c r="L255" s="374" t="s">
        <v>186</v>
      </c>
      <c r="M255" s="374" t="s">
        <v>187</v>
      </c>
    </row>
    <row r="256" spans="1:15" s="166" customFormat="1" x14ac:dyDescent="0.2">
      <c r="A256" s="129" t="s">
        <v>188</v>
      </c>
      <c r="B256" s="209">
        <v>86</v>
      </c>
      <c r="C256" s="209"/>
      <c r="D256" s="433">
        <v>116.53756800000002</v>
      </c>
      <c r="E256" s="209"/>
      <c r="F256" s="207">
        <v>182</v>
      </c>
      <c r="G256" s="207"/>
      <c r="H256" s="433">
        <v>213.99368106888375</v>
      </c>
      <c r="I256" s="207"/>
      <c r="J256" s="433">
        <v>289.98026929227166</v>
      </c>
      <c r="K256" s="210"/>
      <c r="L256" s="207">
        <v>290</v>
      </c>
      <c r="M256" s="208"/>
    </row>
    <row r="257" spans="1:28" s="166" customFormat="1" x14ac:dyDescent="0.2">
      <c r="A257" s="129" t="s">
        <v>189</v>
      </c>
      <c r="B257" s="209">
        <v>11</v>
      </c>
      <c r="C257" s="209"/>
      <c r="D257" s="433">
        <v>13.675200000000002</v>
      </c>
      <c r="E257" s="209"/>
      <c r="F257" s="209">
        <v>20</v>
      </c>
      <c r="G257" s="209"/>
      <c r="H257" s="433">
        <v>21.135653941248009</v>
      </c>
      <c r="I257" s="209"/>
      <c r="J257" s="433">
        <v>26.27584497975953</v>
      </c>
      <c r="K257" s="210"/>
      <c r="L257" s="209">
        <v>26</v>
      </c>
      <c r="M257" s="210"/>
    </row>
    <row r="258" spans="1:28" s="166" customFormat="1" x14ac:dyDescent="0.2">
      <c r="A258" s="129" t="s">
        <v>190</v>
      </c>
      <c r="B258" s="209">
        <v>58</v>
      </c>
      <c r="C258" s="209"/>
      <c r="D258" s="433">
        <v>64.960000000000008</v>
      </c>
      <c r="E258" s="209"/>
      <c r="F258" s="209">
        <v>99</v>
      </c>
      <c r="G258" s="209"/>
      <c r="H258" s="433">
        <v>81.485824000000022</v>
      </c>
      <c r="I258" s="209"/>
      <c r="J258" s="433">
        <v>91.264122880000031</v>
      </c>
      <c r="K258" s="210"/>
      <c r="L258" s="209">
        <v>91</v>
      </c>
      <c r="M258" s="210"/>
    </row>
    <row r="259" spans="1:28" s="166" customFormat="1" x14ac:dyDescent="0.2">
      <c r="A259" s="204" t="s">
        <v>191</v>
      </c>
      <c r="B259" s="211">
        <f t="shared" ref="B259:C259" si="48">SUM(B256:B258)</f>
        <v>155</v>
      </c>
      <c r="C259" s="211">
        <f t="shared" si="48"/>
        <v>0</v>
      </c>
      <c r="D259" s="434">
        <f>SUM(D256:D258)</f>
        <v>195.17276800000002</v>
      </c>
      <c r="E259" s="211">
        <f t="shared" ref="E259:M259" si="49">SUM(E256:E258)</f>
        <v>0</v>
      </c>
      <c r="F259" s="211">
        <f t="shared" si="49"/>
        <v>301</v>
      </c>
      <c r="G259" s="211">
        <f t="shared" si="49"/>
        <v>0</v>
      </c>
      <c r="H259" s="434">
        <f>SUM(H256:H258)</f>
        <v>316.61515901013178</v>
      </c>
      <c r="I259" s="211">
        <f t="shared" si="49"/>
        <v>0</v>
      </c>
      <c r="J259" s="434">
        <f>SUM(J256:J258)</f>
        <v>407.5202371520312</v>
      </c>
      <c r="K259" s="212">
        <f t="shared" si="49"/>
        <v>0</v>
      </c>
      <c r="L259" s="211">
        <f t="shared" si="49"/>
        <v>407</v>
      </c>
      <c r="M259" s="212">
        <f t="shared" si="49"/>
        <v>0</v>
      </c>
    </row>
    <row r="261" spans="1:28" x14ac:dyDescent="0.3">
      <c r="A261" s="112"/>
    </row>
    <row r="262" spans="1:28" s="62" customFormat="1" x14ac:dyDescent="0.2">
      <c r="A262" s="582" t="s">
        <v>98</v>
      </c>
      <c r="B262" s="213">
        <v>2013</v>
      </c>
      <c r="C262" s="213">
        <v>2014</v>
      </c>
      <c r="D262" s="214">
        <v>2015</v>
      </c>
      <c r="E262" s="215">
        <v>2016</v>
      </c>
      <c r="F262" s="213">
        <v>2017</v>
      </c>
      <c r="G262" s="213">
        <v>2018</v>
      </c>
    </row>
    <row r="263" spans="1:28" s="62" customFormat="1" x14ac:dyDescent="0.3">
      <c r="A263" s="582"/>
      <c r="B263" s="216" t="s">
        <v>85</v>
      </c>
      <c r="C263" s="216" t="s">
        <v>85</v>
      </c>
      <c r="D263" s="216" t="s">
        <v>85</v>
      </c>
      <c r="E263" s="216" t="s">
        <v>85</v>
      </c>
      <c r="F263" s="216" t="s">
        <v>85</v>
      </c>
      <c r="G263" s="216" t="s">
        <v>85</v>
      </c>
    </row>
    <row r="264" spans="1:28" s="220" customFormat="1" x14ac:dyDescent="0.2">
      <c r="A264" s="217" t="s">
        <v>192</v>
      </c>
      <c r="B264" s="218">
        <f>IFERROR(B256/N77,"")</f>
        <v>6.1384725196288369E-2</v>
      </c>
      <c r="C264" s="218">
        <f>IFERROR(B256/O77,"")</f>
        <v>4.3810494141619971E-2</v>
      </c>
      <c r="D264" s="218">
        <f>IFERROR(F256/P$77,"")</f>
        <v>8.1358962896736706E-2</v>
      </c>
      <c r="E264" s="218">
        <f>IFERROR(H256/Q$77,"")</f>
        <v>8.7344359619952544E-2</v>
      </c>
      <c r="F264" s="218">
        <f>IFERROR(J256/R$77,"")</f>
        <v>0.10942651671406478</v>
      </c>
      <c r="G264" s="219">
        <f>IFERROR(L256/S$77,"")</f>
        <v>0.10175438596491228</v>
      </c>
    </row>
    <row r="265" spans="1:28" s="220" customFormat="1" x14ac:dyDescent="0.2">
      <c r="A265" s="221" t="s">
        <v>193</v>
      </c>
      <c r="B265" s="222">
        <f>IFERROR(B257*100/D101,"")</f>
        <v>10.891089108910892</v>
      </c>
      <c r="C265" s="222">
        <f>IFERROR(D257*100/G101,"")</f>
        <v>10.282105263157897</v>
      </c>
      <c r="D265" s="222">
        <f>IFERROR(F257*100/J101,"")</f>
        <v>12.048192771084338</v>
      </c>
      <c r="E265" s="222">
        <f>IFERROR(H257*100/M101,"")</f>
        <v>12.217141006501739</v>
      </c>
      <c r="F265" s="222">
        <f>IFERROR(J257*100/P101,"")</f>
        <v>15.01476855986259</v>
      </c>
      <c r="G265" s="223">
        <f>IFERROR(L257*100/S101,"")</f>
        <v>14.689265536723164</v>
      </c>
    </row>
    <row r="266" spans="1:28" s="62" customFormat="1" x14ac:dyDescent="0.2">
      <c r="A266" s="581" t="s">
        <v>50</v>
      </c>
      <c r="B266" s="581"/>
      <c r="C266" s="581"/>
      <c r="D266" s="581"/>
      <c r="E266" s="581"/>
      <c r="F266" s="581"/>
      <c r="G266" s="581"/>
      <c r="H266" s="581"/>
      <c r="I266" s="581"/>
      <c r="J266" s="581"/>
      <c r="K266" s="581"/>
      <c r="L266" s="581"/>
      <c r="M266" s="581"/>
      <c r="N266" s="581"/>
      <c r="O266" s="581"/>
      <c r="P266" s="581"/>
      <c r="Q266" s="581"/>
      <c r="R266" s="581"/>
      <c r="S266" s="581"/>
      <c r="T266" s="581"/>
      <c r="U266" s="163"/>
      <c r="V266" s="163"/>
      <c r="W266" s="163"/>
      <c r="X266" s="163"/>
      <c r="Y266" s="163"/>
      <c r="Z266" s="163"/>
      <c r="AA266" s="163"/>
      <c r="AB266" s="163"/>
    </row>
    <row r="267" spans="1:28" s="62" customFormat="1" ht="14.25" x14ac:dyDescent="0.2"/>
    <row r="268" spans="1:28" s="197" customFormat="1" x14ac:dyDescent="0.3">
      <c r="A268" s="582" t="s">
        <v>98</v>
      </c>
      <c r="B268" s="583">
        <v>2013</v>
      </c>
      <c r="C268" s="584"/>
      <c r="D268" s="583">
        <v>2014</v>
      </c>
      <c r="E268" s="584"/>
      <c r="F268" s="700">
        <v>2015</v>
      </c>
      <c r="G268" s="586"/>
      <c r="H268" s="586">
        <v>2016</v>
      </c>
      <c r="I268" s="587"/>
      <c r="J268" s="583">
        <v>2017</v>
      </c>
      <c r="K268" s="584"/>
      <c r="L268" s="583">
        <v>2018</v>
      </c>
      <c r="M268" s="584"/>
    </row>
    <row r="269" spans="1:28" s="197" customFormat="1" x14ac:dyDescent="0.3">
      <c r="A269" s="582"/>
      <c r="B269" s="216" t="s">
        <v>194</v>
      </c>
      <c r="C269" s="216" t="s">
        <v>85</v>
      </c>
      <c r="D269" s="216" t="s">
        <v>194</v>
      </c>
      <c r="E269" s="216" t="s">
        <v>85</v>
      </c>
      <c r="F269" s="216" t="s">
        <v>194</v>
      </c>
      <c r="G269" s="216" t="s">
        <v>85</v>
      </c>
      <c r="H269" s="216" t="s">
        <v>194</v>
      </c>
      <c r="I269" s="216" t="s">
        <v>85</v>
      </c>
      <c r="J269" s="216" t="s">
        <v>194</v>
      </c>
      <c r="K269" s="216" t="s">
        <v>85</v>
      </c>
      <c r="L269" s="216" t="s">
        <v>194</v>
      </c>
      <c r="M269" s="216" t="s">
        <v>85</v>
      </c>
    </row>
    <row r="270" spans="1:28" s="228" customFormat="1" x14ac:dyDescent="0.2">
      <c r="A270" s="224" t="s">
        <v>195</v>
      </c>
      <c r="B270" s="225">
        <v>52</v>
      </c>
      <c r="C270" s="226">
        <f>IF(B270=0,"",B270*100/B258)</f>
        <v>89.65517241379311</v>
      </c>
      <c r="D270" s="225">
        <v>65</v>
      </c>
      <c r="E270" s="226">
        <f>IF(D270=0,"",D270*100/D258)</f>
        <v>100.06157635467979</v>
      </c>
      <c r="F270" s="225">
        <v>99</v>
      </c>
      <c r="G270" s="226">
        <f>IF(F270=0,"",F270*100/F258)</f>
        <v>100</v>
      </c>
      <c r="H270" s="225">
        <v>81</v>
      </c>
      <c r="I270" s="226">
        <f>IF(H270=0,"",H270*100/H258)</f>
        <v>99.403793229114285</v>
      </c>
      <c r="J270" s="225">
        <v>91</v>
      </c>
      <c r="K270" s="226">
        <f>IF(J270=0,"",J270*100/J258)</f>
        <v>99.710595060068329</v>
      </c>
      <c r="L270" s="225">
        <v>91</v>
      </c>
      <c r="M270" s="227">
        <f>IF(L270=0,"",L270*100/L258)</f>
        <v>100</v>
      </c>
    </row>
    <row r="271" spans="1:28" s="62" customFormat="1" x14ac:dyDescent="0.2">
      <c r="A271" s="699" t="s">
        <v>50</v>
      </c>
      <c r="B271" s="699"/>
      <c r="C271" s="699"/>
      <c r="D271" s="699"/>
      <c r="E271" s="699"/>
      <c r="F271" s="699"/>
      <c r="G271" s="699"/>
      <c r="H271" s="699"/>
      <c r="I271" s="699"/>
      <c r="J271" s="699"/>
      <c r="K271" s="699"/>
      <c r="L271" s="699"/>
      <c r="M271" s="699"/>
      <c r="N271" s="699"/>
      <c r="O271" s="699"/>
      <c r="P271" s="699"/>
      <c r="Q271" s="699"/>
      <c r="R271" s="699"/>
      <c r="S271" s="699"/>
      <c r="T271" s="699"/>
      <c r="U271" s="699"/>
      <c r="V271" s="699"/>
      <c r="W271" s="699"/>
      <c r="X271" s="699"/>
      <c r="Y271" s="699"/>
      <c r="Z271" s="699"/>
      <c r="AA271" s="699"/>
      <c r="AB271" s="699"/>
    </row>
    <row r="274" spans="1:13" x14ac:dyDescent="0.3">
      <c r="A274" s="573"/>
      <c r="B274" s="573"/>
      <c r="C274" s="573"/>
      <c r="D274" s="573"/>
      <c r="E274" s="573"/>
      <c r="F274" s="573"/>
      <c r="G274" s="573"/>
      <c r="H274" s="573"/>
      <c r="I274" s="573"/>
      <c r="J274" s="573"/>
      <c r="K274" s="573"/>
      <c r="L274" s="573"/>
      <c r="M274" s="573"/>
    </row>
    <row r="275" spans="1:13" x14ac:dyDescent="0.3">
      <c r="A275" s="574" t="s">
        <v>196</v>
      </c>
      <c r="B275" s="576">
        <v>2013</v>
      </c>
      <c r="C275" s="576"/>
      <c r="D275" s="576"/>
      <c r="E275" s="576"/>
      <c r="F275" s="576"/>
      <c r="G275" s="576"/>
      <c r="H275" s="576">
        <v>2014</v>
      </c>
      <c r="I275" s="576"/>
      <c r="J275" s="576"/>
      <c r="K275" s="576"/>
      <c r="L275" s="576"/>
      <c r="M275" s="576"/>
    </row>
    <row r="276" spans="1:13" ht="53.25" x14ac:dyDescent="0.3">
      <c r="A276" s="574"/>
      <c r="B276" s="229" t="s">
        <v>17</v>
      </c>
      <c r="C276" s="229" t="s">
        <v>197</v>
      </c>
      <c r="D276" s="229" t="s">
        <v>198</v>
      </c>
      <c r="E276" s="230" t="s">
        <v>199</v>
      </c>
      <c r="F276" s="229" t="s">
        <v>200</v>
      </c>
      <c r="G276" s="229" t="s">
        <v>201</v>
      </c>
      <c r="H276" s="229" t="s">
        <v>17</v>
      </c>
      <c r="I276" s="229" t="s">
        <v>197</v>
      </c>
      <c r="J276" s="229" t="s">
        <v>198</v>
      </c>
      <c r="K276" s="230" t="s">
        <v>199</v>
      </c>
      <c r="L276" s="229" t="s">
        <v>200</v>
      </c>
      <c r="M276" s="229" t="s">
        <v>201</v>
      </c>
    </row>
    <row r="277" spans="1:13" x14ac:dyDescent="0.3">
      <c r="A277" s="575"/>
      <c r="B277" s="372" t="s">
        <v>202</v>
      </c>
      <c r="C277" s="372" t="s">
        <v>203</v>
      </c>
      <c r="D277" s="372" t="s">
        <v>204</v>
      </c>
      <c r="E277" s="230"/>
      <c r="F277" s="229"/>
      <c r="G277" s="229"/>
      <c r="H277" s="372" t="s">
        <v>202</v>
      </c>
      <c r="I277" s="372" t="s">
        <v>203</v>
      </c>
      <c r="J277" s="372" t="s">
        <v>204</v>
      </c>
      <c r="K277" s="230"/>
      <c r="L277" s="229"/>
      <c r="M277" s="229"/>
    </row>
    <row r="278" spans="1:13" s="166" customFormat="1" x14ac:dyDescent="0.2">
      <c r="A278" s="150" t="s">
        <v>205</v>
      </c>
      <c r="B278" s="231">
        <f t="shared" ref="B278:B285" si="50">+B85+H85+N85</f>
        <v>340</v>
      </c>
      <c r="C278" s="232">
        <v>560</v>
      </c>
      <c r="D278" s="232">
        <v>661</v>
      </c>
      <c r="E278" s="232"/>
      <c r="F278" s="233">
        <f t="shared" ref="F278:F285" si="51">IF(C278=0,"",C278/B278)</f>
        <v>1.6470588235294117</v>
      </c>
      <c r="G278" s="233">
        <f t="shared" ref="G278:G285" si="52">IF(D278=0,"",D278/B278)</f>
        <v>1.9441176470588235</v>
      </c>
      <c r="H278" s="231">
        <f t="shared" ref="H278:H285" si="53">+C85+I85+O85</f>
        <v>412</v>
      </c>
      <c r="I278" s="232">
        <v>677</v>
      </c>
      <c r="J278" s="232">
        <v>799</v>
      </c>
      <c r="K278" s="232"/>
      <c r="L278" s="233">
        <f t="shared" ref="L278:L285" si="54">IF(I278=0,"",I278/H278)</f>
        <v>1.6432038834951457</v>
      </c>
      <c r="M278" s="233">
        <f t="shared" ref="M278:M285" si="55">IF(J278=0,"",J278/H278)</f>
        <v>1.9393203883495145</v>
      </c>
    </row>
    <row r="279" spans="1:13" s="166" customFormat="1" x14ac:dyDescent="0.2">
      <c r="A279" s="129" t="s">
        <v>206</v>
      </c>
      <c r="B279" s="234">
        <f t="shared" si="50"/>
        <v>0</v>
      </c>
      <c r="C279" s="209"/>
      <c r="D279" s="209"/>
      <c r="E279" s="209"/>
      <c r="F279" s="235" t="str">
        <f t="shared" si="51"/>
        <v/>
      </c>
      <c r="G279" s="235" t="str">
        <f t="shared" si="52"/>
        <v/>
      </c>
      <c r="H279" s="234">
        <f t="shared" si="53"/>
        <v>0</v>
      </c>
      <c r="I279" s="209"/>
      <c r="J279" s="209"/>
      <c r="K279" s="209"/>
      <c r="L279" s="235" t="str">
        <f t="shared" si="54"/>
        <v/>
      </c>
      <c r="M279" s="235" t="str">
        <f t="shared" si="55"/>
        <v/>
      </c>
    </row>
    <row r="280" spans="1:13" s="166" customFormat="1" x14ac:dyDescent="0.2">
      <c r="A280" s="129" t="s">
        <v>207</v>
      </c>
      <c r="B280" s="234">
        <f t="shared" si="50"/>
        <v>948</v>
      </c>
      <c r="C280" s="209">
        <v>932</v>
      </c>
      <c r="D280" s="209">
        <v>5185</v>
      </c>
      <c r="E280" s="209"/>
      <c r="F280" s="235">
        <f t="shared" si="51"/>
        <v>0.9831223628691983</v>
      </c>
      <c r="G280" s="235">
        <f t="shared" si="52"/>
        <v>5.4694092827004219</v>
      </c>
      <c r="H280" s="234">
        <f t="shared" si="53"/>
        <v>1214</v>
      </c>
      <c r="I280" s="209">
        <v>1127</v>
      </c>
      <c r="J280" s="209">
        <v>6273</v>
      </c>
      <c r="K280" s="209"/>
      <c r="L280" s="235">
        <f t="shared" si="54"/>
        <v>0.92833607907742999</v>
      </c>
      <c r="M280" s="235">
        <f t="shared" si="55"/>
        <v>5.1672158154859966</v>
      </c>
    </row>
    <row r="281" spans="1:13" s="166" customFormat="1" x14ac:dyDescent="0.2">
      <c r="A281" s="123" t="s">
        <v>208</v>
      </c>
      <c r="B281" s="234">
        <f t="shared" si="50"/>
        <v>0</v>
      </c>
      <c r="C281" s="209"/>
      <c r="D281" s="209"/>
      <c r="E281" s="209"/>
      <c r="F281" s="235" t="str">
        <f t="shared" si="51"/>
        <v/>
      </c>
      <c r="G281" s="235" t="str">
        <f t="shared" si="52"/>
        <v/>
      </c>
      <c r="H281" s="234">
        <f t="shared" si="53"/>
        <v>0</v>
      </c>
      <c r="I281" s="209"/>
      <c r="J281" s="209"/>
      <c r="K281" s="209"/>
      <c r="L281" s="235" t="str">
        <f t="shared" si="54"/>
        <v/>
      </c>
      <c r="M281" s="235" t="str">
        <f t="shared" si="55"/>
        <v/>
      </c>
    </row>
    <row r="282" spans="1:13" s="166" customFormat="1" x14ac:dyDescent="0.2">
      <c r="A282" s="129" t="s">
        <v>209</v>
      </c>
      <c r="B282" s="234">
        <f t="shared" si="50"/>
        <v>113</v>
      </c>
      <c r="C282" s="209">
        <v>300</v>
      </c>
      <c r="D282" s="209">
        <v>628</v>
      </c>
      <c r="E282" s="209"/>
      <c r="F282" s="235">
        <f t="shared" si="51"/>
        <v>2.6548672566371683</v>
      </c>
      <c r="G282" s="235">
        <f t="shared" si="52"/>
        <v>5.5575221238938051</v>
      </c>
      <c r="H282" s="234">
        <f t="shared" si="53"/>
        <v>142</v>
      </c>
      <c r="I282" s="209">
        <v>330</v>
      </c>
      <c r="J282" s="209">
        <v>689</v>
      </c>
      <c r="K282" s="209"/>
      <c r="L282" s="235">
        <f t="shared" si="54"/>
        <v>2.323943661971831</v>
      </c>
      <c r="M282" s="235">
        <f t="shared" si="55"/>
        <v>4.852112676056338</v>
      </c>
    </row>
    <row r="283" spans="1:13" s="166" customFormat="1" x14ac:dyDescent="0.2">
      <c r="A283" s="129" t="s">
        <v>210</v>
      </c>
      <c r="B283" s="234">
        <f t="shared" si="50"/>
        <v>0</v>
      </c>
      <c r="C283" s="209"/>
      <c r="D283" s="209"/>
      <c r="E283" s="209"/>
      <c r="F283" s="235" t="str">
        <f t="shared" si="51"/>
        <v/>
      </c>
      <c r="G283" s="235" t="str">
        <f t="shared" si="52"/>
        <v/>
      </c>
      <c r="H283" s="234">
        <f t="shared" si="53"/>
        <v>0</v>
      </c>
      <c r="I283" s="209"/>
      <c r="J283" s="209"/>
      <c r="K283" s="209"/>
      <c r="L283" s="235" t="str">
        <f t="shared" si="54"/>
        <v/>
      </c>
      <c r="M283" s="235" t="str">
        <f t="shared" si="55"/>
        <v/>
      </c>
    </row>
    <row r="284" spans="1:13" s="166" customFormat="1" x14ac:dyDescent="0.2">
      <c r="A284" s="129" t="s">
        <v>211</v>
      </c>
      <c r="B284" s="234">
        <f t="shared" si="50"/>
        <v>0</v>
      </c>
      <c r="C284" s="209"/>
      <c r="D284" s="209"/>
      <c r="E284" s="209"/>
      <c r="F284" s="235" t="str">
        <f t="shared" si="51"/>
        <v/>
      </c>
      <c r="G284" s="235" t="str">
        <f t="shared" si="52"/>
        <v/>
      </c>
      <c r="H284" s="234">
        <f t="shared" si="53"/>
        <v>195</v>
      </c>
      <c r="I284" s="209">
        <v>35</v>
      </c>
      <c r="J284" s="209">
        <v>420</v>
      </c>
      <c r="K284" s="209"/>
      <c r="L284" s="235">
        <f t="shared" si="54"/>
        <v>0.17948717948717949</v>
      </c>
      <c r="M284" s="235">
        <f t="shared" si="55"/>
        <v>2.1538461538461537</v>
      </c>
    </row>
    <row r="285" spans="1:13" s="166" customFormat="1" x14ac:dyDescent="0.2">
      <c r="A285" s="204" t="s">
        <v>212</v>
      </c>
      <c r="B285" s="236">
        <f t="shared" si="50"/>
        <v>0</v>
      </c>
      <c r="C285" s="237"/>
      <c r="D285" s="237"/>
      <c r="E285" s="237"/>
      <c r="F285" s="211" t="str">
        <f t="shared" si="51"/>
        <v/>
      </c>
      <c r="G285" s="211" t="str">
        <f t="shared" si="52"/>
        <v/>
      </c>
      <c r="H285" s="236">
        <f t="shared" si="53"/>
        <v>0</v>
      </c>
      <c r="I285" s="244"/>
      <c r="J285" s="244"/>
      <c r="K285" s="244"/>
      <c r="L285" s="211" t="str">
        <f t="shared" si="54"/>
        <v/>
      </c>
      <c r="M285" s="211" t="str">
        <f t="shared" si="55"/>
        <v/>
      </c>
    </row>
    <row r="286" spans="1:13" s="166" customFormat="1" x14ac:dyDescent="0.3">
      <c r="A286" s="574" t="s">
        <v>196</v>
      </c>
      <c r="B286" s="577">
        <v>2015</v>
      </c>
      <c r="C286" s="578"/>
      <c r="D286" s="578"/>
      <c r="E286" s="578"/>
      <c r="F286" s="578"/>
      <c r="G286" s="578"/>
      <c r="H286" s="578">
        <v>2016</v>
      </c>
      <c r="I286" s="578"/>
      <c r="J286" s="578"/>
      <c r="K286" s="578"/>
      <c r="L286" s="578"/>
      <c r="M286" s="579"/>
    </row>
    <row r="287" spans="1:13" s="166" customFormat="1" ht="53.25" x14ac:dyDescent="0.2">
      <c r="A287" s="574"/>
      <c r="B287" s="229" t="s">
        <v>17</v>
      </c>
      <c r="C287" s="229" t="s">
        <v>197</v>
      </c>
      <c r="D287" s="229" t="s">
        <v>198</v>
      </c>
      <c r="E287" s="230" t="s">
        <v>199</v>
      </c>
      <c r="F287" s="229" t="s">
        <v>200</v>
      </c>
      <c r="G287" s="229" t="s">
        <v>201</v>
      </c>
      <c r="H287" s="229" t="s">
        <v>17</v>
      </c>
      <c r="I287" s="229" t="s">
        <v>197</v>
      </c>
      <c r="J287" s="229" t="s">
        <v>198</v>
      </c>
      <c r="K287" s="230" t="s">
        <v>199</v>
      </c>
      <c r="L287" s="229" t="s">
        <v>200</v>
      </c>
      <c r="M287" s="229" t="s">
        <v>201</v>
      </c>
    </row>
    <row r="288" spans="1:13" s="166" customFormat="1" x14ac:dyDescent="0.2">
      <c r="A288" s="575"/>
      <c r="B288" s="372" t="s">
        <v>202</v>
      </c>
      <c r="C288" s="372" t="s">
        <v>203</v>
      </c>
      <c r="D288" s="372" t="s">
        <v>204</v>
      </c>
      <c r="E288" s="229"/>
      <c r="F288" s="229"/>
      <c r="G288" s="229"/>
      <c r="H288" s="372" t="s">
        <v>202</v>
      </c>
      <c r="I288" s="372" t="s">
        <v>203</v>
      </c>
      <c r="J288" s="372" t="s">
        <v>204</v>
      </c>
      <c r="K288" s="230"/>
      <c r="L288" s="229"/>
      <c r="M288" s="229"/>
    </row>
    <row r="289" spans="1:13" s="166" customFormat="1" x14ac:dyDescent="0.2">
      <c r="A289" s="150" t="s">
        <v>205</v>
      </c>
      <c r="B289" s="231">
        <f t="shared" ref="B289:B296" si="56">+D85+J85+P85</f>
        <v>432</v>
      </c>
      <c r="C289" s="232">
        <v>778</v>
      </c>
      <c r="D289" s="232">
        <v>918</v>
      </c>
      <c r="E289" s="232"/>
      <c r="F289" s="233">
        <f t="shared" ref="F289:F296" si="57">IF(C289=0,"",C289/B289)</f>
        <v>1.8009259259259258</v>
      </c>
      <c r="G289" s="233">
        <f t="shared" ref="G289:G296" si="58">IF(D289=0,"",D289/B289)</f>
        <v>2.125</v>
      </c>
      <c r="H289" s="231">
        <f t="shared" ref="H289:H296" si="59">+E85+K85+Q85</f>
        <v>432</v>
      </c>
      <c r="I289" s="232">
        <v>885</v>
      </c>
      <c r="J289" s="232">
        <v>1008</v>
      </c>
      <c r="K289" s="232"/>
      <c r="L289" s="233">
        <f t="shared" ref="L289:L296" si="60">IF(I289=0,"",I289/H289)</f>
        <v>2.0486111111111112</v>
      </c>
      <c r="M289" s="233">
        <f t="shared" ref="M289:M296" si="61">IF(J289=0,"",J289/H289)</f>
        <v>2.3333333333333335</v>
      </c>
    </row>
    <row r="290" spans="1:13" s="166" customFormat="1" x14ac:dyDescent="0.2">
      <c r="A290" s="129" t="s">
        <v>206</v>
      </c>
      <c r="B290" s="234">
        <f t="shared" si="56"/>
        <v>0</v>
      </c>
      <c r="C290" s="209"/>
      <c r="D290" s="209"/>
      <c r="E290" s="209"/>
      <c r="F290" s="235" t="str">
        <f t="shared" si="57"/>
        <v/>
      </c>
      <c r="G290" s="235" t="str">
        <f t="shared" si="58"/>
        <v/>
      </c>
      <c r="H290" s="234">
        <f t="shared" si="59"/>
        <v>0</v>
      </c>
      <c r="I290" s="209"/>
      <c r="J290" s="209"/>
      <c r="K290" s="209"/>
      <c r="L290" s="235" t="str">
        <f t="shared" si="60"/>
        <v/>
      </c>
      <c r="M290" s="241" t="str">
        <f t="shared" si="61"/>
        <v/>
      </c>
    </row>
    <row r="291" spans="1:13" s="166" customFormat="1" x14ac:dyDescent="0.2">
      <c r="A291" s="129" t="s">
        <v>207</v>
      </c>
      <c r="B291" s="234">
        <f t="shared" si="56"/>
        <v>1277</v>
      </c>
      <c r="C291" s="209">
        <v>1239</v>
      </c>
      <c r="D291" s="209">
        <v>7213</v>
      </c>
      <c r="E291" s="209"/>
      <c r="F291" s="235">
        <f t="shared" si="57"/>
        <v>0.97024275646045421</v>
      </c>
      <c r="G291" s="235">
        <f t="shared" si="58"/>
        <v>5.6483946750195768</v>
      </c>
      <c r="H291" s="234">
        <f t="shared" si="59"/>
        <v>1277</v>
      </c>
      <c r="I291" s="209">
        <v>1362</v>
      </c>
      <c r="J291" s="209">
        <v>7934</v>
      </c>
      <c r="K291" s="209"/>
      <c r="L291" s="235">
        <f t="shared" si="60"/>
        <v>1.066562255285826</v>
      </c>
      <c r="M291" s="241">
        <f t="shared" si="61"/>
        <v>6.2129992169146435</v>
      </c>
    </row>
    <row r="292" spans="1:13" s="166" customFormat="1" x14ac:dyDescent="0.2">
      <c r="A292" s="123" t="s">
        <v>208</v>
      </c>
      <c r="B292" s="234">
        <f t="shared" si="56"/>
        <v>0</v>
      </c>
      <c r="C292" s="209"/>
      <c r="D292" s="209"/>
      <c r="E292" s="209"/>
      <c r="F292" s="235" t="str">
        <f t="shared" si="57"/>
        <v/>
      </c>
      <c r="G292" s="235" t="str">
        <f t="shared" si="58"/>
        <v/>
      </c>
      <c r="H292" s="234">
        <f t="shared" si="59"/>
        <v>0</v>
      </c>
      <c r="I292" s="209"/>
      <c r="J292" s="209"/>
      <c r="K292" s="209"/>
      <c r="L292" s="235" t="str">
        <f t="shared" si="60"/>
        <v/>
      </c>
      <c r="M292" s="241" t="str">
        <f t="shared" si="61"/>
        <v/>
      </c>
    </row>
    <row r="293" spans="1:13" s="166" customFormat="1" x14ac:dyDescent="0.2">
      <c r="A293" s="129" t="s">
        <v>209</v>
      </c>
      <c r="B293" s="234">
        <f t="shared" si="56"/>
        <v>152</v>
      </c>
      <c r="C293" s="209">
        <v>345</v>
      </c>
      <c r="D293" s="209">
        <v>757</v>
      </c>
      <c r="E293" s="209"/>
      <c r="F293" s="235">
        <f t="shared" si="57"/>
        <v>2.2697368421052633</v>
      </c>
      <c r="G293" s="235">
        <f t="shared" si="58"/>
        <v>4.9802631578947372</v>
      </c>
      <c r="H293" s="234">
        <f t="shared" si="59"/>
        <v>152</v>
      </c>
      <c r="I293" s="209">
        <v>362</v>
      </c>
      <c r="J293" s="209">
        <v>794</v>
      </c>
      <c r="K293" s="209"/>
      <c r="L293" s="235">
        <f t="shared" si="60"/>
        <v>2.3815789473684212</v>
      </c>
      <c r="M293" s="241">
        <f t="shared" si="61"/>
        <v>5.2236842105263159</v>
      </c>
    </row>
    <row r="294" spans="1:13" s="166" customFormat="1" x14ac:dyDescent="0.2">
      <c r="A294" s="129" t="s">
        <v>210</v>
      </c>
      <c r="B294" s="234">
        <f t="shared" si="56"/>
        <v>0</v>
      </c>
      <c r="C294" s="209"/>
      <c r="D294" s="209"/>
      <c r="E294" s="209"/>
      <c r="F294" s="235" t="str">
        <f t="shared" si="57"/>
        <v/>
      </c>
      <c r="G294" s="235" t="str">
        <f t="shared" si="58"/>
        <v/>
      </c>
      <c r="H294" s="234">
        <f t="shared" si="59"/>
        <v>0</v>
      </c>
      <c r="I294" s="209"/>
      <c r="J294" s="209"/>
      <c r="K294" s="209"/>
      <c r="L294" s="235" t="str">
        <f t="shared" si="60"/>
        <v/>
      </c>
      <c r="M294" s="241" t="str">
        <f t="shared" si="61"/>
        <v/>
      </c>
    </row>
    <row r="295" spans="1:13" s="166" customFormat="1" x14ac:dyDescent="0.2">
      <c r="A295" s="129" t="s">
        <v>211</v>
      </c>
      <c r="B295" s="234">
        <f t="shared" si="56"/>
        <v>376</v>
      </c>
      <c r="C295" s="209">
        <v>100</v>
      </c>
      <c r="D295" s="209">
        <v>800</v>
      </c>
      <c r="E295" s="209"/>
      <c r="F295" s="235">
        <f t="shared" si="57"/>
        <v>0.26595744680851063</v>
      </c>
      <c r="G295" s="235">
        <f t="shared" si="58"/>
        <v>2.1276595744680851</v>
      </c>
      <c r="H295" s="234">
        <f t="shared" si="59"/>
        <v>576</v>
      </c>
      <c r="I295" s="209">
        <v>160</v>
      </c>
      <c r="J295" s="209">
        <v>1600</v>
      </c>
      <c r="K295" s="209"/>
      <c r="L295" s="235">
        <f t="shared" si="60"/>
        <v>0.27777777777777779</v>
      </c>
      <c r="M295" s="241">
        <f t="shared" si="61"/>
        <v>2.7777777777777777</v>
      </c>
    </row>
    <row r="296" spans="1:13" s="166" customFormat="1" x14ac:dyDescent="0.2">
      <c r="A296" s="204" t="s">
        <v>212</v>
      </c>
      <c r="B296" s="236">
        <f t="shared" si="56"/>
        <v>0</v>
      </c>
      <c r="C296" s="237"/>
      <c r="D296" s="237"/>
      <c r="E296" s="237"/>
      <c r="F296" s="211" t="str">
        <f t="shared" si="57"/>
        <v/>
      </c>
      <c r="G296" s="211" t="str">
        <f t="shared" si="58"/>
        <v/>
      </c>
      <c r="H296" s="243">
        <f t="shared" si="59"/>
        <v>0</v>
      </c>
      <c r="I296" s="237"/>
      <c r="J296" s="237"/>
      <c r="K296" s="237"/>
      <c r="L296" s="245" t="str">
        <f t="shared" si="60"/>
        <v/>
      </c>
      <c r="M296" s="246" t="str">
        <f t="shared" si="61"/>
        <v/>
      </c>
    </row>
    <row r="297" spans="1:13" x14ac:dyDescent="0.3">
      <c r="A297" s="574" t="s">
        <v>196</v>
      </c>
      <c r="B297" s="588">
        <v>2017</v>
      </c>
      <c r="C297" s="588"/>
      <c r="D297" s="588"/>
      <c r="E297" s="588"/>
      <c r="F297" s="588"/>
      <c r="G297" s="588"/>
      <c r="H297" s="589">
        <v>2018</v>
      </c>
      <c r="I297" s="589"/>
      <c r="J297" s="589"/>
      <c r="K297" s="589"/>
      <c r="L297" s="589"/>
      <c r="M297" s="589"/>
    </row>
    <row r="298" spans="1:13" ht="53.25" x14ac:dyDescent="0.3">
      <c r="A298" s="574"/>
      <c r="B298" s="229" t="s">
        <v>17</v>
      </c>
      <c r="C298" s="229" t="s">
        <v>197</v>
      </c>
      <c r="D298" s="229" t="s">
        <v>198</v>
      </c>
      <c r="E298" s="230" t="s">
        <v>199</v>
      </c>
      <c r="F298" s="229" t="s">
        <v>200</v>
      </c>
      <c r="G298" s="229" t="s">
        <v>201</v>
      </c>
      <c r="H298" s="229" t="s">
        <v>17</v>
      </c>
      <c r="I298" s="229" t="s">
        <v>197</v>
      </c>
      <c r="J298" s="229" t="s">
        <v>198</v>
      </c>
      <c r="K298" s="230" t="s">
        <v>199</v>
      </c>
      <c r="L298" s="229" t="s">
        <v>200</v>
      </c>
      <c r="M298" s="229" t="s">
        <v>201</v>
      </c>
    </row>
    <row r="299" spans="1:13" x14ac:dyDescent="0.3">
      <c r="A299" s="575"/>
      <c r="B299" s="372" t="s">
        <v>202</v>
      </c>
      <c r="C299" s="372" t="s">
        <v>203</v>
      </c>
      <c r="D299" s="372" t="s">
        <v>204</v>
      </c>
      <c r="E299" s="230"/>
      <c r="F299" s="229"/>
      <c r="G299" s="229"/>
      <c r="H299" s="372" t="s">
        <v>202</v>
      </c>
      <c r="I299" s="372" t="s">
        <v>203</v>
      </c>
      <c r="J299" s="372" t="s">
        <v>204</v>
      </c>
      <c r="K299" s="230"/>
      <c r="L299" s="229"/>
      <c r="M299" s="229"/>
    </row>
    <row r="300" spans="1:13" s="166" customFormat="1" x14ac:dyDescent="0.2">
      <c r="A300" s="150" t="s">
        <v>205</v>
      </c>
      <c r="B300" s="231">
        <f t="shared" ref="B300:B307" si="62">+F85+L85+R85</f>
        <v>432</v>
      </c>
      <c r="C300" s="232">
        <v>973</v>
      </c>
      <c r="D300" s="232">
        <v>1108</v>
      </c>
      <c r="E300" s="232"/>
      <c r="F300" s="233">
        <f t="shared" ref="F300:F307" si="63">IF(C300=0,"",C300/B300)</f>
        <v>2.2523148148148149</v>
      </c>
      <c r="G300" s="233">
        <f t="shared" ref="G300:G307" si="64">IF(D300=0,"",D300/B300)</f>
        <v>2.5648148148148149</v>
      </c>
      <c r="H300" s="231">
        <f t="shared" ref="H300:H307" si="65">+G85+M85+S85</f>
        <v>432</v>
      </c>
      <c r="I300" s="232">
        <v>1000</v>
      </c>
      <c r="J300" s="232">
        <v>1150</v>
      </c>
      <c r="K300" s="232"/>
      <c r="L300" s="233">
        <f t="shared" ref="L300:L307" si="66">IF(I300=0,"",I300/H300)</f>
        <v>2.3148148148148149</v>
      </c>
      <c r="M300" s="239">
        <f t="shared" ref="M300:M307" si="67">IF(J300=0,"",J300/H300)</f>
        <v>2.6620370370370372</v>
      </c>
    </row>
    <row r="301" spans="1:13" s="166" customFormat="1" x14ac:dyDescent="0.2">
      <c r="A301" s="129" t="s">
        <v>206</v>
      </c>
      <c r="B301" s="234">
        <f t="shared" si="62"/>
        <v>0</v>
      </c>
      <c r="C301" s="209"/>
      <c r="D301" s="209"/>
      <c r="E301" s="209"/>
      <c r="F301" s="235" t="str">
        <f t="shared" si="63"/>
        <v/>
      </c>
      <c r="G301" s="235" t="str">
        <f t="shared" si="64"/>
        <v/>
      </c>
      <c r="H301" s="234">
        <f t="shared" si="65"/>
        <v>0</v>
      </c>
      <c r="I301" s="209"/>
      <c r="J301" s="209"/>
      <c r="K301" s="209"/>
      <c r="L301" s="235" t="str">
        <f t="shared" si="66"/>
        <v/>
      </c>
      <c r="M301" s="241" t="str">
        <f t="shared" si="67"/>
        <v/>
      </c>
    </row>
    <row r="302" spans="1:13" s="166" customFormat="1" x14ac:dyDescent="0.2">
      <c r="A302" s="129" t="s">
        <v>207</v>
      </c>
      <c r="B302" s="234">
        <f t="shared" si="62"/>
        <v>1277</v>
      </c>
      <c r="C302" s="209">
        <v>1498</v>
      </c>
      <c r="D302" s="209">
        <v>8330</v>
      </c>
      <c r="E302" s="209"/>
      <c r="F302" s="235">
        <f t="shared" si="63"/>
        <v>1.173061863743148</v>
      </c>
      <c r="G302" s="235">
        <f t="shared" si="64"/>
        <v>6.523101018010963</v>
      </c>
      <c r="H302" s="234">
        <f t="shared" si="65"/>
        <v>1277</v>
      </c>
      <c r="I302" s="209">
        <v>1550</v>
      </c>
      <c r="J302" s="209">
        <v>8350</v>
      </c>
      <c r="K302" s="209"/>
      <c r="L302" s="235">
        <f t="shared" si="66"/>
        <v>1.2137823022709475</v>
      </c>
      <c r="M302" s="241">
        <f t="shared" si="67"/>
        <v>6.5387627251370404</v>
      </c>
    </row>
    <row r="303" spans="1:13" s="166" customFormat="1" x14ac:dyDescent="0.2">
      <c r="A303" s="123" t="s">
        <v>208</v>
      </c>
      <c r="B303" s="234">
        <f t="shared" si="62"/>
        <v>0</v>
      </c>
      <c r="C303" s="209"/>
      <c r="D303" s="209"/>
      <c r="E303" s="209"/>
      <c r="F303" s="235" t="str">
        <f t="shared" si="63"/>
        <v/>
      </c>
      <c r="G303" s="235" t="str">
        <f t="shared" si="64"/>
        <v/>
      </c>
      <c r="H303" s="234">
        <f t="shared" si="65"/>
        <v>0</v>
      </c>
      <c r="I303" s="209"/>
      <c r="J303" s="209"/>
      <c r="K303" s="209"/>
      <c r="L303" s="235" t="str">
        <f t="shared" si="66"/>
        <v/>
      </c>
      <c r="M303" s="241" t="str">
        <f t="shared" si="67"/>
        <v/>
      </c>
    </row>
    <row r="304" spans="1:13" s="166" customFormat="1" x14ac:dyDescent="0.2">
      <c r="A304" s="129" t="s">
        <v>209</v>
      </c>
      <c r="B304" s="234">
        <f t="shared" si="62"/>
        <v>152</v>
      </c>
      <c r="C304" s="209">
        <v>380</v>
      </c>
      <c r="D304" s="209">
        <v>833</v>
      </c>
      <c r="E304" s="209"/>
      <c r="F304" s="235">
        <f t="shared" si="63"/>
        <v>2.5</v>
      </c>
      <c r="G304" s="235">
        <f t="shared" si="64"/>
        <v>5.4802631578947372</v>
      </c>
      <c r="H304" s="234">
        <f t="shared" si="65"/>
        <v>152</v>
      </c>
      <c r="I304" s="209">
        <v>400</v>
      </c>
      <c r="J304" s="209">
        <v>850</v>
      </c>
      <c r="K304" s="209"/>
      <c r="L304" s="235">
        <f t="shared" si="66"/>
        <v>2.6315789473684212</v>
      </c>
      <c r="M304" s="241">
        <f t="shared" si="67"/>
        <v>5.5921052631578947</v>
      </c>
    </row>
    <row r="305" spans="1:13" s="166" customFormat="1" x14ac:dyDescent="0.2">
      <c r="A305" s="129" t="s">
        <v>210</v>
      </c>
      <c r="B305" s="234">
        <f t="shared" si="62"/>
        <v>0</v>
      </c>
      <c r="C305" s="209"/>
      <c r="D305" s="209"/>
      <c r="E305" s="209"/>
      <c r="F305" s="235" t="str">
        <f t="shared" si="63"/>
        <v/>
      </c>
      <c r="G305" s="235" t="str">
        <f t="shared" si="64"/>
        <v/>
      </c>
      <c r="H305" s="234">
        <f t="shared" si="65"/>
        <v>0</v>
      </c>
      <c r="I305" s="209"/>
      <c r="J305" s="209"/>
      <c r="K305" s="209"/>
      <c r="L305" s="235" t="str">
        <f t="shared" si="66"/>
        <v/>
      </c>
      <c r="M305" s="241" t="str">
        <f t="shared" si="67"/>
        <v/>
      </c>
    </row>
    <row r="306" spans="1:13" s="166" customFormat="1" x14ac:dyDescent="0.2">
      <c r="A306" s="129" t="s">
        <v>211</v>
      </c>
      <c r="B306" s="234">
        <f t="shared" si="62"/>
        <v>776</v>
      </c>
      <c r="C306" s="209">
        <v>220</v>
      </c>
      <c r="D306" s="209">
        <v>2400</v>
      </c>
      <c r="E306" s="209"/>
      <c r="F306" s="235">
        <f t="shared" si="63"/>
        <v>0.28350515463917525</v>
      </c>
      <c r="G306" s="235">
        <f t="shared" si="64"/>
        <v>3.0927835051546393</v>
      </c>
      <c r="H306" s="234">
        <f t="shared" si="65"/>
        <v>976</v>
      </c>
      <c r="I306" s="209">
        <v>450</v>
      </c>
      <c r="J306" s="209">
        <v>2600</v>
      </c>
      <c r="K306" s="209"/>
      <c r="L306" s="235">
        <f t="shared" si="66"/>
        <v>0.46106557377049179</v>
      </c>
      <c r="M306" s="241">
        <f t="shared" si="67"/>
        <v>2.6639344262295084</v>
      </c>
    </row>
    <row r="307" spans="1:13" s="166" customFormat="1" x14ac:dyDescent="0.2">
      <c r="A307" s="204" t="s">
        <v>212</v>
      </c>
      <c r="B307" s="236">
        <f t="shared" si="62"/>
        <v>0</v>
      </c>
      <c r="C307" s="237"/>
      <c r="D307" s="237"/>
      <c r="E307" s="237"/>
      <c r="F307" s="211" t="str">
        <f t="shared" si="63"/>
        <v/>
      </c>
      <c r="G307" s="211" t="str">
        <f t="shared" si="64"/>
        <v/>
      </c>
      <c r="H307" s="236">
        <f t="shared" si="65"/>
        <v>0</v>
      </c>
      <c r="I307" s="237"/>
      <c r="J307" s="237"/>
      <c r="K307" s="237"/>
      <c r="L307" s="211" t="str">
        <f t="shared" si="66"/>
        <v/>
      </c>
      <c r="M307" s="212" t="str">
        <f t="shared" si="67"/>
        <v/>
      </c>
    </row>
    <row r="308" spans="1:13" x14ac:dyDescent="0.3">
      <c r="A308" s="112" t="s">
        <v>50</v>
      </c>
    </row>
    <row r="311" spans="1:13" x14ac:dyDescent="0.3">
      <c r="A311" s="590" t="s">
        <v>98</v>
      </c>
      <c r="B311" s="591">
        <v>2013</v>
      </c>
      <c r="C311" s="592"/>
      <c r="D311" s="591">
        <v>2014</v>
      </c>
      <c r="E311" s="592"/>
      <c r="F311" s="593">
        <v>2015</v>
      </c>
      <c r="G311" s="594"/>
      <c r="H311" s="594">
        <v>2016</v>
      </c>
      <c r="I311" s="595"/>
      <c r="J311" s="591">
        <v>2017</v>
      </c>
      <c r="K311" s="592"/>
      <c r="L311" s="591">
        <v>2018</v>
      </c>
      <c r="M311" s="592"/>
    </row>
    <row r="312" spans="1:13" x14ac:dyDescent="0.3">
      <c r="A312" s="590"/>
      <c r="B312" s="247" t="s">
        <v>99</v>
      </c>
      <c r="C312" s="247" t="s">
        <v>85</v>
      </c>
      <c r="D312" s="247" t="s">
        <v>99</v>
      </c>
      <c r="E312" s="247" t="s">
        <v>85</v>
      </c>
      <c r="F312" s="247" t="s">
        <v>99</v>
      </c>
      <c r="G312" s="247" t="s">
        <v>85</v>
      </c>
      <c r="H312" s="247" t="s">
        <v>99</v>
      </c>
      <c r="I312" s="247" t="s">
        <v>85</v>
      </c>
      <c r="J312" s="247" t="s">
        <v>99</v>
      </c>
      <c r="K312" s="247" t="s">
        <v>85</v>
      </c>
      <c r="L312" s="247" t="s">
        <v>99</v>
      </c>
      <c r="M312" s="247" t="s">
        <v>85</v>
      </c>
    </row>
    <row r="313" spans="1:13" ht="33" x14ac:dyDescent="0.3">
      <c r="A313" s="248" t="s">
        <v>213</v>
      </c>
      <c r="B313" s="249">
        <v>7</v>
      </c>
      <c r="C313" s="250">
        <f>IF(B313=0,"",B313*100/D99)</f>
        <v>350</v>
      </c>
      <c r="D313" s="249">
        <v>10</v>
      </c>
      <c r="E313" s="250">
        <f>IF(D313=0,"",D313*100/G99)</f>
        <v>500</v>
      </c>
      <c r="F313" s="251">
        <v>14</v>
      </c>
      <c r="G313" s="250">
        <f>IF(F313=0,"",F313*100/J99)</f>
        <v>350</v>
      </c>
      <c r="H313" s="249">
        <v>16</v>
      </c>
      <c r="I313" s="250">
        <f>IF(H313=0,"",H313*100/M99)</f>
        <v>145.45454545454547</v>
      </c>
      <c r="J313" s="249">
        <v>16</v>
      </c>
      <c r="K313" s="250">
        <f>IF(J313=0,"",J313*100/P99)</f>
        <v>145.45454545454547</v>
      </c>
      <c r="L313" s="249">
        <v>16</v>
      </c>
      <c r="M313" s="252">
        <f>IF(L313=0,"",L313*100/S99)</f>
        <v>123.07692307692308</v>
      </c>
    </row>
  </sheetData>
  <mergeCells count="197">
    <mergeCell ref="B3:S3"/>
    <mergeCell ref="C5:G5"/>
    <mergeCell ref="B7:Q7"/>
    <mergeCell ref="B8:Q8"/>
    <mergeCell ref="B9:Q9"/>
    <mergeCell ref="A14:Q14"/>
    <mergeCell ref="A21:Q21"/>
    <mergeCell ref="A23:Q23"/>
    <mergeCell ref="A24:Q24"/>
    <mergeCell ref="A25:Q25"/>
    <mergeCell ref="A26:Q26"/>
    <mergeCell ref="A27:T27"/>
    <mergeCell ref="A15:Q15"/>
    <mergeCell ref="A16:Q16"/>
    <mergeCell ref="A17:Q17"/>
    <mergeCell ref="A18:Q18"/>
    <mergeCell ref="A19:Q19"/>
    <mergeCell ref="A20:Q20"/>
    <mergeCell ref="T29:T31"/>
    <mergeCell ref="U29:U31"/>
    <mergeCell ref="A29:A31"/>
    <mergeCell ref="B29:B31"/>
    <mergeCell ref="C29:C31"/>
    <mergeCell ref="D29:D31"/>
    <mergeCell ref="E29:I29"/>
    <mergeCell ref="J29:J31"/>
    <mergeCell ref="E30:E31"/>
    <mergeCell ref="F30:F31"/>
    <mergeCell ref="G30:G31"/>
    <mergeCell ref="H30:H31"/>
    <mergeCell ref="I30:I31"/>
    <mergeCell ref="O30:P30"/>
    <mergeCell ref="Q30:R30"/>
    <mergeCell ref="A41:N41"/>
    <mergeCell ref="B44:F44"/>
    <mergeCell ref="H44:M44"/>
    <mergeCell ref="N44:S44"/>
    <mergeCell ref="K29:M30"/>
    <mergeCell ref="N29:N31"/>
    <mergeCell ref="O29:R29"/>
    <mergeCell ref="S29:S31"/>
    <mergeCell ref="B62:G62"/>
    <mergeCell ref="H62:M62"/>
    <mergeCell ref="N62:S62"/>
    <mergeCell ref="A67:S67"/>
    <mergeCell ref="B68:G68"/>
    <mergeCell ref="H68:M68"/>
    <mergeCell ref="N68:S68"/>
    <mergeCell ref="B50:F50"/>
    <mergeCell ref="H50:M50"/>
    <mergeCell ref="N50:S50"/>
    <mergeCell ref="A55:S55"/>
    <mergeCell ref="B56:G56"/>
    <mergeCell ref="H56:M56"/>
    <mergeCell ref="N56:S56"/>
    <mergeCell ref="A73:S73"/>
    <mergeCell ref="B74:G74"/>
    <mergeCell ref="H74:M74"/>
    <mergeCell ref="N74:S74"/>
    <mergeCell ref="A80:S80"/>
    <mergeCell ref="A82:A84"/>
    <mergeCell ref="B82:S82"/>
    <mergeCell ref="B83:G83"/>
    <mergeCell ref="H83:M83"/>
    <mergeCell ref="N83:S83"/>
    <mergeCell ref="A103:V103"/>
    <mergeCell ref="A105:A106"/>
    <mergeCell ref="B105:D105"/>
    <mergeCell ref="E105:G105"/>
    <mergeCell ref="H105:J105"/>
    <mergeCell ref="K105:M105"/>
    <mergeCell ref="N105:P105"/>
    <mergeCell ref="Q105:S105"/>
    <mergeCell ref="B97:D97"/>
    <mergeCell ref="E97:G97"/>
    <mergeCell ref="H97:J97"/>
    <mergeCell ref="K97:M97"/>
    <mergeCell ref="N97:P97"/>
    <mergeCell ref="Q97:S97"/>
    <mergeCell ref="A148:O148"/>
    <mergeCell ref="A149:A150"/>
    <mergeCell ref="B149:C149"/>
    <mergeCell ref="D149:E149"/>
    <mergeCell ref="F149:G149"/>
    <mergeCell ref="H149:I149"/>
    <mergeCell ref="J149:K149"/>
    <mergeCell ref="L149:M149"/>
    <mergeCell ref="Q118:S118"/>
    <mergeCell ref="A132:M132"/>
    <mergeCell ref="A133:A134"/>
    <mergeCell ref="B133:C133"/>
    <mergeCell ref="D133:E133"/>
    <mergeCell ref="F133:G133"/>
    <mergeCell ref="H133:I133"/>
    <mergeCell ref="J133:K133"/>
    <mergeCell ref="L133:M133"/>
    <mergeCell ref="A118:A119"/>
    <mergeCell ref="B118:D118"/>
    <mergeCell ref="E118:G118"/>
    <mergeCell ref="H118:J118"/>
    <mergeCell ref="K118:M118"/>
    <mergeCell ref="N118:P118"/>
    <mergeCell ref="A155:AE155"/>
    <mergeCell ref="A156:AE156"/>
    <mergeCell ref="A160:A161"/>
    <mergeCell ref="B160:C160"/>
    <mergeCell ref="D160:E160"/>
    <mergeCell ref="F160:G160"/>
    <mergeCell ref="H160:I160"/>
    <mergeCell ref="J160:K160"/>
    <mergeCell ref="L160:M160"/>
    <mergeCell ref="A211:A213"/>
    <mergeCell ref="B211:D211"/>
    <mergeCell ref="E211:G211"/>
    <mergeCell ref="H211:J211"/>
    <mergeCell ref="K211:M211"/>
    <mergeCell ref="A185:A186"/>
    <mergeCell ref="B185:C185"/>
    <mergeCell ref="D185:E185"/>
    <mergeCell ref="F185:G185"/>
    <mergeCell ref="H185:I185"/>
    <mergeCell ref="J185:K185"/>
    <mergeCell ref="N211:P211"/>
    <mergeCell ref="Q211:S211"/>
    <mergeCell ref="C212:D212"/>
    <mergeCell ref="F212:G212"/>
    <mergeCell ref="I212:J212"/>
    <mergeCell ref="L212:M212"/>
    <mergeCell ref="O212:P212"/>
    <mergeCell ref="R212:S212"/>
    <mergeCell ref="L185:M185"/>
    <mergeCell ref="A240:A241"/>
    <mergeCell ref="B240:C240"/>
    <mergeCell ref="D240:E240"/>
    <mergeCell ref="F240:G240"/>
    <mergeCell ref="H240:I240"/>
    <mergeCell ref="J240:K240"/>
    <mergeCell ref="A233:AE233"/>
    <mergeCell ref="A234:AE234"/>
    <mergeCell ref="A235:AE235"/>
    <mergeCell ref="A236:Y236"/>
    <mergeCell ref="A237:Y237"/>
    <mergeCell ref="A239:O239"/>
    <mergeCell ref="B246:C246"/>
    <mergeCell ref="D246:E246"/>
    <mergeCell ref="F246:G246"/>
    <mergeCell ref="H246:I246"/>
    <mergeCell ref="J246:K246"/>
    <mergeCell ref="L246:M246"/>
    <mergeCell ref="L240:M240"/>
    <mergeCell ref="B242:C242"/>
    <mergeCell ref="D242:E242"/>
    <mergeCell ref="H242:I242"/>
    <mergeCell ref="J242:K242"/>
    <mergeCell ref="L242:M242"/>
    <mergeCell ref="L248:M248"/>
    <mergeCell ref="N248:O248"/>
    <mergeCell ref="A254:A255"/>
    <mergeCell ref="B254:C254"/>
    <mergeCell ref="D254:E254"/>
    <mergeCell ref="F254:G254"/>
    <mergeCell ref="H254:I254"/>
    <mergeCell ref="J254:K254"/>
    <mergeCell ref="L254:M254"/>
    <mergeCell ref="A248:A249"/>
    <mergeCell ref="B248:C248"/>
    <mergeCell ref="D248:E248"/>
    <mergeCell ref="F248:G248"/>
    <mergeCell ref="H248:I248"/>
    <mergeCell ref="J248:K248"/>
    <mergeCell ref="A271:AB271"/>
    <mergeCell ref="A274:M274"/>
    <mergeCell ref="A275:A277"/>
    <mergeCell ref="B275:G275"/>
    <mergeCell ref="H275:M275"/>
    <mergeCell ref="A286:A288"/>
    <mergeCell ref="B286:G286"/>
    <mergeCell ref="H286:M286"/>
    <mergeCell ref="A262:A263"/>
    <mergeCell ref="A266:T266"/>
    <mergeCell ref="A268:A269"/>
    <mergeCell ref="B268:C268"/>
    <mergeCell ref="D268:E268"/>
    <mergeCell ref="F268:G268"/>
    <mergeCell ref="H268:I268"/>
    <mergeCell ref="J268:K268"/>
    <mergeCell ref="L268:M268"/>
    <mergeCell ref="A297:A299"/>
    <mergeCell ref="B297:G297"/>
    <mergeCell ref="H297:M297"/>
    <mergeCell ref="A311:A312"/>
    <mergeCell ref="B311:C311"/>
    <mergeCell ref="D311:E311"/>
    <mergeCell ref="F311:G311"/>
    <mergeCell ref="H311:I311"/>
    <mergeCell ref="J311:K311"/>
    <mergeCell ref="L311:M311"/>
  </mergeCells>
  <dataValidations count="7">
    <dataValidation type="whole" showInputMessage="1" showErrorMessage="1" errorTitle="Validar" error="Se debe declarar valores numéricos que estén en el rango de 0 a 99999999_x000a__x000a_Es obligatorio declarar el número de profesores que laboran en la institución._x000a_" sqref="N99">
      <formula1>1</formula1>
      <formula2>999999</formula2>
    </dataValidation>
    <dataValidation type="whole" showInputMessage="1" showErrorMessage="1" errorTitle="Validar" error="Se debe declarar valores numéricos que estén en el rango de 0 a 99999999" sqref="B78:H79 B54:T54 B48:W48 B46:S47 B52:M53 B60:W60 B58:S59 B64:M65 B66:W66">
      <formula1>1</formula1>
      <formula2>999999</formula2>
    </dataValidation>
    <dataValidation showInputMessage="1" showErrorMessage="1" errorTitle="Validar" error="Se debe declarar valores numéricos que estén en el rango de 0 a 99999999" sqref="I78:R79 N64:S65 N52:S53 B72:W72 B70:T71 B76:S77"/>
    <dataValidation type="whole" allowBlank="1" showInputMessage="1" showErrorMessage="1" errorTitle="Validar" error="Se debe declarar valores numéricos que estén en el rango de 0 a 99999999" sqref="D243:D245 H243:H245 J243:J245 B243:B245 L243:L245 B242:M242">
      <formula1>0</formula1>
      <formula2>999999</formula2>
    </dataValidation>
    <dataValidation type="whole" showInputMessage="1" showErrorMessage="1" errorTitle="Validar" error="Se debe declarar valores numéricos que estén en el rango de 0 a 99999999" sqref="F146 N100 Q107:R116 E99:F100 K99:L100 O182:O183 N107:O116 K107:L116 H110:I110 M182:M183 H182:H183 F182:F183 D182:D183 B182:B183 Q182:Q183 B99:C100 Q99:R100 O99:O100 B162:B165 D162:D165 F162:F165 B300:E307 H162:H165 B167:B179 D167:D179 F167:F179 H167:H179 J167:J179 L167:L179 L162:L165 H289:K296 H300:K307 J162:J165 L137:L146 D138:D146 J137:J146 H137:H146 B138:B146 E107:F116 B107:C116 B256:M258 B278:E285 C289:E296 H278:K285 B85:S92">
      <formula1>0</formula1>
      <formula2>999999</formula2>
    </dataValidation>
    <dataValidation type="decimal" allowBlank="1" showInputMessage="1" showErrorMessage="1" errorTitle="Validar" error="Se debe declarar valores numéricos que estén en el rango de 0 a 99999999" sqref="L218:L221 H230:H232 H211 F226:F232 N211 Q230:Q232 Q211 B211 E211 C226:C232 F218:F221 O226:O232 B187:B196 F209 C218:C221 T209 D187:D209 L187:L209 K211 P209 R209 B199:B209 H187:H209 V209 J187:J209 I226:I232 L226:L232 K230:K232 N230:N232">
      <formula1>0</formula1>
      <formula2>999999.999999</formula2>
    </dataValidation>
    <dataValidation type="whole" showInputMessage="1" showErrorMessage="1" errorTitle="Validar" error="Se debe declarar valores numéricos que estén en el rango de 0 a 99999999" sqref="WVU15:WVU20 WCC32:WCC38 JB15:JB20 SX15:SX20 ACT15:ACT20 AMP15:AMP20 AWL15:AWL20 BGH15:BGH20 BQD15:BQD20 BZZ15:BZZ20 CJV15:CJV20 CTR15:CTR20 DDN15:DDN20 DNJ15:DNJ20 DXF15:DXF20 EHB15:EHB20 EQX15:EQX20 FAT15:FAT20 FKP15:FKP20 FUL15:FUL20 GEH15:GEH20 GOD15:GOD20 GXZ15:GXZ20 HHV15:HHV20 HRR15:HRR20 IBN15:IBN20 ILJ15:ILJ20 IVF15:IVF20 JFB15:JFB20 JOX15:JOX20 JYT15:JYT20 KIP15:KIP20 KSL15:KSL20 LCH15:LCH20 LMD15:LMD20 LVZ15:LVZ20 MFV15:MFV20 MPR15:MPR20 MZN15:MZN20 NJJ15:NJJ20 NTF15:NTF20 ODB15:ODB20 OMX15:OMX20 OWT15:OWT20 PGP15:PGP20 PQL15:PQL20 QAH15:QAH20 QKD15:QKD20 QTZ15:QTZ20 RDV15:RDV20 RNR15:RNR20 RXN15:RXN20 SHJ15:SHJ20 SRF15:SRF20 TBB15:TBB20 TKX15:TKX20 TUT15:TUT20 UEP15:UEP20 UOL15:UOL20 UYH15:UYH20 VID15:VID20 VRZ15:VRZ20 WBV15:WBV20 WLR15:WLR20 WVN15:WVN20 WLY32:WLY38 JI15:JI20 TE15:TE20 ADA15:ADA20 AMW15:AMW20 AWS15:AWS20 BGO15:BGO20 BQK15:BQK20 CAG15:CAG20 CKC15:CKC20 CTY15:CTY20 DDU15:DDU20 DNQ15:DNQ20 DXM15:DXM20 EHI15:EHI20 ERE15:ERE20 FBA15:FBA20 FKW15:FKW20 FUS15:FUS20 GEO15:GEO20 GOK15:GOK20 GYG15:GYG20 HIC15:HIC20 HRY15:HRY20 IBU15:IBU20 ILQ15:ILQ20 IVM15:IVM20 JFI15:JFI20 JPE15:JPE20 JZA15:JZA20 KIW15:KIW20 KSS15:KSS20 LCO15:LCO20 LMK15:LMK20 LWG15:LWG20 MGC15:MGC20 MPY15:MPY20 MZU15:MZU20 NJQ15:NJQ20 NTM15:NTM20 ODI15:ODI20 ONE15:ONE20 OXA15:OXA20 PGW15:PGW20 PQS15:PQS20 QAO15:QAO20 QKK15:QKK20 QUG15:QUG20 REC15:REC20 RNY15:RNY20 RXU15:RXU20 SHQ15:SHQ20 SRM15:SRM20 TBI15:TBI20 TLE15:TLE20 TVA15:TVA20 UEW15:UEW20 UOS15:UOS20 UYO15:UYO20 VIK15:VIK20 VSG15:VSG20 WCC15:WCC20 WLY15:WLY20 WVU32:WVU38 F32:F40 JB32:JB38 SX32:SX38 ACT32:ACT38 AMP32:AMP38 AWL32:AWL38 BGH32:BGH38 BQD32:BQD38 BZZ32:BZZ38 CJV32:CJV38 CTR32:CTR38 DDN32:DDN38 DNJ32:DNJ38 DXF32:DXF38 EHB32:EHB38 EQX32:EQX38 FAT32:FAT38 FKP32:FKP38 FUL32:FUL38 GEH32:GEH38 GOD32:GOD38 GXZ32:GXZ38 HHV32:HHV38 HRR32:HRR38 IBN32:IBN38 ILJ32:ILJ38 IVF32:IVF38 JFB32:JFB38 JOX32:JOX38 JYT32:JYT38 KIP32:KIP38 KSL32:KSL38 LCH32:LCH38 LMD32:LMD38 LVZ32:LVZ38 MFV32:MFV38 MPR32:MPR38 MZN32:MZN38 NJJ32:NJJ38 NTF32:NTF38 ODB32:ODB38 OMX32:OMX38 OWT32:OWT38 PGP32:PGP38 PQL32:PQL38 QAH32:QAH38 QKD32:QKD38 QTZ32:QTZ38 RDV32:RDV38 RNR32:RNR38 RXN32:RXN38 SHJ32:SHJ38 SRF32:SRF38 TBB32:TBB38 TKX32:TKX38 TUT32:TUT38 UEP32:UEP38 UOL32:UOL38 UYH32:UYH38 VID32:VID38 VRZ32:VRZ38 WBV32:WBV38 WLR32:WLR38 WVN32:WVN38 M32:M40 JI32:JI38 TE32:TE38 ADA32:ADA38 AMW32:AMW38 AWS32:AWS38 BGO32:BGO38 BQK32:BQK38 CAG32:CAG38 CKC32:CKC38 CTY32:CTY38 DDU32:DDU38 DNQ32:DNQ38 DXM32:DXM38 EHI32:EHI38 ERE32:ERE38 FBA32:FBA38 FKW32:FKW38 FUS32:FUS38 GEO32:GEO38 GOK32:GOK38 GYG32:GYG38 HIC32:HIC38 HRY32:HRY38 IBU32:IBU38 ILQ32:ILQ38 IVM32:IVM38 JFI32:JFI38 JPE32:JPE38 JZA32:JZA38 KIW32:KIW38 KSS32:KSS38 LCO32:LCO38 LMK32:LMK38 LWG32:LWG38 MGC32:MGC38 MPY32:MPY38 MZU32:MZU38 NJQ32:NJQ38 NTM32:NTM38 ODI32:ODI38 ONE32:ONE38 OXA32:OXA38 PGW32:PGW38 PQS32:PQS38 QAO32:QAO38 QKK32:QKK38 QUG32:QUG38 REC32:REC38 RNY32:RNY38 RXU32:RXU38 SHQ32:SHQ38 SRM32:SRM38 TBI32:TBI38 TLE32:TLE38 TVA32:TVA38 UEW32:UEW38 UOS32:UOS38 UYO32:UYO38 VIK32:VIK38 VSG32:VSG38">
      <formula1>0</formula1>
      <formula2>9999999</formula2>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FormatoDES</vt:lpstr>
      <vt:lpstr>AM</vt:lpstr>
      <vt:lpstr>TX</vt:lpstr>
      <vt:lpstr>VCH</vt:lpstr>
      <vt:lpstr>NZ</vt:lpstr>
      <vt:lpstr>CHI</vt:lpstr>
      <vt:lpstr>FormatoDES!Área_de_impresión</vt:lpstr>
      <vt:lpstr>NZ!Área_de_impresión</vt:lpstr>
      <vt:lpstr>FormatoDES!Títulos_a_imprimir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fabiolaao</cp:lastModifiedBy>
  <cp:lastPrinted>2016-01-28T18:32:55Z</cp:lastPrinted>
  <dcterms:created xsi:type="dcterms:W3CDTF">2016-01-22T00:54:21Z</dcterms:created>
  <dcterms:modified xsi:type="dcterms:W3CDTF">2016-02-19T02:34:05Z</dcterms:modified>
</cp:coreProperties>
</file>